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uter\Desktop\АНТОН 1\2021\ПРОЕКТ 3\"/>
    </mc:Choice>
  </mc:AlternateContent>
  <bookViews>
    <workbookView xWindow="-105" yWindow="-105" windowWidth="23250" windowHeight="12570" activeTab="1"/>
  </bookViews>
  <sheets>
    <sheet name="Дохідна частина" sheetId="1" r:id="rId1"/>
    <sheet name="Кошторис  витрат" sheetId="2" r:id="rId2"/>
    <sheet name="Інструкція із заповнення"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5" i="2" l="1"/>
  <c r="I116" i="2"/>
  <c r="I163" i="2" l="1"/>
  <c r="I104" i="2"/>
  <c r="I62" i="2"/>
  <c r="I134" i="2" l="1"/>
  <c r="I61" i="2"/>
  <c r="I32" i="2"/>
  <c r="I31" i="2"/>
  <c r="J22" i="2" l="1"/>
  <c r="Z34" i="2"/>
  <c r="Z32" i="2"/>
  <c r="M21" i="1"/>
  <c r="M22" i="1"/>
  <c r="M23" i="1"/>
  <c r="M20" i="1"/>
  <c r="I22" i="1" l="1"/>
  <c r="H23" i="1"/>
  <c r="I23" i="1" s="1"/>
  <c r="I20" i="1"/>
  <c r="I21" i="1" l="1"/>
  <c r="L23" i="1" l="1"/>
  <c r="X32" i="2" l="1"/>
  <c r="Y32" i="2" s="1"/>
  <c r="I34" i="2"/>
  <c r="I185" i="2"/>
  <c r="I118" i="2"/>
  <c r="I114" i="2"/>
  <c r="I110" i="2"/>
  <c r="U176" i="2" l="1"/>
  <c r="U62" i="2"/>
  <c r="I183" i="2"/>
  <c r="I181" i="2"/>
  <c r="I179" i="2"/>
  <c r="I177" i="2"/>
  <c r="I176" i="2"/>
  <c r="I175" i="2"/>
  <c r="I64" i="2"/>
  <c r="V185" i="2" l="1"/>
  <c r="V184" i="2"/>
  <c r="V183" i="2"/>
  <c r="V182" i="2"/>
  <c r="V181" i="2"/>
  <c r="V180" i="2"/>
  <c r="V179" i="2"/>
  <c r="V178" i="2"/>
  <c r="V177" i="2"/>
  <c r="V175" i="2"/>
  <c r="V174" i="2"/>
  <c r="V173" i="2"/>
  <c r="V172" i="2"/>
  <c r="V171" i="2"/>
  <c r="T170" i="2"/>
  <c r="V169" i="2"/>
  <c r="V168" i="2"/>
  <c r="V167" i="2"/>
  <c r="T166" i="2"/>
  <c r="V165" i="2"/>
  <c r="V164" i="2"/>
  <c r="V163" i="2"/>
  <c r="V162" i="2"/>
  <c r="T161" i="2"/>
  <c r="V160" i="2"/>
  <c r="V159" i="2"/>
  <c r="V158" i="2"/>
  <c r="V157" i="2"/>
  <c r="V156" i="2" s="1"/>
  <c r="T156" i="2"/>
  <c r="T154" i="2"/>
  <c r="V153" i="2"/>
  <c r="V152" i="2"/>
  <c r="V151" i="2"/>
  <c r="V150" i="2"/>
  <c r="T148" i="2"/>
  <c r="V147" i="2"/>
  <c r="V146" i="2"/>
  <c r="T144" i="2"/>
  <c r="V143" i="2"/>
  <c r="V142" i="2"/>
  <c r="V141" i="2"/>
  <c r="V140" i="2"/>
  <c r="V139" i="2"/>
  <c r="T137" i="2"/>
  <c r="V136" i="2"/>
  <c r="V135" i="2"/>
  <c r="V134" i="2"/>
  <c r="V133" i="2"/>
  <c r="V132" i="2"/>
  <c r="V131" i="2"/>
  <c r="V130" i="2"/>
  <c r="T128" i="2"/>
  <c r="V127" i="2"/>
  <c r="V126" i="2"/>
  <c r="V125" i="2"/>
  <c r="V124" i="2"/>
  <c r="V123" i="2"/>
  <c r="V122" i="2"/>
  <c r="T120" i="2"/>
  <c r="V119" i="2"/>
  <c r="V118" i="2"/>
  <c r="V117" i="2"/>
  <c r="V116" i="2"/>
  <c r="V115" i="2"/>
  <c r="V114" i="2"/>
  <c r="V113" i="2"/>
  <c r="V112" i="2"/>
  <c r="V111" i="2"/>
  <c r="V110" i="2"/>
  <c r="V109" i="2"/>
  <c r="V106" i="2"/>
  <c r="V105" i="2"/>
  <c r="V104" i="2"/>
  <c r="T103" i="2"/>
  <c r="V102" i="2"/>
  <c r="V101" i="2"/>
  <c r="V99" i="2" s="1"/>
  <c r="V100" i="2"/>
  <c r="T99" i="2"/>
  <c r="V98" i="2"/>
  <c r="V97" i="2"/>
  <c r="V96" i="2"/>
  <c r="T95" i="2"/>
  <c r="V92" i="2"/>
  <c r="V91" i="2"/>
  <c r="V90" i="2"/>
  <c r="T89" i="2"/>
  <c r="V88" i="2"/>
  <c r="V87" i="2"/>
  <c r="V86" i="2"/>
  <c r="T85" i="2"/>
  <c r="V84" i="2"/>
  <c r="V83" i="2"/>
  <c r="V82" i="2"/>
  <c r="T81" i="2"/>
  <c r="V78" i="2"/>
  <c r="V77" i="2"/>
  <c r="V76" i="2"/>
  <c r="V75" i="2" s="1"/>
  <c r="T75" i="2"/>
  <c r="V74" i="2"/>
  <c r="V73" i="2"/>
  <c r="V72" i="2"/>
  <c r="V71" i="2" s="1"/>
  <c r="T71" i="2"/>
  <c r="V70" i="2"/>
  <c r="V69" i="2"/>
  <c r="V68" i="2"/>
  <c r="V67" i="2" s="1"/>
  <c r="T67" i="2"/>
  <c r="V66" i="2"/>
  <c r="V65" i="2"/>
  <c r="V64" i="2"/>
  <c r="V63" i="2" s="1"/>
  <c r="T63" i="2"/>
  <c r="V61" i="2"/>
  <c r="V60" i="2" s="1"/>
  <c r="T60" i="2"/>
  <c r="V57" i="2"/>
  <c r="V56" i="2"/>
  <c r="T55" i="2"/>
  <c r="V54" i="2"/>
  <c r="V53" i="2"/>
  <c r="V52" i="2"/>
  <c r="T51" i="2"/>
  <c r="V48" i="2"/>
  <c r="V47" i="2"/>
  <c r="V46" i="2"/>
  <c r="T45" i="2"/>
  <c r="V44" i="2"/>
  <c r="V43" i="2"/>
  <c r="V42" i="2"/>
  <c r="T41" i="2"/>
  <c r="V40" i="2"/>
  <c r="V39" i="2"/>
  <c r="V38" i="2"/>
  <c r="T37" i="2"/>
  <c r="T49" i="2" s="1"/>
  <c r="V34" i="2"/>
  <c r="V33" i="2"/>
  <c r="V31" i="2"/>
  <c r="V30" i="2"/>
  <c r="T29" i="2"/>
  <c r="V24" i="2"/>
  <c r="V23" i="2"/>
  <c r="V22" i="2"/>
  <c r="T21" i="2"/>
  <c r="V20" i="2"/>
  <c r="V19" i="2"/>
  <c r="V18" i="2"/>
  <c r="T17" i="2"/>
  <c r="V16" i="2"/>
  <c r="V15" i="2"/>
  <c r="V14" i="2"/>
  <c r="T13" i="2"/>
  <c r="P185" i="2"/>
  <c r="X185" i="2" s="1"/>
  <c r="P184" i="2"/>
  <c r="P183" i="2"/>
  <c r="X183" i="2" s="1"/>
  <c r="P182" i="2"/>
  <c r="P181" i="2"/>
  <c r="X181" i="2" s="1"/>
  <c r="P180" i="2"/>
  <c r="P179" i="2"/>
  <c r="X179" i="2" s="1"/>
  <c r="P178" i="2"/>
  <c r="P177" i="2"/>
  <c r="X177" i="2" s="1"/>
  <c r="P176" i="2"/>
  <c r="X176" i="2" s="1"/>
  <c r="P175" i="2"/>
  <c r="X175" i="2" s="1"/>
  <c r="P174" i="2"/>
  <c r="X174" i="2" s="1"/>
  <c r="P173" i="2"/>
  <c r="P172" i="2"/>
  <c r="X172" i="2" s="1"/>
  <c r="P171" i="2"/>
  <c r="N170" i="2"/>
  <c r="P169" i="2"/>
  <c r="P168" i="2"/>
  <c r="P167" i="2"/>
  <c r="N166" i="2"/>
  <c r="P165" i="2"/>
  <c r="P164" i="2"/>
  <c r="P163" i="2"/>
  <c r="X163" i="2" s="1"/>
  <c r="P162" i="2"/>
  <c r="N161" i="2"/>
  <c r="P160" i="2"/>
  <c r="P159" i="2"/>
  <c r="P158" i="2"/>
  <c r="P157" i="2"/>
  <c r="N156" i="2"/>
  <c r="N154" i="2"/>
  <c r="P153" i="2"/>
  <c r="P152" i="2"/>
  <c r="P151" i="2"/>
  <c r="P150" i="2"/>
  <c r="N148" i="2"/>
  <c r="P147" i="2"/>
  <c r="P146" i="2"/>
  <c r="P148" i="2" s="1"/>
  <c r="N144" i="2"/>
  <c r="P143" i="2"/>
  <c r="P142" i="2"/>
  <c r="P141" i="2"/>
  <c r="P144" i="2" s="1"/>
  <c r="P140" i="2"/>
  <c r="P139" i="2"/>
  <c r="N137" i="2"/>
  <c r="P136" i="2"/>
  <c r="P135" i="2"/>
  <c r="P134" i="2"/>
  <c r="X134" i="2" s="1"/>
  <c r="P133" i="2"/>
  <c r="P132" i="2"/>
  <c r="P131" i="2"/>
  <c r="P130" i="2"/>
  <c r="N128" i="2"/>
  <c r="P127" i="2"/>
  <c r="P126" i="2"/>
  <c r="P125" i="2"/>
  <c r="P124" i="2"/>
  <c r="P123" i="2"/>
  <c r="P122" i="2"/>
  <c r="N120" i="2"/>
  <c r="P119" i="2"/>
  <c r="P118" i="2"/>
  <c r="X118" i="2" s="1"/>
  <c r="P117" i="2"/>
  <c r="P116" i="2"/>
  <c r="X116" i="2" s="1"/>
  <c r="P115" i="2"/>
  <c r="P114" i="2"/>
  <c r="X114" i="2" s="1"/>
  <c r="P113" i="2"/>
  <c r="X113" i="2" s="1"/>
  <c r="P112" i="2"/>
  <c r="X112" i="2" s="1"/>
  <c r="P111" i="2"/>
  <c r="P110" i="2"/>
  <c r="X110" i="2" s="1"/>
  <c r="P109" i="2"/>
  <c r="P106" i="2"/>
  <c r="P105" i="2"/>
  <c r="P104" i="2"/>
  <c r="P102" i="2"/>
  <c r="P101" i="2"/>
  <c r="P100" i="2"/>
  <c r="P98" i="2"/>
  <c r="P97" i="2"/>
  <c r="P96" i="2"/>
  <c r="P92" i="2"/>
  <c r="P91" i="2"/>
  <c r="P89" i="2" s="1"/>
  <c r="P90" i="2"/>
  <c r="P88" i="2"/>
  <c r="P87" i="2"/>
  <c r="P86" i="2"/>
  <c r="P84" i="2"/>
  <c r="P83" i="2"/>
  <c r="P82" i="2"/>
  <c r="P81" i="2"/>
  <c r="P78" i="2"/>
  <c r="P77" i="2"/>
  <c r="P76" i="2"/>
  <c r="P74" i="2"/>
  <c r="X74" i="2" s="1"/>
  <c r="P73" i="2"/>
  <c r="P72" i="2"/>
  <c r="P70" i="2"/>
  <c r="X70" i="2" s="1"/>
  <c r="P69" i="2"/>
  <c r="X69" i="2" s="1"/>
  <c r="P68" i="2"/>
  <c r="P66" i="2"/>
  <c r="P65" i="2"/>
  <c r="P64" i="2"/>
  <c r="X64" i="2" s="1"/>
  <c r="P62" i="2"/>
  <c r="P61" i="2"/>
  <c r="X61" i="2" s="1"/>
  <c r="P57" i="2"/>
  <c r="P56" i="2"/>
  <c r="X56" i="2" s="1"/>
  <c r="P54" i="2"/>
  <c r="P53" i="2"/>
  <c r="P52" i="2"/>
  <c r="P48" i="2"/>
  <c r="X48" i="2" s="1"/>
  <c r="P47" i="2"/>
  <c r="P46" i="2"/>
  <c r="P44" i="2"/>
  <c r="X44" i="2" s="1"/>
  <c r="P43" i="2"/>
  <c r="X43" i="2" s="1"/>
  <c r="P42" i="2"/>
  <c r="P40" i="2"/>
  <c r="P39" i="2"/>
  <c r="P38" i="2"/>
  <c r="P34" i="2"/>
  <c r="X34" i="2" s="1"/>
  <c r="P33" i="2"/>
  <c r="P31" i="2"/>
  <c r="P30" i="2"/>
  <c r="P24" i="2"/>
  <c r="P23" i="2"/>
  <c r="P22" i="2"/>
  <c r="P20" i="2"/>
  <c r="P19" i="2"/>
  <c r="P18" i="2"/>
  <c r="P16" i="2"/>
  <c r="P15" i="2"/>
  <c r="P14" i="2"/>
  <c r="H184" i="2"/>
  <c r="J184" i="2" s="1"/>
  <c r="J173" i="2"/>
  <c r="J171" i="2"/>
  <c r="X171" i="2" s="1"/>
  <c r="J169" i="2"/>
  <c r="J168" i="2"/>
  <c r="J167" i="2"/>
  <c r="J165" i="2"/>
  <c r="X165" i="2" s="1"/>
  <c r="J164" i="2"/>
  <c r="J162" i="2"/>
  <c r="J160" i="2"/>
  <c r="J159" i="2"/>
  <c r="X159" i="2" s="1"/>
  <c r="J158" i="2"/>
  <c r="J157" i="2"/>
  <c r="J153" i="2"/>
  <c r="X153" i="2" s="1"/>
  <c r="J152" i="2"/>
  <c r="J151" i="2"/>
  <c r="J150" i="2"/>
  <c r="J147" i="2"/>
  <c r="X147" i="2" s="1"/>
  <c r="J146" i="2"/>
  <c r="J143" i="2"/>
  <c r="X143" i="2" s="1"/>
  <c r="J142" i="2"/>
  <c r="J141" i="2"/>
  <c r="J140" i="2"/>
  <c r="X140" i="2" s="1"/>
  <c r="J139" i="2"/>
  <c r="J136" i="2"/>
  <c r="J135" i="2"/>
  <c r="X135" i="2" s="1"/>
  <c r="J132" i="2"/>
  <c r="J131" i="2"/>
  <c r="X131" i="2" s="1"/>
  <c r="J130" i="2"/>
  <c r="J127" i="2"/>
  <c r="J126" i="2"/>
  <c r="X126" i="2" s="1"/>
  <c r="J125" i="2"/>
  <c r="X125" i="2" s="1"/>
  <c r="J124" i="2"/>
  <c r="J123" i="2"/>
  <c r="J122" i="2"/>
  <c r="J119" i="2"/>
  <c r="J117" i="2"/>
  <c r="X117" i="2" s="1"/>
  <c r="J109" i="2"/>
  <c r="X109" i="2" s="1"/>
  <c r="J106" i="2"/>
  <c r="J105" i="2"/>
  <c r="J102" i="2"/>
  <c r="J101" i="2"/>
  <c r="J100" i="2"/>
  <c r="J98" i="2"/>
  <c r="J97" i="2"/>
  <c r="J96" i="2"/>
  <c r="J92" i="2"/>
  <c r="J91" i="2"/>
  <c r="J90" i="2"/>
  <c r="J88" i="2"/>
  <c r="J87" i="2"/>
  <c r="J86" i="2"/>
  <c r="J84" i="2"/>
  <c r="J83" i="2"/>
  <c r="J82" i="2"/>
  <c r="J81" i="2" s="1"/>
  <c r="J78" i="2"/>
  <c r="J77" i="2"/>
  <c r="J76" i="2"/>
  <c r="H75" i="2"/>
  <c r="J74" i="2"/>
  <c r="J73" i="2"/>
  <c r="J72" i="2"/>
  <c r="J71" i="2" s="1"/>
  <c r="H71" i="2"/>
  <c r="J70" i="2"/>
  <c r="J69" i="2"/>
  <c r="J68" i="2"/>
  <c r="H67" i="2"/>
  <c r="J66" i="2"/>
  <c r="J63" i="2" s="1"/>
  <c r="H63" i="2"/>
  <c r="J60" i="2"/>
  <c r="H60" i="2"/>
  <c r="J54" i="2"/>
  <c r="J53" i="2"/>
  <c r="J52" i="2"/>
  <c r="H51" i="2"/>
  <c r="H58" i="2" s="1"/>
  <c r="J48" i="2"/>
  <c r="J47" i="2"/>
  <c r="J46" i="2"/>
  <c r="J45" i="2" s="1"/>
  <c r="H45" i="2"/>
  <c r="J44" i="2"/>
  <c r="J43" i="2"/>
  <c r="J42" i="2"/>
  <c r="H41" i="2"/>
  <c r="J40" i="2"/>
  <c r="J39" i="2"/>
  <c r="J38" i="2"/>
  <c r="J37" i="2"/>
  <c r="H37" i="2"/>
  <c r="J33" i="2"/>
  <c r="J30" i="2"/>
  <c r="J29" i="2" s="1"/>
  <c r="H29" i="2"/>
  <c r="J24" i="2"/>
  <c r="J21" i="2" s="1"/>
  <c r="H28" i="2" s="1"/>
  <c r="J28" i="2" s="1"/>
  <c r="J20" i="2"/>
  <c r="J19" i="2"/>
  <c r="J18" i="2"/>
  <c r="H17" i="2"/>
  <c r="J16" i="2"/>
  <c r="J15" i="2"/>
  <c r="J14" i="2"/>
  <c r="H13" i="2"/>
  <c r="X123" i="2" l="1"/>
  <c r="X160" i="2"/>
  <c r="X31" i="2"/>
  <c r="J75" i="2"/>
  <c r="J79" i="2" s="1"/>
  <c r="J85" i="2"/>
  <c r="X91" i="2"/>
  <c r="X151" i="2"/>
  <c r="X164" i="2"/>
  <c r="V85" i="2"/>
  <c r="H49" i="2"/>
  <c r="X15" i="2"/>
  <c r="X127" i="2"/>
  <c r="X141" i="2"/>
  <c r="P166" i="2"/>
  <c r="J99" i="2"/>
  <c r="X168" i="2"/>
  <c r="X184" i="2"/>
  <c r="X23" i="2"/>
  <c r="P156" i="2"/>
  <c r="P161" i="2"/>
  <c r="V81" i="2"/>
  <c r="T186" i="2"/>
  <c r="J137" i="2"/>
  <c r="X130" i="2"/>
  <c r="J154" i="2"/>
  <c r="X150" i="2"/>
  <c r="X173" i="2"/>
  <c r="X39" i="2"/>
  <c r="X111" i="2"/>
  <c r="X115" i="2"/>
  <c r="X133" i="2"/>
  <c r="P154" i="2"/>
  <c r="N186" i="2"/>
  <c r="V137" i="2"/>
  <c r="V161" i="2"/>
  <c r="V170" i="2"/>
  <c r="X20" i="2"/>
  <c r="X98" i="2"/>
  <c r="X124" i="2"/>
  <c r="X142" i="2"/>
  <c r="J161" i="2"/>
  <c r="J17" i="2"/>
  <c r="H27" i="2" s="1"/>
  <c r="J27" i="2" s="1"/>
  <c r="J41" i="2"/>
  <c r="J49" i="2" s="1"/>
  <c r="J51" i="2"/>
  <c r="J58" i="2" s="1"/>
  <c r="J67" i="2"/>
  <c r="J95" i="2"/>
  <c r="X119" i="2"/>
  <c r="J144" i="2"/>
  <c r="X139" i="2"/>
  <c r="X158" i="2"/>
  <c r="X162" i="2"/>
  <c r="X33" i="2"/>
  <c r="X40" i="2"/>
  <c r="X46" i="2"/>
  <c r="X53" i="2"/>
  <c r="X66" i="2"/>
  <c r="X72" i="2"/>
  <c r="X77" i="2"/>
  <c r="X96" i="2"/>
  <c r="X101" i="2"/>
  <c r="X106" i="2"/>
  <c r="P128" i="2"/>
  <c r="P137" i="2"/>
  <c r="P170" i="2"/>
  <c r="V17" i="2"/>
  <c r="T27" i="2" s="1"/>
  <c r="V27" i="2" s="1"/>
  <c r="V21" i="2"/>
  <c r="T28" i="2" s="1"/>
  <c r="V28" i="2" s="1"/>
  <c r="V29" i="2"/>
  <c r="T58" i="2"/>
  <c r="V95" i="2"/>
  <c r="T107" i="2"/>
  <c r="V120" i="2"/>
  <c r="V128" i="2"/>
  <c r="V154" i="2"/>
  <c r="V166" i="2"/>
  <c r="X92" i="2"/>
  <c r="X136" i="2"/>
  <c r="J156" i="2"/>
  <c r="X157" i="2"/>
  <c r="J166" i="2"/>
  <c r="X166" i="2" s="1"/>
  <c r="X167" i="2"/>
  <c r="X16" i="2"/>
  <c r="J13" i="2"/>
  <c r="H26" i="2" s="1"/>
  <c r="J89" i="2"/>
  <c r="J93" i="2" s="1"/>
  <c r="X90" i="2"/>
  <c r="J128" i="2"/>
  <c r="X122" i="2"/>
  <c r="X132" i="2"/>
  <c r="J148" i="2"/>
  <c r="X146" i="2"/>
  <c r="X152" i="2"/>
  <c r="X169" i="2"/>
  <c r="X19" i="2"/>
  <c r="X24" i="2"/>
  <c r="X47" i="2"/>
  <c r="X54" i="2"/>
  <c r="X73" i="2"/>
  <c r="X78" i="2"/>
  <c r="X97" i="2"/>
  <c r="X102" i="2"/>
  <c r="P120" i="2"/>
  <c r="V37" i="2"/>
  <c r="V41" i="2"/>
  <c r="V45" i="2"/>
  <c r="V49" i="2" s="1"/>
  <c r="V51" i="2"/>
  <c r="V55" i="2"/>
  <c r="V58" i="2" s="1"/>
  <c r="T79" i="2"/>
  <c r="V89" i="2"/>
  <c r="V93" i="2" s="1"/>
  <c r="V103" i="2"/>
  <c r="V144" i="2"/>
  <c r="V148" i="2"/>
  <c r="X82" i="2"/>
  <c r="X87" i="2"/>
  <c r="X83" i="2"/>
  <c r="X88" i="2"/>
  <c r="X84" i="2"/>
  <c r="P13" i="2"/>
  <c r="X14" i="2"/>
  <c r="P41" i="2"/>
  <c r="X42" i="2"/>
  <c r="P63" i="2"/>
  <c r="X63" i="2" s="1"/>
  <c r="X65" i="2"/>
  <c r="P85" i="2"/>
  <c r="X85" i="2" s="1"/>
  <c r="X86" i="2"/>
  <c r="P29" i="2"/>
  <c r="X30" i="2"/>
  <c r="P71" i="2"/>
  <c r="X71" i="2" s="1"/>
  <c r="P21" i="2"/>
  <c r="X22" i="2"/>
  <c r="P55" i="2"/>
  <c r="P60" i="2"/>
  <c r="X60" i="2" s="1"/>
  <c r="X62" i="2"/>
  <c r="P67" i="2"/>
  <c r="X67" i="2" s="1"/>
  <c r="X68" i="2"/>
  <c r="P93" i="2"/>
  <c r="X81" i="2"/>
  <c r="P37" i="2"/>
  <c r="X37" i="2" s="1"/>
  <c r="X38" i="2"/>
  <c r="P75" i="2"/>
  <c r="X75" i="2" s="1"/>
  <c r="X76" i="2"/>
  <c r="P17" i="2"/>
  <c r="X18" i="2"/>
  <c r="P45" i="2"/>
  <c r="X45" i="2" s="1"/>
  <c r="P51" i="2"/>
  <c r="X51" i="2" s="1"/>
  <c r="X52" i="2"/>
  <c r="P95" i="2"/>
  <c r="X95" i="2" s="1"/>
  <c r="P99" i="2"/>
  <c r="X99" i="2" s="1"/>
  <c r="X100" i="2"/>
  <c r="P103" i="2"/>
  <c r="X105" i="2"/>
  <c r="J120" i="2"/>
  <c r="V13" i="2"/>
  <c r="V107" i="2"/>
  <c r="T26" i="2"/>
  <c r="V79" i="2"/>
  <c r="X29" i="2" l="1"/>
  <c r="X13" i="2"/>
  <c r="X128" i="2"/>
  <c r="X156" i="2"/>
  <c r="X161" i="2"/>
  <c r="P186" i="2"/>
  <c r="X154" i="2"/>
  <c r="X89" i="2"/>
  <c r="X144" i="2"/>
  <c r="V186" i="2"/>
  <c r="P49" i="2"/>
  <c r="X49" i="2" s="1"/>
  <c r="X120" i="2"/>
  <c r="X93" i="2"/>
  <c r="X41" i="2"/>
  <c r="X148" i="2"/>
  <c r="X137" i="2"/>
  <c r="P79" i="2"/>
  <c r="X79" i="2" s="1"/>
  <c r="X55" i="2"/>
  <c r="P28" i="2"/>
  <c r="X28" i="2" s="1"/>
  <c r="X21" i="2"/>
  <c r="P58" i="2"/>
  <c r="X58" i="2" s="1"/>
  <c r="P27" i="2"/>
  <c r="X27" i="2" s="1"/>
  <c r="X17" i="2"/>
  <c r="P107" i="2"/>
  <c r="V26" i="2"/>
  <c r="V25" i="2" s="1"/>
  <c r="V35" i="2" s="1"/>
  <c r="V187" i="2" s="1"/>
  <c r="T25" i="2"/>
  <c r="P26" i="2"/>
  <c r="H25" i="2"/>
  <c r="J26" i="2"/>
  <c r="J25" i="2" s="1"/>
  <c r="J35" i="2" s="1"/>
  <c r="P25" i="2" l="1"/>
  <c r="X26" i="2"/>
  <c r="S185" i="2"/>
  <c r="M185" i="2"/>
  <c r="G185" i="2"/>
  <c r="S184" i="2"/>
  <c r="M184" i="2"/>
  <c r="E184" i="2"/>
  <c r="G184" i="2" s="1"/>
  <c r="S183" i="2"/>
  <c r="M183" i="2"/>
  <c r="G183" i="2"/>
  <c r="S182" i="2"/>
  <c r="M182" i="2"/>
  <c r="G182" i="2"/>
  <c r="S181" i="2"/>
  <c r="M181" i="2"/>
  <c r="G181" i="2"/>
  <c r="S180" i="2"/>
  <c r="M180" i="2"/>
  <c r="G180" i="2"/>
  <c r="S179" i="2"/>
  <c r="M179" i="2"/>
  <c r="G179" i="2"/>
  <c r="S178" i="2"/>
  <c r="M178" i="2"/>
  <c r="G178" i="2"/>
  <c r="S177" i="2"/>
  <c r="M177" i="2"/>
  <c r="G177" i="2"/>
  <c r="S176" i="2"/>
  <c r="M176" i="2"/>
  <c r="G176" i="2"/>
  <c r="S175" i="2"/>
  <c r="M175" i="2"/>
  <c r="G175" i="2"/>
  <c r="S174" i="2"/>
  <c r="M174" i="2"/>
  <c r="S173" i="2"/>
  <c r="M173" i="2"/>
  <c r="G173" i="2"/>
  <c r="S172" i="2"/>
  <c r="M172" i="2"/>
  <c r="G172" i="2"/>
  <c r="S171" i="2"/>
  <c r="M171" i="2"/>
  <c r="G171" i="2"/>
  <c r="Q170" i="2"/>
  <c r="K170" i="2"/>
  <c r="S169" i="2"/>
  <c r="M169" i="2"/>
  <c r="G169" i="2"/>
  <c r="S168" i="2"/>
  <c r="M168" i="2"/>
  <c r="G168" i="2"/>
  <c r="S167" i="2"/>
  <c r="M167" i="2"/>
  <c r="G167" i="2"/>
  <c r="Q166" i="2"/>
  <c r="K166" i="2"/>
  <c r="S165" i="2"/>
  <c r="M165" i="2"/>
  <c r="G165" i="2"/>
  <c r="S164" i="2"/>
  <c r="M164" i="2"/>
  <c r="G164" i="2"/>
  <c r="S163" i="2"/>
  <c r="M163" i="2"/>
  <c r="G163" i="2"/>
  <c r="S162" i="2"/>
  <c r="M162" i="2"/>
  <c r="G162" i="2"/>
  <c r="Q161" i="2"/>
  <c r="K161" i="2"/>
  <c r="S160" i="2"/>
  <c r="M160" i="2"/>
  <c r="G160" i="2"/>
  <c r="S159" i="2"/>
  <c r="M159" i="2"/>
  <c r="G159" i="2"/>
  <c r="S158" i="2"/>
  <c r="M158" i="2"/>
  <c r="G158" i="2"/>
  <c r="S157" i="2"/>
  <c r="M157" i="2"/>
  <c r="G157" i="2"/>
  <c r="Q156" i="2"/>
  <c r="K156" i="2"/>
  <c r="Q154" i="2"/>
  <c r="K154" i="2"/>
  <c r="S153" i="2"/>
  <c r="M153" i="2"/>
  <c r="G153" i="2"/>
  <c r="S152" i="2"/>
  <c r="M152" i="2"/>
  <c r="G152" i="2"/>
  <c r="S151" i="2"/>
  <c r="M151" i="2"/>
  <c r="G151" i="2"/>
  <c r="S150" i="2"/>
  <c r="M150" i="2"/>
  <c r="G150" i="2"/>
  <c r="Q148" i="2"/>
  <c r="S147" i="2"/>
  <c r="M147" i="2"/>
  <c r="G147" i="2"/>
  <c r="S146" i="2"/>
  <c r="M146" i="2"/>
  <c r="G146" i="2"/>
  <c r="Q144" i="2"/>
  <c r="S143" i="2"/>
  <c r="M143" i="2"/>
  <c r="G143" i="2"/>
  <c r="S142" i="2"/>
  <c r="M142" i="2"/>
  <c r="G142" i="2"/>
  <c r="S141" i="2"/>
  <c r="M141" i="2"/>
  <c r="G141" i="2"/>
  <c r="S140" i="2"/>
  <c r="M140" i="2"/>
  <c r="G140" i="2"/>
  <c r="S139" i="2"/>
  <c r="M139" i="2"/>
  <c r="G139" i="2"/>
  <c r="Q137" i="2"/>
  <c r="S136" i="2"/>
  <c r="M136" i="2"/>
  <c r="G136" i="2"/>
  <c r="S135" i="2"/>
  <c r="M135" i="2"/>
  <c r="G135" i="2"/>
  <c r="S134" i="2"/>
  <c r="M134" i="2"/>
  <c r="G134" i="2"/>
  <c r="S133" i="2"/>
  <c r="M133" i="2"/>
  <c r="G133" i="2"/>
  <c r="S132" i="2"/>
  <c r="M132" i="2"/>
  <c r="G132" i="2"/>
  <c r="S131" i="2"/>
  <c r="M131" i="2"/>
  <c r="G131" i="2"/>
  <c r="S130" i="2"/>
  <c r="M130" i="2"/>
  <c r="G130" i="2"/>
  <c r="Q128" i="2"/>
  <c r="S127" i="2"/>
  <c r="M127" i="2"/>
  <c r="G127" i="2"/>
  <c r="S126" i="2"/>
  <c r="M126" i="2"/>
  <c r="G126" i="2"/>
  <c r="S125" i="2"/>
  <c r="M125" i="2"/>
  <c r="G125" i="2"/>
  <c r="S124" i="2"/>
  <c r="M124" i="2"/>
  <c r="G124" i="2"/>
  <c r="S123" i="2"/>
  <c r="M123" i="2"/>
  <c r="G123" i="2"/>
  <c r="S122" i="2"/>
  <c r="M122" i="2"/>
  <c r="G122" i="2"/>
  <c r="Q120" i="2"/>
  <c r="S119" i="2"/>
  <c r="M119" i="2"/>
  <c r="G119" i="2"/>
  <c r="S118" i="2"/>
  <c r="M118" i="2"/>
  <c r="G118" i="2"/>
  <c r="S117" i="2"/>
  <c r="M117" i="2"/>
  <c r="G117" i="2"/>
  <c r="S116" i="2"/>
  <c r="M116" i="2"/>
  <c r="G116" i="2"/>
  <c r="S115" i="2"/>
  <c r="M115" i="2"/>
  <c r="G115" i="2"/>
  <c r="S114" i="2"/>
  <c r="M114" i="2"/>
  <c r="G114" i="2"/>
  <c r="S113" i="2"/>
  <c r="M113" i="2"/>
  <c r="G113" i="2"/>
  <c r="S112" i="2"/>
  <c r="M112" i="2"/>
  <c r="G112" i="2"/>
  <c r="S111" i="2"/>
  <c r="M111" i="2"/>
  <c r="G111" i="2"/>
  <c r="S110" i="2"/>
  <c r="M110" i="2"/>
  <c r="G110" i="2"/>
  <c r="S109" i="2"/>
  <c r="M109" i="2"/>
  <c r="G109" i="2"/>
  <c r="S106" i="2"/>
  <c r="M106" i="2"/>
  <c r="G106" i="2"/>
  <c r="S105" i="2"/>
  <c r="M105" i="2"/>
  <c r="G105" i="2"/>
  <c r="S104" i="2"/>
  <c r="M104" i="2"/>
  <c r="G104" i="2"/>
  <c r="Q103" i="2"/>
  <c r="S102" i="2"/>
  <c r="M102" i="2"/>
  <c r="G102" i="2"/>
  <c r="S101" i="2"/>
  <c r="M101" i="2"/>
  <c r="G101" i="2"/>
  <c r="S100" i="2"/>
  <c r="M100" i="2"/>
  <c r="G100" i="2"/>
  <c r="Q99" i="2"/>
  <c r="S98" i="2"/>
  <c r="M98" i="2"/>
  <c r="G98" i="2"/>
  <c r="S97" i="2"/>
  <c r="M97" i="2"/>
  <c r="G97" i="2"/>
  <c r="S96" i="2"/>
  <c r="M96" i="2"/>
  <c r="G96" i="2"/>
  <c r="Q95" i="2"/>
  <c r="S92" i="2"/>
  <c r="M92" i="2"/>
  <c r="G92" i="2"/>
  <c r="S91" i="2"/>
  <c r="M91" i="2"/>
  <c r="G91" i="2"/>
  <c r="S90" i="2"/>
  <c r="M90" i="2"/>
  <c r="G90" i="2"/>
  <c r="Q89" i="2"/>
  <c r="E89" i="2"/>
  <c r="S88" i="2"/>
  <c r="M88" i="2"/>
  <c r="G88" i="2"/>
  <c r="S87" i="2"/>
  <c r="M87" i="2"/>
  <c r="G87" i="2"/>
  <c r="S86" i="2"/>
  <c r="M86" i="2"/>
  <c r="G86" i="2"/>
  <c r="Q85" i="2"/>
  <c r="E85" i="2"/>
  <c r="S84" i="2"/>
  <c r="M84" i="2"/>
  <c r="G84" i="2"/>
  <c r="S83" i="2"/>
  <c r="M83" i="2"/>
  <c r="G83" i="2"/>
  <c r="S82" i="2"/>
  <c r="M82" i="2"/>
  <c r="G82" i="2"/>
  <c r="Q81" i="2"/>
  <c r="E81" i="2"/>
  <c r="S78" i="2"/>
  <c r="M78" i="2"/>
  <c r="G78" i="2"/>
  <c r="S77" i="2"/>
  <c r="M77" i="2"/>
  <c r="G77" i="2"/>
  <c r="S76" i="2"/>
  <c r="M76" i="2"/>
  <c r="G76" i="2"/>
  <c r="Q75" i="2"/>
  <c r="E75" i="2"/>
  <c r="S74" i="2"/>
  <c r="M74" i="2"/>
  <c r="G74" i="2"/>
  <c r="S73" i="2"/>
  <c r="M73" i="2"/>
  <c r="G73" i="2"/>
  <c r="S72" i="2"/>
  <c r="M72" i="2"/>
  <c r="G72" i="2"/>
  <c r="Q71" i="2"/>
  <c r="E71" i="2"/>
  <c r="S70" i="2"/>
  <c r="M70" i="2"/>
  <c r="G70" i="2"/>
  <c r="S69" i="2"/>
  <c r="M69" i="2"/>
  <c r="G69" i="2"/>
  <c r="S68" i="2"/>
  <c r="M68" i="2"/>
  <c r="G68" i="2"/>
  <c r="Q67" i="2"/>
  <c r="E67" i="2"/>
  <c r="S66" i="2"/>
  <c r="M66" i="2"/>
  <c r="G66" i="2"/>
  <c r="S65" i="2"/>
  <c r="M65" i="2"/>
  <c r="G65" i="2"/>
  <c r="S64" i="2"/>
  <c r="M64" i="2"/>
  <c r="G64" i="2"/>
  <c r="Q63" i="2"/>
  <c r="E63" i="2"/>
  <c r="S62" i="2"/>
  <c r="M62" i="2"/>
  <c r="G62" i="2"/>
  <c r="S61" i="2"/>
  <c r="M61" i="2"/>
  <c r="G61" i="2"/>
  <c r="Q60" i="2"/>
  <c r="E60" i="2"/>
  <c r="S57" i="2"/>
  <c r="M57" i="2"/>
  <c r="S56" i="2"/>
  <c r="M56" i="2"/>
  <c r="Q55" i="2"/>
  <c r="S54" i="2"/>
  <c r="M54" i="2"/>
  <c r="G54" i="2"/>
  <c r="S53" i="2"/>
  <c r="M53" i="2"/>
  <c r="G53" i="2"/>
  <c r="S52" i="2"/>
  <c r="M52" i="2"/>
  <c r="G52" i="2"/>
  <c r="Q51" i="2"/>
  <c r="E51" i="2"/>
  <c r="E58" i="2" s="1"/>
  <c r="S48" i="2"/>
  <c r="M48" i="2"/>
  <c r="G48" i="2"/>
  <c r="S47" i="2"/>
  <c r="M47" i="2"/>
  <c r="G47" i="2"/>
  <c r="S46" i="2"/>
  <c r="M46" i="2"/>
  <c r="G46" i="2"/>
  <c r="Q45" i="2"/>
  <c r="E45" i="2"/>
  <c r="S44" i="2"/>
  <c r="M44" i="2"/>
  <c r="G44" i="2"/>
  <c r="S43" i="2"/>
  <c r="M43" i="2"/>
  <c r="G43" i="2"/>
  <c r="S42" i="2"/>
  <c r="M42" i="2"/>
  <c r="G42" i="2"/>
  <c r="Q41" i="2"/>
  <c r="E41" i="2"/>
  <c r="S40" i="2"/>
  <c r="M40" i="2"/>
  <c r="G40" i="2"/>
  <c r="S39" i="2"/>
  <c r="M39" i="2"/>
  <c r="G39" i="2"/>
  <c r="S38" i="2"/>
  <c r="M38" i="2"/>
  <c r="G38" i="2"/>
  <c r="Q37" i="2"/>
  <c r="E37" i="2"/>
  <c r="S34" i="2"/>
  <c r="G34" i="2"/>
  <c r="M34" i="2" s="1"/>
  <c r="S33" i="2"/>
  <c r="G33" i="2"/>
  <c r="M33" i="2" s="1"/>
  <c r="S31" i="2"/>
  <c r="M31" i="2"/>
  <c r="G31" i="2"/>
  <c r="S30" i="2"/>
  <c r="M30" i="2"/>
  <c r="G30" i="2"/>
  <c r="Q29" i="2"/>
  <c r="E29" i="2"/>
  <c r="M24" i="2"/>
  <c r="G24" i="2"/>
  <c r="S24" i="2" s="1"/>
  <c r="S23" i="2"/>
  <c r="M23" i="2"/>
  <c r="G23" i="2"/>
  <c r="M22" i="2"/>
  <c r="G22" i="2"/>
  <c r="Q21" i="2"/>
  <c r="S20" i="2"/>
  <c r="M20" i="2"/>
  <c r="G20" i="2"/>
  <c r="S19" i="2"/>
  <c r="M19" i="2"/>
  <c r="G19" i="2"/>
  <c r="S18" i="2"/>
  <c r="M18" i="2"/>
  <c r="G18" i="2"/>
  <c r="Q17" i="2"/>
  <c r="E17" i="2"/>
  <c r="S16" i="2"/>
  <c r="M16" i="2"/>
  <c r="G16" i="2"/>
  <c r="S15" i="2"/>
  <c r="M15" i="2"/>
  <c r="G15" i="2"/>
  <c r="S14" i="2"/>
  <c r="M14" i="2"/>
  <c r="G14" i="2"/>
  <c r="Q13" i="2"/>
  <c r="E13" i="2"/>
  <c r="A5" i="2"/>
  <c r="A4" i="2"/>
  <c r="A3" i="2"/>
  <c r="A2" i="2"/>
  <c r="P35" i="2" l="1"/>
  <c r="X25" i="2"/>
  <c r="G103" i="2"/>
  <c r="G170" i="2"/>
  <c r="S103" i="2"/>
  <c r="M120" i="2"/>
  <c r="W185" i="2"/>
  <c r="Y185" i="2" s="1"/>
  <c r="Z185" i="2" s="1"/>
  <c r="S41" i="2"/>
  <c r="S51" i="2"/>
  <c r="W83" i="2"/>
  <c r="Y83" i="2" s="1"/>
  <c r="M55" i="2"/>
  <c r="G95" i="2"/>
  <c r="G45" i="2"/>
  <c r="S71" i="2"/>
  <c r="S89" i="2"/>
  <c r="W96" i="2"/>
  <c r="Y96" i="2" s="1"/>
  <c r="M170" i="2"/>
  <c r="G13" i="2"/>
  <c r="E26" i="2" s="1"/>
  <c r="G26" i="2" s="1"/>
  <c r="W16" i="2"/>
  <c r="Y16" i="2" s="1"/>
  <c r="S29" i="2"/>
  <c r="G37" i="2"/>
  <c r="G99" i="2"/>
  <c r="W101" i="2"/>
  <c r="Y101" i="2" s="1"/>
  <c r="S99" i="2"/>
  <c r="S161" i="2"/>
  <c r="S170" i="2"/>
  <c r="W173" i="2"/>
  <c r="Y173" i="2" s="1"/>
  <c r="S95" i="2"/>
  <c r="W48" i="2"/>
  <c r="Y48" i="2" s="1"/>
  <c r="G63" i="2"/>
  <c r="G71" i="2"/>
  <c r="W74" i="2"/>
  <c r="Y74" i="2" s="1"/>
  <c r="S120" i="2"/>
  <c r="W113" i="2"/>
  <c r="Y113" i="2" s="1"/>
  <c r="W117" i="2"/>
  <c r="Y117" i="2" s="1"/>
  <c r="S148" i="2"/>
  <c r="M63" i="2"/>
  <c r="W69" i="2"/>
  <c r="Y69" i="2" s="1"/>
  <c r="W104" i="2"/>
  <c r="G120" i="2"/>
  <c r="W174" i="2"/>
  <c r="Y174" i="2" s="1"/>
  <c r="W178" i="2"/>
  <c r="W182" i="2"/>
  <c r="W184" i="2"/>
  <c r="Y184" i="2" s="1"/>
  <c r="Z184" i="2" s="1"/>
  <c r="G41" i="2"/>
  <c r="M41" i="2"/>
  <c r="S63" i="2"/>
  <c r="S67" i="2"/>
  <c r="G75" i="2"/>
  <c r="W77" i="2"/>
  <c r="Y77" i="2" s="1"/>
  <c r="S75" i="2"/>
  <c r="W90" i="2"/>
  <c r="Y90" i="2" s="1"/>
  <c r="M89" i="2"/>
  <c r="M95" i="2"/>
  <c r="W106" i="2"/>
  <c r="Y106" i="2" s="1"/>
  <c r="W163" i="2"/>
  <c r="Y163" i="2" s="1"/>
  <c r="Z163" i="2" s="1"/>
  <c r="M161" i="2"/>
  <c r="G166" i="2"/>
  <c r="M13" i="2"/>
  <c r="S13" i="2"/>
  <c r="Q26" i="2" s="1"/>
  <c r="S26" i="2" s="1"/>
  <c r="M45" i="2"/>
  <c r="S45" i="2"/>
  <c r="W72" i="2"/>
  <c r="Y72" i="2" s="1"/>
  <c r="M81" i="2"/>
  <c r="W98" i="2"/>
  <c r="Y98" i="2" s="1"/>
  <c r="Q107" i="2"/>
  <c r="W111" i="2"/>
  <c r="Y111" i="2" s="1"/>
  <c r="Z111" i="2" s="1"/>
  <c r="W115" i="2"/>
  <c r="Y115" i="2" s="1"/>
  <c r="W119" i="2"/>
  <c r="Y119" i="2" s="1"/>
  <c r="G128" i="2"/>
  <c r="W124" i="2"/>
  <c r="Y124" i="2" s="1"/>
  <c r="W132" i="2"/>
  <c r="Y132" i="2" s="1"/>
  <c r="W136" i="2"/>
  <c r="Y136" i="2" s="1"/>
  <c r="S144" i="2"/>
  <c r="W142" i="2"/>
  <c r="Y142" i="2" s="1"/>
  <c r="S154" i="2"/>
  <c r="W157" i="2"/>
  <c r="Y157" i="2" s="1"/>
  <c r="S156" i="2"/>
  <c r="G156" i="2"/>
  <c r="G161" i="2"/>
  <c r="M29" i="2"/>
  <c r="W34" i="2"/>
  <c r="Y34" i="2" s="1"/>
  <c r="W23" i="2"/>
  <c r="Y23" i="2" s="1"/>
  <c r="Z23" i="2" s="1"/>
  <c r="G21" i="2"/>
  <c r="E28" i="2" s="1"/>
  <c r="G28" i="2" s="1"/>
  <c r="S22" i="2"/>
  <c r="S21" i="2" s="1"/>
  <c r="Q28" i="2" s="1"/>
  <c r="S28" i="2" s="1"/>
  <c r="M156" i="2"/>
  <c r="S17" i="2"/>
  <c r="Q27" i="2" s="1"/>
  <c r="S27" i="2" s="1"/>
  <c r="W20" i="2"/>
  <c r="Y20" i="2" s="1"/>
  <c r="S37" i="2"/>
  <c r="W43" i="2"/>
  <c r="Y43" i="2" s="1"/>
  <c r="M51" i="2"/>
  <c r="S55" i="2"/>
  <c r="S58" i="2" s="1"/>
  <c r="S60" i="2"/>
  <c r="W65" i="2"/>
  <c r="Y65" i="2" s="1"/>
  <c r="Z65" i="2" s="1"/>
  <c r="M75" i="2"/>
  <c r="W82" i="2"/>
  <c r="Y82" i="2" s="1"/>
  <c r="G85" i="2"/>
  <c r="W102" i="2"/>
  <c r="Y102" i="2" s="1"/>
  <c r="W112" i="2"/>
  <c r="Y112" i="2" s="1"/>
  <c r="Z112" i="2" s="1"/>
  <c r="W116" i="2"/>
  <c r="Y116" i="2" s="1"/>
  <c r="Z116" i="2" s="1"/>
  <c r="W131" i="2"/>
  <c r="Y131" i="2" s="1"/>
  <c r="W135" i="2"/>
  <c r="Y135" i="2" s="1"/>
  <c r="M148" i="2"/>
  <c r="G154" i="2"/>
  <c r="W151" i="2"/>
  <c r="Y151" i="2" s="1"/>
  <c r="W162" i="2"/>
  <c r="Y162" i="2" s="1"/>
  <c r="G29" i="2"/>
  <c r="W31" i="2"/>
  <c r="Y31" i="2" s="1"/>
  <c r="Z31" i="2" s="1"/>
  <c r="G67" i="2"/>
  <c r="M71" i="2"/>
  <c r="W92" i="2"/>
  <c r="Y92" i="2" s="1"/>
  <c r="M103" i="2"/>
  <c r="M128" i="2"/>
  <c r="W126" i="2"/>
  <c r="Y126" i="2" s="1"/>
  <c r="W134" i="2"/>
  <c r="Y134" i="2" s="1"/>
  <c r="Z134" i="2" s="1"/>
  <c r="G144" i="2"/>
  <c r="W140" i="2"/>
  <c r="Y140" i="2" s="1"/>
  <c r="W159" i="2"/>
  <c r="Y159" i="2" s="1"/>
  <c r="W165" i="2"/>
  <c r="Y165" i="2" s="1"/>
  <c r="S166" i="2"/>
  <c r="W172" i="2"/>
  <c r="Y172" i="2" s="1"/>
  <c r="W176" i="2"/>
  <c r="Y176" i="2" s="1"/>
  <c r="Z176" i="2" s="1"/>
  <c r="W180" i="2"/>
  <c r="W18" i="2"/>
  <c r="Y18" i="2" s="1"/>
  <c r="M17" i="2"/>
  <c r="M27" i="2" s="1"/>
  <c r="W39" i="2"/>
  <c r="Y39" i="2" s="1"/>
  <c r="E49" i="2"/>
  <c r="G51" i="2"/>
  <c r="G58" i="2" s="1"/>
  <c r="W54" i="2"/>
  <c r="Y54" i="2" s="1"/>
  <c r="G60" i="2"/>
  <c r="W61" i="2"/>
  <c r="Y61" i="2" s="1"/>
  <c r="Z61" i="2" s="1"/>
  <c r="W78" i="2"/>
  <c r="Y78" i="2" s="1"/>
  <c r="S81" i="2"/>
  <c r="W84" i="2"/>
  <c r="Y84" i="2" s="1"/>
  <c r="S85" i="2"/>
  <c r="G89" i="2"/>
  <c r="W91" i="2"/>
  <c r="Y91" i="2" s="1"/>
  <c r="M99" i="2"/>
  <c r="W110" i="2"/>
  <c r="Y110" i="2" s="1"/>
  <c r="Z110" i="2" s="1"/>
  <c r="W114" i="2"/>
  <c r="Y114" i="2" s="1"/>
  <c r="Z114" i="2" s="1"/>
  <c r="W118" i="2"/>
  <c r="Y118" i="2" s="1"/>
  <c r="Z118" i="2" s="1"/>
  <c r="M137" i="2"/>
  <c r="W133" i="2"/>
  <c r="Y133" i="2" s="1"/>
  <c r="Z133" i="2" s="1"/>
  <c r="W147" i="2"/>
  <c r="Y147" i="2" s="1"/>
  <c r="W153" i="2"/>
  <c r="Y153" i="2" s="1"/>
  <c r="W164" i="2"/>
  <c r="Y164" i="2" s="1"/>
  <c r="Q186" i="2"/>
  <c r="W171" i="2"/>
  <c r="Y171" i="2" s="1"/>
  <c r="W87" i="2"/>
  <c r="Y87" i="2" s="1"/>
  <c r="M85" i="2"/>
  <c r="W109" i="2"/>
  <c r="Y109" i="2" s="1"/>
  <c r="G148" i="2"/>
  <c r="W146" i="2"/>
  <c r="Y146" i="2" s="1"/>
  <c r="W168" i="2"/>
  <c r="Y168" i="2" s="1"/>
  <c r="M166" i="2"/>
  <c r="W15" i="2"/>
  <c r="Y15" i="2" s="1"/>
  <c r="G17" i="2"/>
  <c r="E27" i="2" s="1"/>
  <c r="G27" i="2" s="1"/>
  <c r="W19" i="2"/>
  <c r="Y19" i="2" s="1"/>
  <c r="M21" i="2"/>
  <c r="M28" i="2" s="1"/>
  <c r="W24" i="2"/>
  <c r="Y24" i="2" s="1"/>
  <c r="W30" i="2"/>
  <c r="Y30" i="2" s="1"/>
  <c r="W33" i="2"/>
  <c r="Y33" i="2" s="1"/>
  <c r="M37" i="2"/>
  <c r="W40" i="2"/>
  <c r="Y40" i="2" s="1"/>
  <c r="W42" i="2"/>
  <c r="Y42" i="2" s="1"/>
  <c r="W44" i="2"/>
  <c r="Y44" i="2" s="1"/>
  <c r="Q49" i="2"/>
  <c r="W47" i="2"/>
  <c r="Y47" i="2" s="1"/>
  <c r="W76" i="2"/>
  <c r="Y76" i="2" s="1"/>
  <c r="G81" i="2"/>
  <c r="W100" i="2"/>
  <c r="Y100" i="2" s="1"/>
  <c r="S128" i="2"/>
  <c r="G137" i="2"/>
  <c r="W130" i="2"/>
  <c r="Y130" i="2" s="1"/>
  <c r="S137" i="2"/>
  <c r="W53" i="2"/>
  <c r="Y53" i="2" s="1"/>
  <c r="W57" i="2"/>
  <c r="M60" i="2"/>
  <c r="W62" i="2"/>
  <c r="Y62" i="2" s="1"/>
  <c r="Z62" i="2" s="1"/>
  <c r="W64" i="2"/>
  <c r="Y64" i="2" s="1"/>
  <c r="Z64" i="2" s="1"/>
  <c r="W66" i="2"/>
  <c r="Y66" i="2" s="1"/>
  <c r="M67" i="2"/>
  <c r="W70" i="2"/>
  <c r="Y70" i="2" s="1"/>
  <c r="W73" i="2"/>
  <c r="Y73" i="2" s="1"/>
  <c r="W86" i="2"/>
  <c r="Y86" i="2" s="1"/>
  <c r="W88" i="2"/>
  <c r="Y88" i="2" s="1"/>
  <c r="W97" i="2"/>
  <c r="Y97" i="2" s="1"/>
  <c r="W105" i="2"/>
  <c r="Y105" i="2" s="1"/>
  <c r="W123" i="2"/>
  <c r="Y123" i="2" s="1"/>
  <c r="W125" i="2"/>
  <c r="Y125" i="2" s="1"/>
  <c r="W127" i="2"/>
  <c r="Y127" i="2" s="1"/>
  <c r="M144" i="2"/>
  <c r="W141" i="2"/>
  <c r="Y141" i="2" s="1"/>
  <c r="W143" i="2"/>
  <c r="Y143" i="2" s="1"/>
  <c r="M154" i="2"/>
  <c r="W152" i="2"/>
  <c r="Y152" i="2" s="1"/>
  <c r="W158" i="2"/>
  <c r="Y158" i="2" s="1"/>
  <c r="W160" i="2"/>
  <c r="Y160" i="2" s="1"/>
  <c r="W167" i="2"/>
  <c r="Y167" i="2" s="1"/>
  <c r="W169" i="2"/>
  <c r="Y169" i="2" s="1"/>
  <c r="W175" i="2"/>
  <c r="Y175" i="2" s="1"/>
  <c r="Z175" i="2" s="1"/>
  <c r="W177" i="2"/>
  <c r="Y177" i="2" s="1"/>
  <c r="Z177" i="2" s="1"/>
  <c r="W179" i="2"/>
  <c r="Y179" i="2" s="1"/>
  <c r="Z179" i="2" s="1"/>
  <c r="W181" i="2"/>
  <c r="Y181" i="2" s="1"/>
  <c r="Z181" i="2" s="1"/>
  <c r="W183" i="2"/>
  <c r="Y183" i="2" s="1"/>
  <c r="Z183" i="2" s="1"/>
  <c r="W14" i="2"/>
  <c r="Y14" i="2" s="1"/>
  <c r="W38" i="2"/>
  <c r="Y38" i="2" s="1"/>
  <c r="W46" i="2"/>
  <c r="Y46" i="2" s="1"/>
  <c r="W52" i="2"/>
  <c r="Y52" i="2" s="1"/>
  <c r="Q79" i="2"/>
  <c r="Q58" i="2"/>
  <c r="W56" i="2"/>
  <c r="Y56" i="2" s="1"/>
  <c r="W68" i="2"/>
  <c r="Y68" i="2" s="1"/>
  <c r="W122" i="2"/>
  <c r="Y122" i="2" s="1"/>
  <c r="W139" i="2"/>
  <c r="Y139" i="2" s="1"/>
  <c r="W150" i="2"/>
  <c r="Y150" i="2" s="1"/>
  <c r="P187" i="2" l="1"/>
  <c r="X35" i="2"/>
  <c r="W103" i="2"/>
  <c r="G107" i="2"/>
  <c r="M58" i="2"/>
  <c r="W51" i="2"/>
  <c r="Y51" i="2" s="1"/>
  <c r="S79" i="2"/>
  <c r="W27" i="2"/>
  <c r="Y27" i="2" s="1"/>
  <c r="W156" i="2"/>
  <c r="Y156" i="2" s="1"/>
  <c r="W63" i="2"/>
  <c r="Y63" i="2" s="1"/>
  <c r="Z63" i="2" s="1"/>
  <c r="M79" i="2"/>
  <c r="W13" i="2"/>
  <c r="Y13" i="2" s="1"/>
  <c r="W89" i="2"/>
  <c r="Y89" i="2" s="1"/>
  <c r="W161" i="2"/>
  <c r="Y161" i="2" s="1"/>
  <c r="Z161" i="2" s="1"/>
  <c r="G49" i="2"/>
  <c r="W71" i="2"/>
  <c r="Y71" i="2" s="1"/>
  <c r="W75" i="2"/>
  <c r="Y75" i="2" s="1"/>
  <c r="W137" i="2"/>
  <c r="Y137" i="2" s="1"/>
  <c r="Z137" i="2" s="1"/>
  <c r="S186" i="2"/>
  <c r="M107" i="2"/>
  <c r="S49" i="2"/>
  <c r="W60" i="2"/>
  <c r="Y60" i="2" s="1"/>
  <c r="Z60" i="2" s="1"/>
  <c r="G79" i="2"/>
  <c r="W41" i="2"/>
  <c r="Y41" i="2" s="1"/>
  <c r="W170" i="2"/>
  <c r="S107" i="2"/>
  <c r="W45" i="2"/>
  <c r="Y45" i="2" s="1"/>
  <c r="W95" i="2"/>
  <c r="Y95" i="2" s="1"/>
  <c r="W55" i="2"/>
  <c r="Y55" i="2" s="1"/>
  <c r="W67" i="2"/>
  <c r="Y67" i="2" s="1"/>
  <c r="G186" i="2"/>
  <c r="W37" i="2"/>
  <c r="Y37" i="2" s="1"/>
  <c r="M93" i="2"/>
  <c r="W99" i="2"/>
  <c r="Y99" i="2" s="1"/>
  <c r="W17" i="2"/>
  <c r="Y17" i="2" s="1"/>
  <c r="G93" i="2"/>
  <c r="W22" i="2"/>
  <c r="Y22" i="2" s="1"/>
  <c r="Z22" i="2" s="1"/>
  <c r="W166" i="2"/>
  <c r="Y166" i="2" s="1"/>
  <c r="W120" i="2"/>
  <c r="Y120" i="2" s="1"/>
  <c r="Z120" i="2" s="1"/>
  <c r="W85" i="2"/>
  <c r="Y85" i="2" s="1"/>
  <c r="S93" i="2"/>
  <c r="S25" i="2"/>
  <c r="S35" i="2" s="1"/>
  <c r="W29" i="2"/>
  <c r="Y29" i="2" s="1"/>
  <c r="W28" i="2"/>
  <c r="Y28" i="2" s="1"/>
  <c r="Z28" i="2" s="1"/>
  <c r="Q25" i="2"/>
  <c r="W21" i="2"/>
  <c r="Y21" i="2" s="1"/>
  <c r="Z21" i="2" s="1"/>
  <c r="W154" i="2"/>
  <c r="Y154" i="2" s="1"/>
  <c r="M186" i="2"/>
  <c r="W148" i="2"/>
  <c r="Y148" i="2" s="1"/>
  <c r="W81" i="2"/>
  <c r="Y81" i="2" s="1"/>
  <c r="W128" i="2"/>
  <c r="Y128" i="2" s="1"/>
  <c r="G25" i="2"/>
  <c r="G35" i="2" s="1"/>
  <c r="W144" i="2"/>
  <c r="Y144" i="2" s="1"/>
  <c r="E25" i="2"/>
  <c r="M49" i="2"/>
  <c r="M26" i="2"/>
  <c r="W186" i="2" l="1"/>
  <c r="W58" i="2"/>
  <c r="Y58" i="2" s="1"/>
  <c r="W79" i="2"/>
  <c r="Y79" i="2" s="1"/>
  <c r="Z79" i="2" s="1"/>
  <c r="W107" i="2"/>
  <c r="G187" i="2"/>
  <c r="W93" i="2"/>
  <c r="Y93" i="2" s="1"/>
  <c r="S187" i="2"/>
  <c r="V189" i="2" s="1"/>
  <c r="W49" i="2"/>
  <c r="Y49" i="2" s="1"/>
  <c r="M25" i="2"/>
  <c r="W26" i="2"/>
  <c r="Y26" i="2" s="1"/>
  <c r="M35" i="2" l="1"/>
  <c r="M187" i="2" s="1"/>
  <c r="M189" i="2" s="1"/>
  <c r="W25" i="2"/>
  <c r="W35" i="2" l="1"/>
  <c r="Y25" i="2"/>
  <c r="Z25" i="2" s="1"/>
  <c r="W187" i="2" l="1"/>
  <c r="Y35" i="2"/>
  <c r="Z35" i="2" s="1"/>
  <c r="J180" i="2"/>
  <c r="X180" i="2" s="1"/>
  <c r="Y180" i="2" s="1"/>
  <c r="J178" i="2"/>
  <c r="X178" i="2" s="1"/>
  <c r="Y178" i="2" s="1"/>
  <c r="J170" i="2" l="1"/>
  <c r="X170" i="2" s="1"/>
  <c r="I182" i="2"/>
  <c r="X182" i="2"/>
  <c r="Y182" i="2" s="1"/>
  <c r="Z182" i="2" s="1"/>
  <c r="X186" i="2" l="1"/>
  <c r="Y170" i="2"/>
  <c r="J186" i="2"/>
  <c r="Z170" i="2" l="1"/>
  <c r="Y186" i="2"/>
  <c r="Z186" i="2" s="1"/>
  <c r="X104" i="2"/>
  <c r="Y104" i="2" s="1"/>
  <c r="J103" i="2"/>
  <c r="J107" i="2" s="1"/>
  <c r="X107" i="2" l="1"/>
  <c r="J187" i="2"/>
  <c r="G189" i="2" s="1"/>
  <c r="X103" i="2"/>
  <c r="Y103" i="2" s="1"/>
  <c r="Y107" i="2" l="1"/>
  <c r="X187" i="2"/>
  <c r="Y187" i="2" s="1"/>
  <c r="Z187" i="2" s="1"/>
</calcChain>
</file>

<file path=xl/sharedStrings.xml><?xml version="1.0" encoding="utf-8"?>
<sst xmlns="http://schemas.openxmlformats.org/spreadsheetml/2006/main" count="1228" uniqueCount="475">
  <si>
    <t xml:space="preserve">
</t>
  </si>
  <si>
    <t>Назва конкурсної програми:</t>
  </si>
  <si>
    <t>Інноваційний культурний продукт</t>
  </si>
  <si>
    <t>Назва ЛОТ-у:</t>
  </si>
  <si>
    <t>Танець</t>
  </si>
  <si>
    <t>Назва Заявника:</t>
  </si>
  <si>
    <t>ГО "ВА "Платформа сучасного танцю"</t>
  </si>
  <si>
    <t>Назва проєкту:</t>
  </si>
  <si>
    <t>P.A.N.TER - Performing Arts Never Terminate</t>
  </si>
  <si>
    <t>Дата початку проєкту: червень 2021</t>
  </si>
  <si>
    <t>Кошти організацій-партнерів (повна назва організації)</t>
  </si>
  <si>
    <t>Кошти державного та місцевих бюджетів (повна назва організації)</t>
  </si>
  <si>
    <t>Кошти інших донорів (повна назва організації)</t>
  </si>
  <si>
    <t>Власні кошти організації-заявника</t>
  </si>
  <si>
    <t>(посада)</t>
  </si>
  <si>
    <t>(підпис, печатка)</t>
  </si>
  <si>
    <t>(ПІБ)</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</si>
  <si>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</si>
  <si>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</si>
  <si>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</si>
  <si>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</si>
  <si>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</si>
  <si>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</si>
  <si>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</si>
  <si>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Обґрунтування та деталізація витрат
(колонка обов'язкова для заповнення)</t>
  </si>
  <si>
    <t>Планові витрати відповідно до заявки</t>
  </si>
  <si>
    <t>Кількість/
Період</t>
  </si>
  <si>
    <t>Вартість за одиницю, грн</t>
  </si>
  <si>
    <t>Загальна сума, грн. (=5*6)</t>
  </si>
  <si>
    <t>Вартість за одиницю, грн.</t>
  </si>
  <si>
    <t>Загальна сума, грн. (=8*9)</t>
  </si>
  <si>
    <t>Загальна сума, грн. (=11*12)</t>
  </si>
  <si>
    <t>Розділ:</t>
  </si>
  <si>
    <t>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</si>
  <si>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</si>
  <si>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</si>
  <si>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</si>
  <si>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</si>
  <si>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</si>
  <si>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</si>
  <si>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</si>
  <si>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</si>
  <si>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</si>
  <si>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</si>
  <si>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</si>
  <si>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</si>
  <si>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</si>
  <si>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</si>
  <si>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</si>
  <si>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</si>
  <si>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</si>
  <si>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</si>
  <si>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</si>
  <si>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</si>
  <si>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Чучко Олена Сергіївна, хореограф-постановник</t>
  </si>
  <si>
    <t>1.3.2</t>
  </si>
  <si>
    <t>Литвин Олександра Олександрівна, хореограф-постановник</t>
  </si>
  <si>
    <t>1.3.3</t>
  </si>
  <si>
    <t>Маншилін Олександр Олександрович, координатор проекту</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</si>
  <si>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</si>
  <si>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</si>
  <si>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</si>
  <si>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</si>
  <si>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</si>
  <si>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</si>
  <si>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</si>
  <si>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</si>
  <si>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</si>
  <si>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</si>
  <si>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Худяков Микита Володимирович, медіа-митець</t>
  </si>
  <si>
    <t>1.5.2</t>
  </si>
  <si>
    <t>1.5.3</t>
  </si>
  <si>
    <t>Ландесман Тетяна Яківна, менеджер з комунікацій</t>
  </si>
  <si>
    <t>pr-супровід проекту від створення до його презентації</t>
  </si>
  <si>
    <t>1.5.4</t>
  </si>
  <si>
    <t>Сердюк Ірина Георгіївна, бухгалтер та юрист проекту</t>
  </si>
  <si>
    <t>ведення бухгалтерії проекту, фінансові та юридичні відносини з підрядниками та партнерами, підготовка фінансового звіту по проекту</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</si>
  <si>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</si>
  <si>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</si>
  <si>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</si>
  <si>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</si>
  <si>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</si>
  <si>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</si>
  <si>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</si>
  <si>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</si>
  <si>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</si>
  <si>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</si>
  <si>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</si>
  <si>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</si>
  <si>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</si>
  <si>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</si>
  <si>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</si>
  <si>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</si>
  <si>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</si>
  <si>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</si>
  <si>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</si>
  <si>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</si>
  <si>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</si>
  <si>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</si>
  <si>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</si>
  <si>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</si>
  <si>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</si>
  <si>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</si>
  <si>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</si>
  <si>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</si>
  <si>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</si>
  <si>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</si>
  <si>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</si>
  <si>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</si>
  <si>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</si>
  <si>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</si>
  <si>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</si>
  <si>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</si>
  <si>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</si>
  <si>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</si>
  <si>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</si>
  <si>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</si>
  <si>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</si>
  <si>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</si>
  <si>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</si>
  <si>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</si>
  <si>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</si>
  <si>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</si>
  <si>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годин</t>
  </si>
  <si>
    <t>для проведення репетицій протягом періоду постановки, підготовки до прем'єри та трансформації до версії ALTstage</t>
  </si>
  <si>
    <t>4.1.2</t>
  </si>
  <si>
    <t>для зйомки матеріалів вистави у 2D відео.</t>
  </si>
  <si>
    <t>4.1.3</t>
  </si>
  <si>
    <t>діб</t>
  </si>
  <si>
    <t>протягом гастрольного туру.</t>
  </si>
  <si>
    <t>4.2</t>
  </si>
  <si>
    <t xml:space="preserve">Оренда техніки, обладнання та інструменту </t>
  </si>
  <si>
    <t>4.2.1</t>
  </si>
  <si>
    <t xml:space="preserve"> для частини глядачів, чиї власні гаджети не підтримують перегляд доповненої реальності (AR)</t>
  </si>
  <si>
    <t>4.2.2</t>
  </si>
  <si>
    <t>Оренда широкоформатного 3LCD проектора (6000 lm) для демонстрації мультимедійних об'єктів протягом підготовки та показу прем'єри та під час гастрольного туру</t>
  </si>
  <si>
    <t xml:space="preserve"> для демонстрації мультимедійних об'єктів протягом підготовки та показу прем'єри та під час гастрольного туру</t>
  </si>
  <si>
    <t>4.2.3</t>
  </si>
  <si>
    <t>Оренда сценічного танцювального лінолеуму двостороннього білий/чорний (професійий танцювальний лінолеум HARLEQUIN) (100 кв.м.)</t>
  </si>
  <si>
    <t>для обладнання сценічного майданчика протягом показів</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</si>
  <si>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</si>
  <si>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</si>
  <si>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</si>
  <si>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</si>
  <si>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</si>
  <si>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</si>
  <si>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</si>
  <si>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</si>
  <si>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</si>
  <si>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</si>
  <si>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</si>
  <si>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</si>
  <si>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</si>
  <si>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</si>
  <si>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</si>
  <si>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</si>
  <si>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</si>
  <si>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</si>
  <si>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</si>
  <si>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</si>
  <si>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</si>
  <si>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</si>
  <si>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</si>
  <si>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</si>
  <si>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</si>
  <si>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Представницький фуршет, присвячений прем'єрі вистави, за участі представників стейкхолдерів, засобів масової інформації, керівників культурно-мистецьких інституцій та IT-компаній</t>
  </si>
  <si>
    <t>учасн.</t>
  </si>
  <si>
    <t>за участі представників стейкхолдерів, засобів масової інформації, керівників культурно-мистецьких інституцій та IT-компаній</t>
  </si>
  <si>
    <t>5.1.2</t>
  </si>
  <si>
    <t>Послуги з харчування (сніданок/обід/вечеря/кава-брейк)</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</si>
  <si>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</si>
  <si>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</si>
  <si>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</si>
  <si>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</si>
  <si>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</si>
  <si>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</si>
  <si>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</si>
  <si>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</si>
  <si>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</si>
  <si>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</si>
  <si>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</si>
  <si>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</si>
  <si>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</si>
  <si>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</si>
  <si>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</si>
  <si>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</si>
  <si>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</si>
  <si>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</si>
  <si>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</si>
  <si>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</si>
  <si>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</si>
  <si>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</si>
  <si>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</si>
  <si>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</si>
  <si>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</si>
  <si>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</si>
  <si>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</si>
  <si>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</si>
  <si>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Сценічні костюми</t>
  </si>
  <si>
    <t>У виставі буде зайнято 5 танцівників</t>
  </si>
  <si>
    <t>6.3.2</t>
  </si>
  <si>
    <t>6.3.3</t>
  </si>
  <si>
    <t>Всього по статті 6 "Матеріальні витрати":</t>
  </si>
  <si>
    <t>Поліграфічні послуги</t>
  </si>
  <si>
    <t>7.1</t>
  </si>
  <si>
    <t>видатки на промокампанію</t>
  </si>
  <si>
    <t>7.2</t>
  </si>
  <si>
    <t>7.3</t>
  </si>
  <si>
    <t>7.4</t>
  </si>
  <si>
    <t>Нанесення логотопів</t>
  </si>
  <si>
    <t>Друк стікерів</t>
  </si>
  <si>
    <t>7.5</t>
  </si>
  <si>
    <t>Друк плакатів А0</t>
  </si>
  <si>
    <t>7.6</t>
  </si>
  <si>
    <t>Друк плакатів А1</t>
  </si>
  <si>
    <t>7.7</t>
  </si>
  <si>
    <t>Друк плакатів А2</t>
  </si>
  <si>
    <t>7.8</t>
  </si>
  <si>
    <t>Друк плакатів А3</t>
  </si>
  <si>
    <t>7.9</t>
  </si>
  <si>
    <t>Друк плакатів А4</t>
  </si>
  <si>
    <t>7.10</t>
  </si>
  <si>
    <t>Друк банерів (1800х600, кольоровий)</t>
  </si>
  <si>
    <t>Друк інших роздаткових матеріалів - запрошення, квитки, бейджі, листівки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</si>
  <si>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</si>
  <si>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</si>
  <si>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</si>
  <si>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</si>
  <si>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</si>
  <si>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</si>
  <si>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</si>
  <si>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</si>
  <si>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</si>
  <si>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</si>
  <si>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</si>
  <si>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</si>
  <si>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</si>
  <si>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</si>
  <si>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</si>
  <si>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</si>
  <si>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</si>
  <si>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</si>
  <si>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</si>
  <si>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</si>
  <si>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 під час програми дослідження, прем'єри та гастрольного туру</t>
  </si>
  <si>
    <t>год</t>
  </si>
  <si>
    <t>Віддеофіксація під час програми дослідження, прем'єри та гастрольного туру</t>
  </si>
  <si>
    <t>Відеозапис спеціальною знімальною групою матеріалу вистави у 2D із використанням технології хромакей. Зйомка здійснюється на 2-х етапах реалізації проекту окремо: 1) під час підготовки сценічної версії; 2) під час підготовки ALTstage-версії</t>
  </si>
  <si>
    <t>зміни</t>
  </si>
  <si>
    <t>Зйомка здійснюється на 2-х етапах реалізації проекту окремо: 1) під час підготовки сценічної версії; 2) під час підготовки ALTstage-версії</t>
  </si>
  <si>
    <t>кампанія</t>
  </si>
  <si>
    <t>SMM, ведення акаунтів проекту у соціальних мережах протягом п`яти місяців</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</si>
  <si>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</si>
  <si>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</si>
  <si>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</si>
  <si>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</si>
  <si>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Створення посадкової сторінки пректу та трансформація її змісту відповідно до задач конкретного етапу реалізації комунікаційної стратегії</t>
  </si>
  <si>
    <t>Заплановано три етерації посадкової сторінки</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</si>
  <si>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</si>
  <si>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</si>
  <si>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</si>
  <si>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</si>
  <si>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</si>
  <si>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</si>
  <si>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</si>
  <si>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</si>
  <si>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</si>
  <si>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</si>
  <si>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 української на англійську матеріалів промокампанії проекту (посадкова стоорінка, брошура тощо)</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</si>
  <si>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</si>
  <si>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</si>
  <si>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</si>
  <si>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</si>
  <si>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</si>
  <si>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</si>
  <si>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</si>
  <si>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</si>
  <si>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</si>
  <si>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</si>
  <si>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</si>
  <si>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</si>
  <si>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</si>
  <si>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</si>
  <si>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</si>
  <si>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</si>
  <si>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Послуги з розробки програмних продуктів в процесі реалізації мистецьких ідей медіа-митців - учасників проекту. Разом з двома медіа-митцями (членами команди проекту) працює асистент-програміст,  який займається деталізацією, відпрацьовує анімацію, тестує об'єкти на наявність помилок</t>
  </si>
  <si>
    <t>Разом з двома медіа-митцями (членами команди проекту) працює асистент-програміст,  який займається деталізацією, відпрацьовує анімацію, тестує об'єкти на наявність помилок</t>
  </si>
  <si>
    <t>13.2.2</t>
  </si>
  <si>
    <t>Послуги з інтеграції мистецьких об'єктів 2D та 3D  до середовища платформи ALTstage (окремо для відтворення протягом сценічної версії вистави та версії для віртуального перегляду) (одночасна робота трьох фахівців (Unity, NodeJSта Vue JS) та  протягом 10 роб. днів)</t>
  </si>
  <si>
    <t>роб.днів</t>
  </si>
  <si>
    <t>Створені в роботі медіамитців діджитальні об'єкти повинні бути інтегрованими до програмного середовища (платформа ALTstage), яке поєднує у глядацькому досвіді живих танцівників, об'єкти на проекції та об'єкти доповненої реальності, синхронізуючи їх у часі та просторі</t>
  </si>
  <si>
    <t>13.2.3</t>
  </si>
  <si>
    <t>Зазначити конкретну назву послуги відповідно до технічного завдання</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</si>
  <si>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</si>
  <si>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</si>
  <si>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</si>
  <si>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</si>
  <si>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</si>
  <si>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</si>
  <si>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</si>
  <si>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</si>
  <si>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</si>
  <si>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</si>
  <si>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</si>
  <si>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</si>
  <si>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</si>
  <si>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</si>
  <si>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</si>
  <si>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</si>
  <si>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</si>
  <si>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</si>
  <si>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Послуги для проведення заходів на сценічному майданчику у м. Київ (підготовка та прем'єрні покази)</t>
  </si>
  <si>
    <t>13.4.7</t>
  </si>
  <si>
    <t>2 дні на підготовку, 5 днів показів</t>
  </si>
  <si>
    <t>Перевезення обладнання. локальний трансфер творчої групи протягом гастрольного туру</t>
  </si>
  <si>
    <t>Послуги композитора</t>
  </si>
  <si>
    <t>вистава</t>
  </si>
  <si>
    <t>До години авторської музики</t>
  </si>
  <si>
    <t>Послуги зі сценографії та дизайну костюмів</t>
  </si>
  <si>
    <t>Розробка сценографії та 5-ти костюмів</t>
  </si>
  <si>
    <t>Послуги художника зі світла</t>
  </si>
  <si>
    <t>днів</t>
  </si>
  <si>
    <t>Робота на сценічному майданчику протягом підготовки та показів</t>
  </si>
  <si>
    <t>тижнів</t>
  </si>
  <si>
    <t>Послуги танцівників, задіяних за договорами ЦПХ (2 особи). Танцівники задіяні протягом періоду підготовки вистави, прем'єри та гастрольного туру</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</si>
  <si>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</si>
  <si>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</si>
  <si>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</si>
  <si>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</si>
  <si>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</si>
  <si>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ІНСТРУКЦІЯ</t>
  </si>
  <si>
    <t>із заповнення форми Кошторису</t>
  </si>
  <si>
    <t>Розділ: 
Стаття:
Підстаття:
Пункт:</t>
  </si>
  <si>
    <t>Інструкції із заповнення форми Кошторису</t>
  </si>
  <si>
    <t xml:space="preserve">Кошторис проєкту має дві сторінки, які потрібно заповнити: "Дохідна частина" та "Кошторис витрат". 
 Кошторис також містить формули для полегшення обрахунку загальної суми витрат, просимо не змінювати формули! 
Колонка  "Обгрунтування та деталізація витрат " є обов'язковою до заповнення.
До кошторису включаються тільки допустимі витрати, які будуть понесені під час періоду реалізації проєкту.
Вимогою Фонду є обов'язкове залучення бухгалтера (як штатних або позаштатних працівників) та аудитора. </t>
  </si>
  <si>
    <t>І</t>
  </si>
  <si>
    <t>Надходження:</t>
  </si>
  <si>
    <t>Вкладка "Дохідна частина"</t>
  </si>
  <si>
    <t>1</t>
  </si>
  <si>
    <t>Грант УКФ</t>
  </si>
  <si>
    <t>Заплановані надходження коштів  необхідно вказати у відсотках та гривнях  для кожного окремого виду надходжень, відповідно до запланованих джерел фінансування.
Сума надходжень від кожного джерела фінанування повинна дорівнювати сумі видатків вказаних на вкладці "Кошторис витрат" за кожним джерелом фінансування .</t>
  </si>
  <si>
    <t>2.4</t>
  </si>
  <si>
    <t>2.5</t>
  </si>
  <si>
    <t>3</t>
  </si>
  <si>
    <t>Реінвестиції (дохід отриманий від реалізації книг, квитків, програм та інше)</t>
  </si>
  <si>
    <t xml:space="preserve">Всього по розділу І "Надходження": </t>
  </si>
  <si>
    <t>Витрати:</t>
  </si>
  <si>
    <t>Вкладка "Кошторис витрат"</t>
  </si>
  <si>
    <t>Винагорода членам команди</t>
  </si>
  <si>
    <t>Оплата праці штатних працівників ( лише у вигляді премії)</t>
  </si>
  <si>
    <r>
      <rPr>
        <sz val="11"/>
        <color rgb="FF000000"/>
        <rFont val="Times New Roman"/>
        <family val="1"/>
        <charset val="204"/>
      </rPr>
      <t xml:space="preserve">До цієї статті включається виплата премії за додаткове навантаження у випадку коли працівник організації Грантоортимувача бере участь в організації та реалізації проєкту в межах своїх професійних та посадових обов'язків та отримує за це виплату заробітної плати за основним місцем роботи.
Розрахунок виплати відображається із прив'язкою до тривалості залучення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У колонці "Найменування витрат" обов'язково зазначається ПІБ такої особи та посада. 
У колонці "Примітки" необхідно обґрунтувати виплату премії, зазначити конкретний обсяг роботи, який виконується під час реалізації проєкту. 
В колонку "Період" внесіть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колонку "Вартість за одиницю" внесіть розмір премії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family val="1"/>
        <charset val="204"/>
      </rPr>
      <t xml:space="preserve">
В колонці "Загальна планова сума витрат по проєкту" відповідно до встановлених формул буде відображена загальна сума премії за додаткове навантаження по проєкту.
У колонці "Обгрунтування та деталізація витрат" вказати функціональні обов'язки відповідно до ролі у проєкті та надати обгрунтування розміру премії.
</t>
    </r>
    <r>
      <rPr>
        <b/>
        <i/>
        <sz val="12"/>
        <color rgb="FF000000"/>
        <rFont val="Times New Roman"/>
        <family val="1"/>
        <charset val="204"/>
      </rPr>
      <t>За рахунок коштів гранту після підписання Договору про надання гранту не дозволяється збільшувати розмір виплати премії штатним працівникам</t>
    </r>
  </si>
  <si>
    <t xml:space="preserve"> Повне ПІБ, посада</t>
  </si>
  <si>
    <r>
      <rPr>
        <sz val="11"/>
        <color rgb="FF000000"/>
        <rFont val="Times New Roman"/>
        <family val="1"/>
        <charset val="204"/>
      </rPr>
      <t xml:space="preserve">До цієї статті включається виплата заробітної плати та премії за додаткове навантаження фізичної особи, яка повністю задіяна на реалізацію проєкту або  приймається у штат організації Грантоотримувача на період реалізації проєкту.
Розрахунок витрати відображається із прив'язкою до тривалості залучення у проєкті.  
Розмір виплати встановлюється на рівні окладів згідно штатного розпису організації  та інших видів трудових виплат (доплат, надбавок, премій та ін.) встановлених колективним договором організації, а також іншими нормативними актами, в тому числі Положення про преміювання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внесіть розмір посадового окладу та/або премії за додаткове навантаження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family val="1"/>
        <charset val="204"/>
      </rPr>
      <t xml:space="preserve">
В колонці "Загальна планова сума витрат по проєкту" відповідно до встановлених формул буде відображена загальна сума оплати праці за трудовими договорами  по проєкту.
У колонці "Обгрунтування та деталізація витрат" вказати функціональні обов'язки відповідно до ролі у проєкті.
</t>
    </r>
    <r>
      <rPr>
        <b/>
        <i/>
        <sz val="11"/>
        <color rgb="FF000000"/>
        <rFont val="Times New Roman"/>
        <family val="1"/>
        <charset val="204"/>
      </rPr>
      <t>За рахунок коштів гранту після підписання Договору про надання гранту не дозволяється збільшувати розмір посадових окладів та премії за додаткове навантаження.</t>
    </r>
  </si>
  <si>
    <r>
      <rPr>
        <sz val="11"/>
        <color theme="1"/>
        <rFont val="Times New Roman"/>
        <family val="1"/>
        <charset val="204"/>
      </rP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під час реалізації проєкту та не підпорядковується штатному розкладу.
Витрати на оплату винагороди за цивільно-правовим договорами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статті не включаються.
Розмір винагороди за цівільно-правовим договором має відповідати ринковим цінам.  
Розрахунок витрати відображається із прив'язкою до конкретних обсягів роботи або конкретних показників. 
Гранична сума наданих послуг за договором цивільно-правового характеру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договором цивільно-правового характеру може включати додаткові витрати, які можуть виникати при наданні послуг та  не може перевищувати встановлену граничну суму.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color theme="1"/>
        <rFont val="Times New Roman"/>
        <family val="1"/>
        <charset val="204"/>
      </rPr>
      <t>За рахунок коштів гранту після підписання Договору про надання гранту не дозволяється збільшувати розмір винагороди за договорами цивільно-правового характеру.</t>
    </r>
  </si>
  <si>
    <t xml:space="preserve"> Повне ПІБ, зазначити конкретну назву послуги/виконання робіт</t>
  </si>
  <si>
    <t xml:space="preserve">До статті кошторису «Соціальні внески з оплати праці»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від нарахованої заробітної плати. 
В колонку "Період/Кількість" внесіть загальну суму на яку нараховується ЄСВ. 
В колонку "Вартість за одиницю" внесіть коєфіцієнт 0,22.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оплату праці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соціальних внесків по проєкту.
У колонці "Обгрунтування та деталізація витрат"  не заповнюється.
</t>
  </si>
  <si>
    <t>За трудовими договорами</t>
  </si>
  <si>
    <r>
      <rPr>
        <sz val="11"/>
        <color rgb="FF000000"/>
        <rFont val="Times New Roman"/>
        <family val="1"/>
        <charset val="204"/>
      </rPr>
      <t xml:space="preserve">До цієї статті включається оплата послуг/виконання  робіт  фізичній особі-підприємцю члену команди, що надає конкретні послуги або виконує певний обсяг роботи за визначений термін під час реалізації проєкту.
Оплата послуг за договорами з ФОП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посуги можуть бути надані ФОП.
Оплата послуг за договорами з ФОП має відповідати ринковим цінам.  
Розрахунок витрати відображається із прив'язкою до конкретних обсягів роботи/ конкретних показників або до тривалості залучення у проєкті. 
Гранична сума наданих послуг за договорами з ФОП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договорами з ФОП може включати додаткові витрати які можуть виникати при наданні послуг та  не може перевищувати встановлену граничну суму. 
У колонці "Найменування витрат" обов'язково зазначається ПІБ фізичної особи-підприємця та конкретна назва послуги. .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color rgb="FF000000"/>
        <rFont val="Times New Roman"/>
        <family val="1"/>
        <charset val="204"/>
      </rPr>
      <t>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t>
    </r>
  </si>
  <si>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проєкту, згідно норм Постанови КМУ №98  від 02.02.2011 р.  </t>
  </si>
  <si>
    <t xml:space="preserve">До статті кошторису "Вартість проїзду" відносять вартість квитків не вище другого класу (з деталізацією маршруту і прізвищем  особи, що відряджається),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зазначається мета відрядження.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</si>
  <si>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Для  відряджень (по Україні та за кордон) сума рахунку за добу не може перевищувати норми згідно із Постановою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зазначається мета відрядження.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</si>
  <si>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добові по проєкту.        
У колонці "Обгрунтування та деталізація витрат" зазначається мета відрядження.            </t>
  </si>
  <si>
    <t xml:space="preserve">До статті кошторису "Обладанання, інструменти та інвентар" відносять витрати на закупівлю обладнання, інструменту, інвентаря, вартість придбання без ПДВ повинна не перевищувати 6 000,00 грн. за рахунок грантових коштів.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конкретні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В колонці "Загальна планова сума витрат по проєкту" відповідно до встановлених формул буде відображена загальна сума по закупівлі обладнання, інструменту, інвентаря по проєкту. </t>
  </si>
  <si>
    <r>
      <rPr>
        <sz val="11"/>
        <color theme="1"/>
        <rFont val="Times New Roman"/>
        <family val="1"/>
        <charset val="204"/>
      </rPr>
      <t xml:space="preserve">До статті кошторису "Нематеріальні активи" відносять витрати на закупівлю нематеріальних активів (програмне забезпечення та інші нематериальні активи) тільки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t>
    </r>
    <r>
      <rPr>
        <b/>
        <i/>
        <sz val="11"/>
        <color theme="1"/>
        <rFont val="Times New Roman"/>
        <family val="1"/>
        <charset val="204"/>
      </rPr>
      <t>Ця стаття фінансується тільки за рахунок співфінансування.</t>
    </r>
  </si>
  <si>
    <t xml:space="preserve"> Витрати пов'язані з орендою - до відповідної статті кошторису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</si>
  <si>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це приміщення тільки на термін реалізації проєкту, тощо. 
Розрахунок витрат відображається із прив'язкою до тривалості послуги (години, доби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обгрунтування необхідності витрат.
В колонці "Загальна планова сума витрат по проєкту" відповідно до встановлених формул буде відображена загальна сума вартості оренди приміщення для проєкту.  </t>
  </si>
  <si>
    <t>Адреса орендованого приміщення, із зазначенням метражу, годин оренди</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</si>
  <si>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доцільність послуги (обгрунтування необхідності- де саме буде використовуватися техніка, обладнання, інструмент). Якщо розрахунок у кошторисі відображається із прив'язкою до кількості обладнання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сума планових витрат по проєкту" відповідно до встановлених формул буде відображена загальна сума вартості оренди обладнання для проєкту.          </t>
  </si>
  <si>
    <t>Найменування техніки (з деталізацією технічних характеристик)</t>
  </si>
  <si>
    <t xml:space="preserve">До статті кошторису "Оренда транспорту" - в графі "Кількість" вказується  кілометраж маршруту транспортного засобу. Розрахунок витрат у кошторисі може  відображатися із прив'язкою до тривалості (години тощо). 
В графі "Вартість за одиницю" вказується вартість за один кілометр (або за годину/добу).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витрат,із деталізацією кого або що саме буде перевозитися, якщо перевезення учасників проєкту необхідно зазначити їх кількість.
В колонці "Загальна планова сума витрат по проєкту" згідно із встановленими формулами буде відображена загальна сума вартості оренди транспортного засобу для проєкту. </t>
  </si>
  <si>
    <t xml:space="preserve">До статті кошторису "Оренда сценічно-постановочних засобів" відносять вартість оренди декорації, декораційне оформлення, предмети бутафорії та  реквізиту, сценічні костюми, взуття, головні убори, перуки тощо.  
Розрахунок витрат у кошторисі відображається із прив'язкою до кількості або до тривалості послуги.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сценічно-постановочних засобів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сценічно-постановочних засобів.     </t>
  </si>
  <si>
    <t>4.4.2</t>
  </si>
  <si>
    <t>4.4.3</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</si>
  <si>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Розрахунок витрат у кошторисі відображається із прив'язкою до кількості або до тривалості послуги.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інших об'єктів оренди.     </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</si>
  <si>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</si>
  <si>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До відповідної статті кошторису відносяться витрати на харчування, проїзд та проживання учасників культурних, 
освітніх та інших заходів. 
До розрахунку включаються витрати тільки тих учасників проєкту, 
які не отримують оплату праці або іншу винагороду під час реалізації проєкту.</t>
  </si>
  <si>
    <t>До статті кошторису "Послуги з харчуванняї" відносять вартість послуг з організації харчування з виїздним обслуговуванням не пов'язане в відрядженням. Розрахунок витрат відображається із прив'язкою до кількості учасників заходу.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250 грн на одну добу. До вартості обслуговування заборонено включати алкогольні напої та тютюнові вироби.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необхідність (доцільність)  послуги та зазнчити під час яких заходів будут надаватися послуги з харчування.
В колонці "Загальна планова сума витрат по проєкту" відповідно до встановлених формул буде відображена загальна сума вартості послуг з харчування для проєкту. На момент звітності необхідно надати копії листів з реєстрації всіх осіб, на яких були заплановані послуги з харчування.</t>
  </si>
  <si>
    <t>Послуги з харчування  (вказати назву заходу)</t>
  </si>
  <si>
    <t>До статті кошторису "Витрати на проїзд учасників заходу" відносять вартість квитків учасників заходу. Витрати на проїзд встановлюються відповідно до Постанови Кабінету Міністрів України №98 від 02.02.2011 р.  
В графі "Кількість" вказується кількість квитків. 
В графі "Вартість за одиницю" вказується вартість квитків.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 зазначається загальна кількість учасників заходу.</t>
  </si>
  <si>
    <t>Вартість проїзду (вказати назву заходу)</t>
  </si>
  <si>
    <t>До статті кошторису "Вартість проживання учасників заходів" відносять вартість проживання учасників заходів. Витрати на проживання  встановлюються відповідно до Постанови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всіх учасників заходу.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 зазначається загальна кількість учасників  заходу.</t>
  </si>
  <si>
    <t>Рахунки з готелів (вказати назву заходу)</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</si>
  <si>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</si>
  <si>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Витарти учасників проекту, які беруть участь у заходах проекту та не отримують оплату праці та/або винагороду</t>
  </si>
  <si>
    <t xml:space="preserve">До статті кошторису «Матеріальні витрати» відносяться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проєкту.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Розрахунок витрат по кожному виду матеріалу/продукції відображається окремими рядками.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необхідність (доцільність)  витрат.
В колонці "Загальна планова сума витрат по проєкту" відповідно до встановлених формул буде відображена загальна сума вартості матеріалів.     </t>
  </si>
  <si>
    <t>Виготовлення макетів</t>
  </si>
  <si>
    <t xml:space="preserve">До статті кошторису "Поліграфічні послуги" відносять вартість поліграфічної продукції, виготовлення макетів, нанесення логотопів. 
У колонці "Найменування витрат" обов'язково зазнчається конкретна назва послуги, конкретизується які саме послуги будуть надані, вказуються характеристики поліграфічної продукції (розмір, якість паперу, кількість сторінок тощо).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доцільність витрати , яким чином та де саме буде безкоштовне розповсюдження поліграфічної продукції, де буде розміщений банер тощо.
В колонці "Загальна планова сума витрат по проєкту" відповідно до встановлених формул буде відображена загальна сума вартості поліграфічної  продукції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                                                        </t>
  </si>
  <si>
    <t>Друк брошур</t>
  </si>
  <si>
    <t>Друк буклетів</t>
  </si>
  <si>
    <t>Друк листівок</t>
  </si>
  <si>
    <t>Друк плакатів</t>
  </si>
  <si>
    <t xml:space="preserve">Друк банерів </t>
  </si>
  <si>
    <t>Друк інших роздаткових матеріалів</t>
  </si>
  <si>
    <t>Послуги копірайтера</t>
  </si>
  <si>
    <t>Інші поліграфічні послуги</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</si>
  <si>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згідно встановлених формул буде відображена загальна сума вартості послуг щодо друку публікацій для проєкту.
У колонці  "Обгрунтування та деталізація витрат "зазначається яким чином та кому саме буде безкоштовне розповсюдження книг/журналів/каталогів/тощо.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</si>
  <si>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Друк журналів</t>
  </si>
  <si>
    <t>фотофіксація</t>
  </si>
  <si>
    <t>До статті кошторису "Послуги з просування" відносять витрати на просування та популяризяцію результатів проєкту згідно розроблених технічних завдань та інших документів. 
У колонці "Найменування витрат" має бути зазначена конкретна назва послуги.
Розрахунок послуг у кошторисі відображається відповідно до конкретних показників/обсягів роботи  або до тривалості послуги. 
В графі "Одиниці виміру" вказуються одиниці виміру відповідного розрахунку.
В графі "Кількість/Період" вказується кількість конкретних показників відповідного розрахунку.  
В графі "Вартість за одиницю" вказується вартість  за одиницію. 
В графі "Загальна сума" за формулою буду обрахована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період надання послуги, обґрунтувати доцільність послуги, деталізувати послугу, де буде надаватися послуга/на яких заходах  (наприклад, це може застосуватися для послуг щодо фото- та відеофіксаці). При необхідності зазначити детальний розрахунок якщо відображеного розрахуноку не достатньо.
В колонці "Загальна планова сума витрат по проєкту" згідно із встановленими формулами буде відображена загальна сума вартості послуг з просування.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</si>
  <si>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відеофіксація</t>
  </si>
  <si>
    <t>рекламні витрати (зазначити конкретну назву рекламних послуг)</t>
  </si>
  <si>
    <t>SMM, SO (SEO)</t>
  </si>
  <si>
    <t>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У колонці "Найменування витрат" зазначається конкретна назва послуги/робіт відповідно до технічного завдання.
Графа "Кількість" та "Вартість за одиницю" заповнюється  із прив'язкою до конкретних показників або тривалості послуги/виконання робіт (показникі залежать від назви послуг/робіт)
В графі "Загальна сума" за формулою буду обрахована загальна сума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послуги та при необхідності деталізувати вартість.
В колонці "Загальна планова сума витрат по проєкту" відповідно до встановлених формул буде відображена загальна сума вартості послуг зі створення web-ресурсу для проєкту.   
Витрати щодо обслуговування сайту мають бути в межах терміну реалізації проєкту. Витрати поза межами терміну реалізації проєкту до кошторису не включаються.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</si>
  <si>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Витрати з обслуговування сайту</t>
  </si>
  <si>
    <t>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проєкту.         
У колонці "Обгрунтування та деталізація витрат" обґрунтувати необхідність (доцільність)  витрат.</t>
  </si>
  <si>
    <t>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для усного перекладу зазначається де саме буде надаватися послуга, для письмового перекладу зазнчається що саме буде перекладатися та де буде використовуватися. 
В колонці "Загальна планова сума по проєкту" відповідно до встановлених формул буде відображена загальна сума вартості перекладів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</si>
  <si>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Письмовий переклад (зазначити з якої на яку мову)</t>
  </si>
  <si>
    <t>До статті кошторису "Адміністративні витрати" відносять витрати, які носять адміністративний характер та безпосередньо пов'язані з обслуговуванням даного проєкту, якщо дані витрати не віднесені до розділу 1 "Винагородачленам команди"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завдання (предмет послуг), конкретний  обсяг роботи відповідно до вартості послуги яка закладається до кошторису.
В колонці "Загальна планова сума витрат по проєкту" відповідно до встановлених формул буде відображена загальна сума вартості послуг.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</si>
  <si>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послуг комп'ютерної обробки, монтажу, зведення.
У колонці "Обгрунтування та деталізація витрат" обґрунтувати необхідність (доцільність)  витрат.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</si>
  <si>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r>
      <rPr>
        <sz val="11"/>
        <color rgb="FF000000"/>
        <rFont val="Times New Roman"/>
        <family val="1"/>
        <charset val="204"/>
      </rPr>
      <t xml:space="preserve">До статті кошторису "Послуги страхування" відносять витрати </t>
    </r>
    <r>
      <rPr>
        <b/>
        <sz val="11"/>
        <color rgb="FF000000"/>
        <rFont val="Times New Roman"/>
        <family val="1"/>
        <charset val="204"/>
      </rPr>
      <t>обов'язкового страхування</t>
    </r>
    <r>
      <rPr>
        <sz val="11"/>
        <color theme="1"/>
        <rFont val="Times New Roman"/>
        <family val="1"/>
        <charset val="204"/>
      </rPr>
      <t xml:space="preserve"> предметів мистецтва,  культури,  страхування матеріальних цінностей, які пов'язані з реалізацією проєкту, наприклад страхування виставочних експонатів.  
Розрахунок витрат відображається із прив'язкою до кількості предметів та періоду страхування. 
У випадку співфінансування, інформація щодо розрахунку витрат зазначається у колонках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страхових послуг  для проєкту. 
У колонці "Обгрунтування та деталізація витрат" обґрунтувати необхідність (доцільність)  витрат.</t>
    </r>
  </si>
  <si>
    <r>
      <rPr>
        <sz val="11"/>
        <color theme="1"/>
        <rFont val="Times New Roman"/>
        <family val="1"/>
        <charset val="204"/>
      </rP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проєкту, які не ввійшли в перелік вищевказаних статтей витрат,  в т.ч. оплата за ліцензійними угодами на невиключне право використання об’єктів інтелектуальної власності (роялті). 
</t>
    </r>
    <r>
      <rPr>
        <b/>
        <sz val="11"/>
        <color theme="1"/>
        <rFont val="Times New Roman"/>
        <family val="1"/>
        <charset val="204"/>
      </rPr>
      <t xml:space="preserve">Витрати мобільного та стаціонарного зв'язку до кошторису не включаються.    </t>
    </r>
    <r>
      <rPr>
        <sz val="11"/>
        <color theme="1"/>
        <rFont val="Times New Roman"/>
        <family val="1"/>
        <charset val="204"/>
      </rPr>
      <t xml:space="preserve">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r>
  </si>
  <si>
    <t>Послуги Internet (вказати період надання послуг)</t>
  </si>
  <si>
    <t>Банківська комісія за переказ (відповідно до тарифів обслуговуючого банку)</t>
  </si>
  <si>
    <t>Інші прямі витрати (деталізувати по кожному виду витрат)</t>
  </si>
  <si>
    <t>Оренда знімальної студії "хромакей" з додатковим обладнанням для зйомки матеріалів вистави у 2D відео.</t>
  </si>
  <si>
    <t>видатки на промокампанію; безкоштовне розповсюдження відбуватиметься серед глядачів під час проведення відповідних показів</t>
  </si>
  <si>
    <t xml:space="preserve">видатки на промокампанію; розміщення відбуватиметься на локаціях показів, в освітніх закладах, культурно-мистецьких організаіях, кав'ярнях, книгарнях, інших місцях скупчення цільової аудиторії проєкту  </t>
  </si>
  <si>
    <t>видатки на промокампанію; розміщення відбуватиметься на локаціях показів, в освітніх закладах, культурно-мистецьких організаіях, кав'ярнях, книгарнях, інших місцях скупчення цільової аудиторії проєкту</t>
  </si>
  <si>
    <t>видатки на промокампанію; для прем'єри та гастрольного туру; розміщення відбуватиметься на локаціях проведення відповідних показів</t>
  </si>
  <si>
    <t>видатки на промокампанію; розповсюдження відбуватиметься серед учасників та глядачів під час проведення відповідних показів</t>
  </si>
  <si>
    <t xml:space="preserve">Банківська комісія за переказ </t>
  </si>
  <si>
    <t>комісія за SWIFT переказ при оплаті роботи іноземних фахівців</t>
  </si>
  <si>
    <t>Послуги передбачають надання комплексу сцени, глядацької зали, фойе та гримерних, технічного обладнання а також роботу ообслуговуючого персоналу локації (адміністрування, прибирання тощо). 1 день для підготовки, 3 дні для проведення 5-ти показів</t>
  </si>
  <si>
    <t xml:space="preserve">Послуги партнера проєкту - Post Theater (Німеччина) </t>
  </si>
  <si>
    <t>Винагорода за: 
- кураторство під час створення методики дослідження, ходу дослідження та формування його підсумків (1 місяць);
- розробку драматургії майбутньої вистави (2 тижні);
- режисуру мультімедійної вистави (3 тижні);
- режисуру ALTstage-версії вистави (2 тижні).
Послуги надаються дистанційно. Винагорода виплачується згідно міжнародного договору з Простим товариством "PostTheater - Gorod" (Німеччина). До винагороди включено витрати для прильоту та перебування в Україні протягом прем'єрних показів:
переліт Берлін-Київ-Берлін - близько 10 тис. грн.; розміщення в м. Київ - близько 5 тис. грн.; витрати на харчування та локальний трансфер - близько 2,5 тис.грн.</t>
  </si>
  <si>
    <t>Президент громадської організації</t>
  </si>
  <si>
    <t>Овчінніков Антон Валерійович</t>
  </si>
  <si>
    <t>Участь у розробці методології дослідження, аналіз та обробка зібраного в результаті дослідження матеріалу, участь у створенні сценарію перформансу, створення хореографії проекту, участь в постановці перформансу, участь у показі перформансу.  До винагороди включено видатки, пов'язані з гастролями до м. Одеса або м. Харків: перевезення, проживання, харчування</t>
  </si>
  <si>
    <t>Участь у розробці методології дослідження, аналіз та обробка зібраного в результаті дослідження матеріалу, участь у створенні сценарію перформансу, створення хореографії проекту, участь в постановці перформансу, участь у показі перформансу. До винагороди включено видатки, пов'язані з гастролями до м. Одеса або м. Харків: перевезення, проживання, харчування</t>
  </si>
  <si>
    <t>керування робочими процесами проекту, контроль виконання завдань підрядниками, контроль вчасного виконання завдань командою, вирішення кризових ситуацій. До винагороди включено видатки, пов'язані з гастролями до м. Одеса або м. Харків: перевезення, проживання, харчування</t>
  </si>
  <si>
    <t>участь у розробці методології дослідження, аналіз та обробка зібраного в результаті дослідження матеріалу, участь у створенні сценарію перформансу, технічна розробка та реалізація медіа складової перформансу, участь в постановці перформансу, участь у показі перформансу. До винагороди включено видатки, пов'язані з гастролями до м. Одеса або м. Харків: перевезення, проживання, харчування</t>
  </si>
  <si>
    <t>Оренда театрального приміщення  м. Одеса або м. Харків</t>
  </si>
  <si>
    <t>Рекламні витрати: таргетинг подій проекту в соціальних мережах на кілька цільових аудиторій, окремо в двох містах (Київ, Одеса або Харків) та по всій Україні</t>
  </si>
  <si>
    <t>Послуги з обслуговування обладнання під час показів вистави у м. Київ та Одесі або Харкові</t>
  </si>
  <si>
    <t>Послуги з перевеззень для транспортування обладнання та творчого колективу під час показів у м. Київ та м. Одеса або м. Харків</t>
  </si>
  <si>
    <t>До винагород включено видатки, пов'язані з гастролями до м. Одеса або м. Харків: перевезення, проживання, харчування</t>
  </si>
  <si>
    <t>13.4.9</t>
  </si>
  <si>
    <t>Послуги для прведення заходів для проведення репетицій протягом періоду постановки, підготовки до прем'єри та трансформації до версії ALTstage</t>
  </si>
  <si>
    <t xml:space="preserve">до Додаткової угоди </t>
  </si>
  <si>
    <t>Житня Світлана Олександрівна, медіа-митець</t>
  </si>
  <si>
    <t>Оренда комплекту необхідної техніки та обладнання: смартфонів, планшетів, телевізорів, комутаційного обладнання, штативів, кріплень, арматури екранів, проєкційних сіток</t>
  </si>
  <si>
    <t>Створення візуальної айдентики проєкту</t>
  </si>
  <si>
    <t>Друк програмок вистав типу "листівка" з доповненою реальністю, повнокольоровий друк</t>
  </si>
  <si>
    <t>Загальна планова сума витрат по проєкту, грн. (=6+9+12)</t>
  </si>
  <si>
    <t>Загальна фактична  сума витрат по проєкту, грн. (=6+9+12)</t>
  </si>
  <si>
    <t>різниця</t>
  </si>
  <si>
    <t>Фактичні витрати по реалізації</t>
  </si>
  <si>
    <t>Загальна сума, грн. (=7*8)</t>
  </si>
  <si>
    <t>Загальна сума, грн. (=10*11)</t>
  </si>
  <si>
    <t>Загальна сума, грн. (=14*15)</t>
  </si>
  <si>
    <t xml:space="preserve">грн. </t>
  </si>
  <si>
    <t>%</t>
  </si>
  <si>
    <t>Фесечко Дарія  Володимирівна медіа-митець</t>
  </si>
  <si>
    <t>Загальна сума гранту</t>
  </si>
  <si>
    <t xml:space="preserve">Загальна сума співфінансування </t>
  </si>
  <si>
    <t>Загальна сума реінвестиції ( дохід отриманий від реалізації книг, квитків, програм та інше</t>
  </si>
  <si>
    <t xml:space="preserve">Загальна сума Проєкту </t>
  </si>
  <si>
    <t>Кошти організацій-партнерів</t>
  </si>
  <si>
    <t>Кошти місцевих бюджетів</t>
  </si>
  <si>
    <t>Кошти інших інституційних донорів</t>
  </si>
  <si>
    <t>Кошти приватних донорів</t>
  </si>
  <si>
    <t>Власні кошти організації заявника</t>
  </si>
  <si>
    <t>Загальна сума</t>
  </si>
  <si>
    <t>грн</t>
  </si>
  <si>
    <t xml:space="preserve">Плановий бюджет </t>
  </si>
  <si>
    <t xml:space="preserve">Фактичний бюджет </t>
  </si>
  <si>
    <t>Профінансовано</t>
  </si>
  <si>
    <t>Залишок фінансування</t>
  </si>
  <si>
    <t>Дата завершення проєкту: 15 листопада  2021</t>
  </si>
  <si>
    <t>до Договору про надання гранту               №41СР83-03145</t>
  </si>
  <si>
    <t>від "30" _червня__ 2021 року</t>
  </si>
  <si>
    <t>№_3_________</t>
  </si>
  <si>
    <t xml:space="preserve">від "21_" _жовтня ___ 2021 року </t>
  </si>
  <si>
    <t>Додаток №_4_</t>
  </si>
  <si>
    <t>Послуги танцівників, задіяних як ФОП . Танцівники задіяні протягом періоду дослідження, підготовки вистави, зйомок медіа-матеріалу для сценічної версії, прем'єри та гастрольного туру, зйомок ALTstage-версії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</si>
</sst>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00\ _₴_-;\-* #,##0.00\ _₴_-;_-* &quot;-&quot;??\ _₴_-;_-@"/>
    <numFmt numFmtId="166" formatCode="&quot;$&quot;#,##0"/>
    <numFmt numFmtId="167" formatCode="_-* #,##0.00_-;\-* #,##0.00_-;_-* &quot;-&quot;??_-;_-@"/>
    <numFmt numFmtId="168" formatCode="d\.m"/>
    <numFmt numFmtId="169" formatCode="#,##0.00\ _₴"/>
    <numFmt numFmtId="170" formatCode="\$#,##0"/>
  </numFmts>
  <fonts count="50"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sz val="12"/>
      <color theme="1"/>
      <name val="Times New Roman"/>
      <family val="1"/>
      <charset val="204"/>
    </font>
    <font>
      <b/>
      <sz val="12"/>
      <color theme="1"/>
      <name val="Arial"/>
      <family val="2"/>
      <charset val="204"/>
    </font>
    <font>
      <b/>
      <sz val="12"/>
      <color rgb="FF000000"/>
      <name val="Times New Roman"/>
      <family val="1"/>
      <charset val="204"/>
    </font>
    <font>
      <b/>
      <sz val="10"/>
      <color theme="1"/>
      <name val="Times New Roman"/>
      <family val="1"/>
      <charset val="204"/>
    </font>
    <font>
      <sz val="10"/>
      <color theme="1"/>
      <name val="Times New Roman"/>
      <family val="1"/>
      <charset val="204"/>
    </font>
    <font>
      <sz val="11"/>
      <color theme="1"/>
      <name val="Calibri"/>
      <family val="2"/>
      <charset val="204"/>
    </font>
    <font>
      <b/>
      <sz val="11"/>
      <color rgb="FF000000"/>
      <name val="Times New Roman"/>
      <family val="1"/>
      <charset val="204"/>
    </font>
    <font>
      <sz val="10"/>
      <color rgb="FF000000"/>
      <name val="Times New Roman"/>
      <family val="1"/>
      <charset val="204"/>
    </font>
    <font>
      <b/>
      <i/>
      <sz val="12"/>
      <color theme="1"/>
      <name val="Arial"/>
      <family val="2"/>
      <charset val="204"/>
    </font>
    <font>
      <b/>
      <sz val="11"/>
      <color theme="1"/>
      <name val="Times New Roman"/>
      <family val="1"/>
      <charset val="204"/>
    </font>
    <font>
      <sz val="11"/>
      <color rgb="FF000000"/>
      <name val="Times New Roman"/>
      <family val="1"/>
      <charset val="204"/>
    </font>
    <font>
      <b/>
      <i/>
      <sz val="11"/>
      <color rgb="FF000000"/>
      <name val="Times New Roman"/>
      <family val="1"/>
      <charset val="204"/>
    </font>
    <font>
      <b/>
      <sz val="11"/>
      <color theme="1"/>
      <name val="Calibri"/>
      <family val="2"/>
      <charset val="204"/>
    </font>
    <font>
      <b/>
      <i/>
      <sz val="11"/>
      <color theme="1"/>
      <name val="Times New Roman"/>
      <family val="1"/>
      <charset val="204"/>
    </font>
    <font>
      <sz val="11"/>
      <color theme="1"/>
      <name val="Times New Roman"/>
      <family val="1"/>
      <charset val="204"/>
    </font>
    <font>
      <sz val="11"/>
      <color rgb="FF000000"/>
      <name val="Calibri"/>
      <family val="2"/>
      <charset val="204"/>
    </font>
    <font>
      <i/>
      <sz val="11"/>
      <color theme="1"/>
      <name val="Times New Roman"/>
      <family val="1"/>
      <charset val="204"/>
    </font>
    <font>
      <b/>
      <i/>
      <sz val="12"/>
      <color rgb="FF000000"/>
      <name val="Times New Roman"/>
      <family val="1"/>
      <charset val="204"/>
    </font>
    <font>
      <sz val="11"/>
      <color theme="1"/>
      <name val="Arial"/>
      <family val="2"/>
      <charset val="204"/>
    </font>
    <font>
      <sz val="10"/>
      <name val="Arial"/>
      <family val="2"/>
    </font>
    <font>
      <b/>
      <sz val="10"/>
      <name val="Arial"/>
      <family val="2"/>
      <charset val="204"/>
    </font>
    <font>
      <sz val="12"/>
      <color theme="1"/>
      <name val="Times New Roman"/>
      <family val="1"/>
      <charset val="204"/>
    </font>
    <font>
      <sz val="12"/>
      <color rgb="FF000000"/>
      <name val="Times New Roman"/>
      <family val="1"/>
      <charset val="204"/>
    </font>
    <font>
      <sz val="12"/>
      <color rgb="FF222222"/>
      <name val="Times New Roman"/>
      <family val="1"/>
      <charset val="204"/>
    </font>
    <font>
      <b/>
      <u/>
      <sz val="10"/>
      <color theme="1"/>
      <name val="Arial"/>
      <family val="2"/>
      <charset val="204"/>
    </font>
  </fonts>
  <fills count="16">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
      <patternFill patternType="solid">
        <fgColor theme="0"/>
        <bgColor indexed="64"/>
      </patternFill>
    </fill>
    <fill>
      <patternFill patternType="solid">
        <fgColor rgb="FFF2F2F2"/>
        <bgColor rgb="FFECECEC"/>
      </patternFill>
    </fill>
    <fill>
      <patternFill patternType="solid">
        <fgColor theme="0" tint="-4.9989318521683403E-2"/>
        <bgColor rgb="FF000000"/>
      </patternFill>
    </fill>
    <fill>
      <patternFill patternType="solid">
        <fgColor rgb="FFFEF2CB"/>
        <bgColor rgb="FFF2F2F2"/>
      </patternFill>
    </fill>
    <fill>
      <patternFill patternType="solid">
        <fgColor theme="0"/>
        <bgColor rgb="FFBFBFBF"/>
      </patternFill>
    </fill>
    <fill>
      <patternFill patternType="solid">
        <fgColor theme="0"/>
        <bgColor rgb="FFD9D9D9"/>
      </patternFill>
    </fill>
  </fills>
  <borders count="178">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diagonal/>
    </border>
    <border>
      <left style="thin">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right style="medium">
        <color rgb="FF000000"/>
      </right>
      <top/>
      <bottom/>
      <diagonal/>
    </border>
    <border>
      <left/>
      <right style="thin">
        <color rgb="FF000000"/>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ck">
        <color rgb="FF000000"/>
      </left>
      <right style="thick">
        <color rgb="FF000000"/>
      </right>
      <top style="thick">
        <color rgb="FF000000"/>
      </top>
      <bottom style="thick">
        <color rgb="FF000000"/>
      </bottom>
      <diagonal/>
    </border>
    <border>
      <left/>
      <right/>
      <top style="medium">
        <color rgb="FF000000"/>
      </top>
      <bottom style="thin">
        <color rgb="FF000000"/>
      </bottom>
      <diagonal/>
    </border>
    <border>
      <left style="medium">
        <color rgb="FFCCCCCC"/>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style="medium">
        <color rgb="FF000000"/>
      </right>
      <top style="thin">
        <color rgb="FF000000"/>
      </top>
      <bottom style="thin">
        <color rgb="FF000000"/>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auto="1"/>
      </top>
      <bottom/>
      <diagonal/>
    </border>
    <border>
      <left style="medium">
        <color indexed="64"/>
      </left>
      <right style="medium">
        <color indexed="64"/>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rgb="FF000000"/>
      </top>
      <bottom style="thin">
        <color indexed="64"/>
      </bottom>
      <diagonal/>
    </border>
    <border>
      <left/>
      <right style="thin">
        <color indexed="64"/>
      </right>
      <top style="medium">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thin">
        <color rgb="FF000000"/>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43" fillId="0" borderId="0" applyFont="0" applyFill="0" applyBorder="0" applyAlignment="0" applyProtection="0"/>
  </cellStyleXfs>
  <cellXfs count="665">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49" fontId="1" fillId="0" borderId="0" xfId="0" applyNumberFormat="1" applyFont="1" applyAlignment="1">
      <alignment horizontal="right"/>
    </xf>
    <xf numFmtId="14" fontId="1" fillId="0" borderId="0" xfId="0" applyNumberFormat="1" applyFont="1"/>
    <xf numFmtId="0" fontId="1" fillId="0" borderId="0" xfId="0" applyFont="1" applyAlignment="1">
      <alignment vertical="center"/>
    </xf>
    <xf numFmtId="0" fontId="1" fillId="0" borderId="19" xfId="0" applyFont="1" applyBorder="1" applyAlignment="1">
      <alignment wrapText="1"/>
    </xf>
    <xf numFmtId="0" fontId="2" fillId="0" borderId="19" xfId="0" applyFont="1" applyBorder="1" applyAlignment="1">
      <alignment horizontal="center"/>
    </xf>
    <xf numFmtId="0" fontId="1" fillId="0" borderId="19" xfId="0" applyFont="1" applyBorder="1"/>
    <xf numFmtId="4" fontId="1" fillId="0" borderId="0" xfId="0" applyNumberFormat="1" applyFont="1" applyAlignment="1">
      <alignment horizontal="right"/>
    </xf>
    <xf numFmtId="4" fontId="2"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2" fillId="0" borderId="0" xfId="0" applyFont="1" applyAlignment="1">
      <alignment horizontal="right" vertical="center"/>
    </xf>
    <xf numFmtId="0" fontId="13" fillId="0" borderId="0" xfId="0" applyFont="1" applyAlignment="1">
      <alignment horizontal="right"/>
    </xf>
    <xf numFmtId="0" fontId="14"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0" fontId="1" fillId="0" borderId="0" xfId="0" applyFont="1" applyAlignment="1">
      <alignment vertical="center" wrapText="1"/>
    </xf>
    <xf numFmtId="0" fontId="16" fillId="2" borderId="4" xfId="0" applyFont="1" applyFill="1" applyBorder="1" applyAlignment="1">
      <alignment vertical="center"/>
    </xf>
    <xf numFmtId="0" fontId="16" fillId="2" borderId="5" xfId="0" applyFont="1" applyFill="1" applyBorder="1" applyAlignment="1">
      <alignment horizontal="center" vertical="center"/>
    </xf>
    <xf numFmtId="0" fontId="16" fillId="2" borderId="32" xfId="0" applyFont="1" applyFill="1" applyBorder="1" applyAlignment="1">
      <alignment vertical="center" wrapText="1"/>
    </xf>
    <xf numFmtId="0" fontId="0" fillId="2" borderId="32" xfId="0" applyFont="1" applyFill="1" applyBorder="1" applyAlignment="1">
      <alignment horizontal="center" vertical="center"/>
    </xf>
    <xf numFmtId="4" fontId="0" fillId="2" borderId="32" xfId="0" applyNumberFormat="1" applyFont="1" applyFill="1" applyBorder="1" applyAlignment="1">
      <alignment horizontal="right" vertical="center"/>
    </xf>
    <xf numFmtId="4" fontId="17" fillId="2" borderId="32" xfId="0" applyNumberFormat="1" applyFont="1" applyFill="1" applyBorder="1" applyAlignment="1">
      <alignment horizontal="right" vertical="center"/>
    </xf>
    <xf numFmtId="0" fontId="0" fillId="0" borderId="0" xfId="0" applyFont="1" applyAlignment="1">
      <alignment vertical="center"/>
    </xf>
    <xf numFmtId="0" fontId="2" fillId="5" borderId="33" xfId="0" applyFont="1" applyFill="1" applyBorder="1" applyAlignment="1">
      <alignment vertical="center"/>
    </xf>
    <xf numFmtId="0" fontId="1" fillId="5" borderId="5" xfId="0" applyFont="1" applyFill="1" applyBorder="1" applyAlignment="1">
      <alignment horizontal="center" vertical="center"/>
    </xf>
    <xf numFmtId="4" fontId="1" fillId="5" borderId="5" xfId="0" applyNumberFormat="1" applyFont="1" applyFill="1" applyBorder="1" applyAlignment="1">
      <alignment horizontal="right" vertical="center"/>
    </xf>
    <xf numFmtId="165" fontId="2" fillId="6" borderId="34" xfId="0" applyNumberFormat="1" applyFont="1" applyFill="1" applyBorder="1" applyAlignment="1">
      <alignment vertical="top"/>
    </xf>
    <xf numFmtId="49" fontId="2" fillId="6" borderId="35" xfId="0" applyNumberFormat="1" applyFont="1" applyFill="1" applyBorder="1" applyAlignment="1">
      <alignment horizontal="center" vertical="top"/>
    </xf>
    <xf numFmtId="0" fontId="18" fillId="6" borderId="36" xfId="0" applyFont="1" applyFill="1" applyBorder="1" applyAlignment="1">
      <alignment vertical="top" wrapText="1"/>
    </xf>
    <xf numFmtId="0" fontId="2" fillId="6" borderId="37" xfId="0" applyFont="1" applyFill="1" applyBorder="1" applyAlignment="1">
      <alignment horizontal="center"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2" fillId="6" borderId="40" xfId="0" applyNumberFormat="1" applyFont="1" applyFill="1" applyBorder="1" applyAlignment="1">
      <alignment horizontal="right" vertical="top"/>
    </xf>
    <xf numFmtId="0" fontId="2" fillId="0" borderId="0" xfId="0" applyFont="1" applyAlignment="1">
      <alignment vertical="top"/>
    </xf>
    <xf numFmtId="165" fontId="2" fillId="0" borderId="42" xfId="0" applyNumberFormat="1" applyFont="1" applyBorder="1" applyAlignment="1">
      <alignment vertical="top"/>
    </xf>
    <xf numFmtId="49" fontId="3" fillId="0" borderId="43" xfId="0" applyNumberFormat="1" applyFont="1" applyBorder="1" applyAlignment="1">
      <alignment horizontal="center" vertical="top"/>
    </xf>
    <xf numFmtId="0" fontId="4" fillId="0" borderId="44" xfId="0" applyFont="1" applyBorder="1" applyAlignment="1">
      <alignment vertical="top" wrapText="1"/>
    </xf>
    <xf numFmtId="0" fontId="1" fillId="0" borderId="42" xfId="0" applyFont="1" applyBorder="1" applyAlignment="1">
      <alignment horizontal="center" vertical="top"/>
    </xf>
    <xf numFmtId="4" fontId="1" fillId="0" borderId="13" xfId="0" applyNumberFormat="1" applyFont="1" applyBorder="1" applyAlignment="1">
      <alignment horizontal="right" vertical="top"/>
    </xf>
    <xf numFmtId="4" fontId="1" fillId="0" borderId="3" xfId="0" applyNumberFormat="1" applyFont="1" applyBorder="1" applyAlignment="1">
      <alignment horizontal="right" vertical="top"/>
    </xf>
    <xf numFmtId="4" fontId="1" fillId="0" borderId="45" xfId="0" applyNumberFormat="1" applyFont="1" applyBorder="1" applyAlignment="1">
      <alignment horizontal="right" vertical="top"/>
    </xf>
    <xf numFmtId="4" fontId="12" fillId="0" borderId="46" xfId="0" applyNumberFormat="1" applyFont="1" applyBorder="1" applyAlignment="1">
      <alignment horizontal="right" vertical="top"/>
    </xf>
    <xf numFmtId="0" fontId="1" fillId="0" borderId="47" xfId="0" applyFont="1" applyBorder="1" applyAlignment="1">
      <alignment vertical="top" wrapText="1"/>
    </xf>
    <xf numFmtId="0" fontId="1" fillId="0" borderId="0" xfId="0" applyFont="1" applyAlignment="1">
      <alignment vertical="top"/>
    </xf>
    <xf numFmtId="165" fontId="2" fillId="0" borderId="48" xfId="0" applyNumberFormat="1" applyFont="1" applyBorder="1" applyAlignment="1">
      <alignment vertical="top"/>
    </xf>
    <xf numFmtId="49" fontId="3" fillId="0" borderId="49" xfId="0" applyNumberFormat="1" applyFont="1" applyBorder="1" applyAlignment="1">
      <alignment horizontal="center" vertical="top"/>
    </xf>
    <xf numFmtId="0" fontId="1" fillId="0" borderId="48" xfId="0" applyFont="1" applyBorder="1" applyAlignment="1">
      <alignment horizontal="center" vertical="top"/>
    </xf>
    <xf numFmtId="4" fontId="1" fillId="0" borderId="50" xfId="0" applyNumberFormat="1" applyFont="1" applyBorder="1" applyAlignment="1">
      <alignment horizontal="right" vertical="top"/>
    </xf>
    <xf numFmtId="4" fontId="1" fillId="0" borderId="14" xfId="0" applyNumberFormat="1" applyFont="1" applyBorder="1" applyAlignment="1">
      <alignment horizontal="right" vertical="top"/>
    </xf>
    <xf numFmtId="4" fontId="1" fillId="0" borderId="51" xfId="0" applyNumberFormat="1" applyFont="1" applyBorder="1" applyAlignment="1">
      <alignment horizontal="right" vertical="top"/>
    </xf>
    <xf numFmtId="0" fontId="18" fillId="6" borderId="53" xfId="0" applyFont="1" applyFill="1" applyBorder="1" applyAlignment="1">
      <alignment vertical="top" wrapText="1"/>
    </xf>
    <xf numFmtId="0" fontId="2" fillId="6" borderId="34" xfId="0" applyFont="1" applyFill="1" applyBorder="1" applyAlignment="1">
      <alignment horizontal="center" vertical="top"/>
    </xf>
    <xf numFmtId="4" fontId="2" fillId="6" borderId="54" xfId="0" applyNumberFormat="1" applyFont="1" applyFill="1" applyBorder="1" applyAlignment="1">
      <alignment horizontal="right" vertical="top"/>
    </xf>
    <xf numFmtId="4" fontId="2" fillId="6" borderId="55" xfId="0" applyNumberFormat="1" applyFont="1" applyFill="1" applyBorder="1" applyAlignment="1">
      <alignment horizontal="right" vertical="top"/>
    </xf>
    <xf numFmtId="4" fontId="2" fillId="6" borderId="56" xfId="0" applyNumberFormat="1" applyFont="1" applyFill="1" applyBorder="1" applyAlignment="1">
      <alignment horizontal="right" vertical="top"/>
    </xf>
    <xf numFmtId="165" fontId="2" fillId="0" borderId="59" xfId="0" applyNumberFormat="1" applyFont="1" applyBorder="1" applyAlignment="1">
      <alignment vertical="top"/>
    </xf>
    <xf numFmtId="0" fontId="1" fillId="0" borderId="59" xfId="0" applyFont="1" applyBorder="1" applyAlignment="1">
      <alignment horizontal="center" vertical="top"/>
    </xf>
    <xf numFmtId="4" fontId="1" fillId="0" borderId="60"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0" fontId="19" fillId="6" borderId="53" xfId="0" applyFont="1" applyFill="1" applyBorder="1" applyAlignment="1">
      <alignment vertical="top" wrapText="1"/>
    </xf>
    <xf numFmtId="49" fontId="3" fillId="0" borderId="64" xfId="0" applyNumberFormat="1" applyFont="1" applyBorder="1" applyAlignment="1">
      <alignment horizontal="center" vertical="top"/>
    </xf>
    <xf numFmtId="49" fontId="3" fillId="6" borderId="35" xfId="0" applyNumberFormat="1" applyFont="1" applyFill="1" applyBorder="1" applyAlignment="1">
      <alignment horizontal="center" vertical="top"/>
    </xf>
    <xf numFmtId="165" fontId="2" fillId="0" borderId="65" xfId="0" applyNumberFormat="1" applyFont="1" applyBorder="1" applyAlignment="1">
      <alignment vertical="top"/>
    </xf>
    <xf numFmtId="49" fontId="3" fillId="0" borderId="66" xfId="0" applyNumberFormat="1" applyFont="1" applyBorder="1" applyAlignment="1">
      <alignment horizontal="center" vertical="top"/>
    </xf>
    <xf numFmtId="0" fontId="1" fillId="0" borderId="65" xfId="0" applyFont="1" applyBorder="1" applyAlignment="1">
      <alignment horizontal="center" vertical="top"/>
    </xf>
    <xf numFmtId="4" fontId="1" fillId="0" borderId="10" xfId="0" applyNumberFormat="1" applyFont="1" applyBorder="1" applyAlignment="1">
      <alignment horizontal="right" vertical="top"/>
    </xf>
    <xf numFmtId="4" fontId="1" fillId="0" borderId="67" xfId="0" applyNumberFormat="1" applyFont="1" applyBorder="1" applyAlignment="1">
      <alignment horizontal="right" vertical="top"/>
    </xf>
    <xf numFmtId="4" fontId="1" fillId="0" borderId="68" xfId="0" applyNumberFormat="1" applyFont="1" applyBorder="1" applyAlignment="1">
      <alignment horizontal="right" vertical="top"/>
    </xf>
    <xf numFmtId="4" fontId="12" fillId="0" borderId="69" xfId="0" applyNumberFormat="1" applyFont="1" applyBorder="1" applyAlignment="1">
      <alignment horizontal="right" vertical="top"/>
    </xf>
    <xf numFmtId="0" fontId="1" fillId="0" borderId="71" xfId="0" applyFont="1" applyBorder="1" applyAlignment="1">
      <alignment vertical="top" wrapText="1"/>
    </xf>
    <xf numFmtId="0" fontId="4" fillId="0" borderId="71" xfId="0" applyFont="1" applyBorder="1" applyAlignment="1">
      <alignment vertical="top" wrapText="1"/>
    </xf>
    <xf numFmtId="165" fontId="18" fillId="7" borderId="4" xfId="0" applyNumberFormat="1" applyFont="1" applyFill="1" applyBorder="1" applyAlignment="1">
      <alignment vertical="center"/>
    </xf>
    <xf numFmtId="165" fontId="2" fillId="7" borderId="5" xfId="0" applyNumberFormat="1" applyFont="1" applyFill="1" applyBorder="1" applyAlignment="1">
      <alignment horizontal="center" vertical="center"/>
    </xf>
    <xf numFmtId="0" fontId="2" fillId="7" borderId="5" xfId="0" applyFont="1" applyFill="1" applyBorder="1" applyAlignment="1">
      <alignment vertical="center" wrapText="1"/>
    </xf>
    <xf numFmtId="0" fontId="2" fillId="7" borderId="18" xfId="0" applyFont="1" applyFill="1" applyBorder="1" applyAlignment="1">
      <alignment horizontal="center" vertical="center"/>
    </xf>
    <xf numFmtId="4" fontId="2" fillId="3" borderId="32" xfId="0" applyNumberFormat="1" applyFont="1" applyFill="1" applyBorder="1" applyAlignment="1">
      <alignment horizontal="right" vertical="center"/>
    </xf>
    <xf numFmtId="4" fontId="2" fillId="7" borderId="6" xfId="0" applyNumberFormat="1" applyFont="1" applyFill="1" applyBorder="1" applyAlignment="1">
      <alignment horizontal="right" vertical="center"/>
    </xf>
    <xf numFmtId="4" fontId="2" fillId="7" borderId="72" xfId="0" applyNumberFormat="1" applyFont="1" applyFill="1" applyBorder="1" applyAlignment="1">
      <alignment horizontal="right" vertical="center"/>
    </xf>
    <xf numFmtId="4" fontId="2" fillId="7" borderId="73" xfId="0" applyNumberFormat="1" applyFont="1" applyFill="1" applyBorder="1" applyAlignment="1">
      <alignment horizontal="right" vertical="center"/>
    </xf>
    <xf numFmtId="0" fontId="2" fillId="5" borderId="74" xfId="0" applyFont="1" applyFill="1" applyBorder="1" applyAlignment="1">
      <alignment vertical="center"/>
    </xf>
    <xf numFmtId="0" fontId="3" fillId="5" borderId="75" xfId="0" applyFont="1" applyFill="1" applyBorder="1" applyAlignment="1">
      <alignment horizontal="center" vertical="center"/>
    </xf>
    <xf numFmtId="0" fontId="2" fillId="5" borderId="76" xfId="0" applyFont="1" applyFill="1" applyBorder="1" applyAlignment="1">
      <alignment vertical="center"/>
    </xf>
    <xf numFmtId="0" fontId="1" fillId="5" borderId="76" xfId="0" applyFont="1" applyFill="1" applyBorder="1" applyAlignment="1">
      <alignment horizontal="center" vertical="center"/>
    </xf>
    <xf numFmtId="0" fontId="1" fillId="0" borderId="44" xfId="0" applyFont="1" applyBorder="1" applyAlignment="1">
      <alignment vertical="top" wrapText="1"/>
    </xf>
    <xf numFmtId="0" fontId="4" fillId="0" borderId="77" xfId="0" applyFont="1" applyBorder="1" applyAlignment="1">
      <alignment vertical="top" wrapText="1"/>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0" fontId="19" fillId="6" borderId="36" xfId="0" applyFont="1" applyFill="1" applyBorder="1" applyAlignment="1">
      <alignment vertical="top" wrapText="1"/>
    </xf>
    <xf numFmtId="0" fontId="4" fillId="0" borderId="3" xfId="0" applyFont="1" applyBorder="1" applyAlignment="1">
      <alignment vertical="center" wrapText="1"/>
    </xf>
    <xf numFmtId="0" fontId="4" fillId="0" borderId="42" xfId="0" applyFont="1" applyBorder="1" applyAlignment="1">
      <alignment horizontal="center" vertical="top" wrapText="1"/>
    </xf>
    <xf numFmtId="4" fontId="1" fillId="0" borderId="13" xfId="0" applyNumberFormat="1" applyFont="1" applyBorder="1" applyAlignment="1">
      <alignment horizontal="right" vertical="top" wrapText="1"/>
    </xf>
    <xf numFmtId="4" fontId="1" fillId="0" borderId="3" xfId="0" applyNumberFormat="1" applyFont="1" applyBorder="1" applyAlignment="1">
      <alignment horizontal="right" vertical="top" wrapText="1"/>
    </xf>
    <xf numFmtId="4" fontId="1" fillId="0" borderId="45" xfId="0" applyNumberFormat="1" applyFont="1" applyBorder="1" applyAlignment="1">
      <alignment horizontal="right" vertical="top" wrapText="1"/>
    </xf>
    <xf numFmtId="4" fontId="1" fillId="0" borderId="50" xfId="0" applyNumberFormat="1" applyFont="1" applyBorder="1" applyAlignment="1">
      <alignment horizontal="right" vertical="top" wrapText="1"/>
    </xf>
    <xf numFmtId="4" fontId="1" fillId="0" borderId="14" xfId="0" applyNumberFormat="1" applyFont="1" applyBorder="1" applyAlignment="1">
      <alignment horizontal="right" vertical="top" wrapText="1"/>
    </xf>
    <xf numFmtId="4" fontId="1" fillId="0" borderId="51" xfId="0" applyNumberFormat="1" applyFont="1" applyBorder="1" applyAlignment="1">
      <alignment horizontal="right" vertical="top" wrapText="1"/>
    </xf>
    <xf numFmtId="0" fontId="1" fillId="0" borderId="44" xfId="0" applyFont="1" applyBorder="1" applyAlignment="1">
      <alignment horizontal="left" vertical="top" wrapText="1"/>
    </xf>
    <xf numFmtId="0" fontId="4" fillId="0" borderId="42" xfId="0" applyFont="1" applyBorder="1" applyAlignment="1">
      <alignment horizontal="center" vertical="top"/>
    </xf>
    <xf numFmtId="0" fontId="1" fillId="0" borderId="71" xfId="0" applyFont="1" applyBorder="1" applyAlignment="1">
      <alignment horizontal="left" vertical="top" wrapText="1"/>
    </xf>
    <xf numFmtId="0" fontId="4" fillId="0" borderId="48" xfId="0" applyFont="1" applyBorder="1" applyAlignment="1">
      <alignment horizontal="center" vertical="top"/>
    </xf>
    <xf numFmtId="0" fontId="2" fillId="5" borderId="4" xfId="0" applyFont="1" applyFill="1" applyBorder="1" applyAlignment="1">
      <alignment vertical="center"/>
    </xf>
    <xf numFmtId="0" fontId="3" fillId="5" borderId="83" xfId="0" applyFont="1" applyFill="1" applyBorder="1" applyAlignment="1">
      <alignment horizontal="center" vertical="center"/>
    </xf>
    <xf numFmtId="0" fontId="2" fillId="5" borderId="5" xfId="0" applyFont="1" applyFill="1" applyBorder="1" applyAlignment="1">
      <alignment vertical="center"/>
    </xf>
    <xf numFmtId="0" fontId="4" fillId="0" borderId="47" xfId="0" applyFont="1" applyBorder="1" applyAlignment="1">
      <alignment vertical="top" wrapText="1"/>
    </xf>
    <xf numFmtId="0" fontId="2" fillId="6" borderId="83" xfId="0" applyFont="1" applyFill="1" applyBorder="1" applyAlignment="1">
      <alignment horizontal="center" vertical="top"/>
    </xf>
    <xf numFmtId="4" fontId="2" fillId="6" borderId="57" xfId="0" applyNumberFormat="1" applyFont="1" applyFill="1" applyBorder="1" applyAlignment="1">
      <alignment horizontal="right" vertical="top"/>
    </xf>
    <xf numFmtId="0" fontId="4" fillId="0" borderId="65" xfId="0" applyFont="1" applyBorder="1" applyAlignment="1">
      <alignment horizontal="center" vertical="top"/>
    </xf>
    <xf numFmtId="0" fontId="18" fillId="6" borderId="35" xfId="0" applyFont="1" applyFill="1" applyBorder="1" applyAlignment="1">
      <alignment vertical="top" wrapText="1"/>
    </xf>
    <xf numFmtId="0" fontId="2" fillId="6" borderId="53" xfId="0" applyFont="1" applyFill="1" applyBorder="1" applyAlignment="1">
      <alignment horizontal="center" vertical="top"/>
    </xf>
    <xf numFmtId="0" fontId="1" fillId="0" borderId="43" xfId="0" applyFont="1" applyBorder="1" applyAlignment="1">
      <alignment vertical="top" wrapText="1"/>
    </xf>
    <xf numFmtId="0" fontId="4" fillId="0" borderId="44" xfId="0" applyFont="1" applyBorder="1" applyAlignment="1">
      <alignment horizontal="center" vertical="top"/>
    </xf>
    <xf numFmtId="0" fontId="1" fillId="0" borderId="49" xfId="0" applyFont="1" applyBorder="1" applyAlignment="1">
      <alignment vertical="top" wrapText="1"/>
    </xf>
    <xf numFmtId="0" fontId="19" fillId="6" borderId="36" xfId="0" applyFont="1" applyFill="1" applyBorder="1" applyAlignment="1">
      <alignment horizontal="left" vertical="top" wrapText="1"/>
    </xf>
    <xf numFmtId="0" fontId="19" fillId="6" borderId="53" xfId="0" applyFont="1" applyFill="1" applyBorder="1" applyAlignment="1">
      <alignment horizontal="left" vertical="top" wrapText="1"/>
    </xf>
    <xf numFmtId="167" fontId="1" fillId="0" borderId="47" xfId="0" applyNumberFormat="1" applyFont="1" applyBorder="1" applyAlignment="1">
      <alignment vertical="top" wrapText="1"/>
    </xf>
    <xf numFmtId="167" fontId="1" fillId="0" borderId="13" xfId="0" applyNumberFormat="1" applyFont="1" applyBorder="1" applyAlignment="1">
      <alignment vertical="top"/>
    </xf>
    <xf numFmtId="167" fontId="1" fillId="0" borderId="3" xfId="0" applyNumberFormat="1" applyFont="1" applyBorder="1" applyAlignment="1">
      <alignment horizontal="center" vertical="top"/>
    </xf>
    <xf numFmtId="4" fontId="1" fillId="0" borderId="13" xfId="0" applyNumberFormat="1" applyFont="1" applyBorder="1" applyAlignment="1">
      <alignment horizontal="center" vertical="top"/>
    </xf>
    <xf numFmtId="0" fontId="4" fillId="0" borderId="63" xfId="0" applyFont="1" applyBorder="1" applyAlignment="1">
      <alignment vertical="top" wrapText="1"/>
    </xf>
    <xf numFmtId="0" fontId="3" fillId="5" borderId="76" xfId="0" applyFont="1" applyFill="1" applyBorder="1" applyAlignment="1">
      <alignment vertical="center"/>
    </xf>
    <xf numFmtId="165" fontId="2" fillId="0" borderId="13" xfId="0" applyNumberFormat="1" applyFont="1" applyBorder="1" applyAlignment="1">
      <alignment vertical="top"/>
    </xf>
    <xf numFmtId="49" fontId="3" fillId="0" borderId="3" xfId="0" applyNumberFormat="1" applyFont="1" applyBorder="1" applyAlignment="1">
      <alignment horizontal="center" vertical="top"/>
    </xf>
    <xf numFmtId="4" fontId="4" fillId="0" borderId="13" xfId="0" applyNumberFormat="1" applyFont="1" applyBorder="1" applyAlignment="1">
      <alignment horizontal="right" vertical="top"/>
    </xf>
    <xf numFmtId="4" fontId="4" fillId="0" borderId="3" xfId="0" applyNumberFormat="1" applyFont="1" applyBorder="1" applyAlignment="1">
      <alignment horizontal="right" vertical="top"/>
    </xf>
    <xf numFmtId="165" fontId="2" fillId="0" borderId="50" xfId="0" applyNumberFormat="1" applyFont="1" applyBorder="1" applyAlignment="1">
      <alignment vertical="top"/>
    </xf>
    <xf numFmtId="49" fontId="3" fillId="0" borderId="14" xfId="0" applyNumberFormat="1" applyFont="1" applyBorder="1" applyAlignment="1">
      <alignment horizontal="center" vertical="top"/>
    </xf>
    <xf numFmtId="0" fontId="4" fillId="0" borderId="15" xfId="0" applyFont="1" applyBorder="1" applyAlignment="1">
      <alignment vertical="top" wrapText="1"/>
    </xf>
    <xf numFmtId="165" fontId="2" fillId="0" borderId="84" xfId="0" applyNumberFormat="1" applyFont="1" applyBorder="1" applyAlignment="1">
      <alignment vertical="top"/>
    </xf>
    <xf numFmtId="168" fontId="3" fillId="0" borderId="35" xfId="0" applyNumberFormat="1" applyFont="1" applyBorder="1" applyAlignment="1">
      <alignment horizontal="center" vertical="top"/>
    </xf>
    <xf numFmtId="165" fontId="1" fillId="0" borderId="55" xfId="0" applyNumberFormat="1" applyFont="1" applyBorder="1" applyAlignment="1">
      <alignment vertical="top" wrapText="1"/>
    </xf>
    <xf numFmtId="0" fontId="1" fillId="0" borderId="35" xfId="0" applyFont="1" applyBorder="1" applyAlignment="1">
      <alignment horizontal="center" vertical="top"/>
    </xf>
    <xf numFmtId="4" fontId="1" fillId="0" borderId="85" xfId="0" applyNumberFormat="1" applyFont="1" applyBorder="1" applyAlignment="1">
      <alignment horizontal="right"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4" xfId="0" applyNumberFormat="1" applyFont="1" applyBorder="1" applyAlignment="1">
      <alignment horizontal="right" vertical="top"/>
    </xf>
    <xf numFmtId="4" fontId="12" fillId="0" borderId="85" xfId="0" applyNumberFormat="1" applyFont="1" applyBorder="1" applyAlignment="1">
      <alignment horizontal="right" vertical="top"/>
    </xf>
    <xf numFmtId="168" fontId="3" fillId="0" borderId="43" xfId="0" applyNumberFormat="1" applyFont="1" applyBorder="1" applyAlignment="1">
      <alignment horizontal="center" vertical="top"/>
    </xf>
    <xf numFmtId="0" fontId="1" fillId="0" borderId="43" xfId="0" applyFont="1" applyBorder="1" applyAlignment="1">
      <alignment horizontal="center" vertical="top"/>
    </xf>
    <xf numFmtId="4" fontId="1" fillId="0" borderId="46" xfId="0" applyNumberFormat="1" applyFont="1" applyBorder="1" applyAlignment="1">
      <alignment horizontal="right" vertical="top"/>
    </xf>
    <xf numFmtId="165" fontId="1" fillId="0" borderId="3" xfId="0" applyNumberFormat="1" applyFont="1" applyBorder="1" applyAlignment="1">
      <alignment vertical="top" wrapText="1"/>
    </xf>
    <xf numFmtId="0" fontId="1" fillId="0" borderId="49" xfId="0" applyFont="1" applyBorder="1" applyAlignment="1">
      <alignment horizontal="center" vertical="top"/>
    </xf>
    <xf numFmtId="4" fontId="1" fillId="0" borderId="52" xfId="0" applyNumberFormat="1" applyFont="1" applyBorder="1" applyAlignment="1">
      <alignment horizontal="right" vertical="top"/>
    </xf>
    <xf numFmtId="0" fontId="1" fillId="0" borderId="19" xfId="0" applyFont="1" applyBorder="1" applyAlignment="1">
      <alignment vertical="top" wrapText="1"/>
    </xf>
    <xf numFmtId="4" fontId="1" fillId="0" borderId="69" xfId="0" applyNumberFormat="1" applyFont="1" applyBorder="1" applyAlignment="1">
      <alignment horizontal="right" vertical="top"/>
    </xf>
    <xf numFmtId="4" fontId="12" fillId="0" borderId="86" xfId="0" applyNumberFormat="1" applyFont="1" applyBorder="1" applyAlignment="1">
      <alignment horizontal="right" vertical="top"/>
    </xf>
    <xf numFmtId="168" fontId="3" fillId="0" borderId="49" xfId="0" applyNumberFormat="1" applyFont="1" applyBorder="1" applyAlignment="1">
      <alignment horizontal="center" vertical="top"/>
    </xf>
    <xf numFmtId="4" fontId="12" fillId="0" borderId="80" xfId="0" applyNumberFormat="1" applyFont="1" applyBorder="1" applyAlignment="1">
      <alignment horizontal="right" vertical="top"/>
    </xf>
    <xf numFmtId="168" fontId="3" fillId="0" borderId="64" xfId="0" applyNumberFormat="1" applyFont="1" applyBorder="1" applyAlignment="1">
      <alignment horizontal="center" vertical="top"/>
    </xf>
    <xf numFmtId="0" fontId="1" fillId="0" borderId="64" xfId="0" applyFont="1" applyBorder="1" applyAlignment="1">
      <alignment horizontal="center" vertical="top"/>
    </xf>
    <xf numFmtId="165" fontId="2" fillId="0" borderId="43" xfId="0" applyNumberFormat="1" applyFont="1" applyBorder="1" applyAlignment="1">
      <alignment vertical="top"/>
    </xf>
    <xf numFmtId="165" fontId="2" fillId="0" borderId="49" xfId="0" applyNumberFormat="1" applyFont="1" applyBorder="1" applyAlignment="1">
      <alignment vertical="top"/>
    </xf>
    <xf numFmtId="0" fontId="1" fillId="5" borderId="32" xfId="0" applyFont="1" applyFill="1" applyBorder="1" applyAlignment="1">
      <alignment horizontal="center" vertical="center"/>
    </xf>
    <xf numFmtId="168" fontId="3" fillId="0" borderId="66" xfId="0" applyNumberFormat="1" applyFont="1" applyBorder="1" applyAlignment="1">
      <alignment horizontal="center" vertical="top"/>
    </xf>
    <xf numFmtId="0" fontId="1" fillId="0" borderId="84" xfId="0" applyFont="1" applyBorder="1" applyAlignment="1">
      <alignment vertical="top" wrapText="1"/>
    </xf>
    <xf numFmtId="0" fontId="2" fillId="7" borderId="90" xfId="0" applyFont="1" applyFill="1" applyBorder="1" applyAlignment="1">
      <alignment horizontal="center" vertical="center"/>
    </xf>
    <xf numFmtId="0" fontId="3" fillId="5" borderId="1" xfId="0" applyFont="1" applyFill="1" applyBorder="1" applyAlignment="1">
      <alignment horizontal="center" vertical="center"/>
    </xf>
    <xf numFmtId="0" fontId="19" fillId="6" borderId="91" xfId="0" applyFont="1" applyFill="1" applyBorder="1" applyAlignment="1">
      <alignment horizontal="left" vertical="top" wrapText="1"/>
    </xf>
    <xf numFmtId="0" fontId="1" fillId="0" borderId="69" xfId="0" applyFont="1" applyBorder="1" applyAlignment="1">
      <alignment vertical="top" wrapText="1"/>
    </xf>
    <xf numFmtId="0" fontId="1" fillId="0" borderId="46" xfId="0" applyFont="1" applyBorder="1" applyAlignment="1">
      <alignment vertical="top" wrapText="1"/>
    </xf>
    <xf numFmtId="4" fontId="12" fillId="0" borderId="92" xfId="0" applyNumberFormat="1" applyFont="1" applyBorder="1" applyAlignment="1">
      <alignment horizontal="right" vertical="top"/>
    </xf>
    <xf numFmtId="165" fontId="2" fillId="6" borderId="37" xfId="0" applyNumberFormat="1" applyFont="1" applyFill="1" applyBorder="1" applyAlignment="1">
      <alignment vertical="top"/>
    </xf>
    <xf numFmtId="49" fontId="3" fillId="6" borderId="93" xfId="0" applyNumberFormat="1" applyFont="1" applyFill="1" applyBorder="1" applyAlignment="1">
      <alignment horizontal="center" vertical="top"/>
    </xf>
    <xf numFmtId="0" fontId="18" fillId="6" borderId="53" xfId="0" applyFont="1" applyFill="1" applyBorder="1" applyAlignment="1">
      <alignment horizontal="left" vertical="top" wrapText="1"/>
    </xf>
    <xf numFmtId="4" fontId="4" fillId="0" borderId="45" xfId="0" applyNumberFormat="1" applyFont="1" applyBorder="1" applyAlignment="1">
      <alignment horizontal="right" vertical="top"/>
    </xf>
    <xf numFmtId="165" fontId="18" fillId="7" borderId="2" xfId="0" applyNumberFormat="1" applyFont="1" applyFill="1" applyBorder="1" applyAlignment="1">
      <alignment vertical="center"/>
    </xf>
    <xf numFmtId="165" fontId="2" fillId="7" borderId="98" xfId="0" applyNumberFormat="1" applyFont="1" applyFill="1" applyBorder="1" applyAlignment="1">
      <alignment horizontal="center" vertical="center"/>
    </xf>
    <xf numFmtId="0" fontId="2" fillId="7" borderId="32" xfId="0" applyFont="1" applyFill="1" applyBorder="1" applyAlignment="1">
      <alignment vertical="center" wrapText="1"/>
    </xf>
    <xf numFmtId="0" fontId="2" fillId="7" borderId="30" xfId="0" applyFont="1" applyFill="1" applyBorder="1" applyAlignment="1">
      <alignment horizontal="center" vertical="center"/>
    </xf>
    <xf numFmtId="4" fontId="2" fillId="7" borderId="99" xfId="0" applyNumberFormat="1" applyFont="1" applyFill="1" applyBorder="1" applyAlignment="1">
      <alignment horizontal="right" vertical="center"/>
    </xf>
    <xf numFmtId="165" fontId="2" fillId="2" borderId="4" xfId="0" applyNumberFormat="1" applyFont="1" applyFill="1" applyBorder="1" applyAlignment="1">
      <alignment vertical="center"/>
    </xf>
    <xf numFmtId="165" fontId="2" fillId="2" borderId="5" xfId="0" applyNumberFormat="1" applyFont="1" applyFill="1" applyBorder="1" applyAlignment="1">
      <alignment horizontal="center" vertical="center"/>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4" fontId="2" fillId="2" borderId="4" xfId="0" applyNumberFormat="1" applyFont="1" applyFill="1" applyBorder="1" applyAlignment="1">
      <alignment horizontal="right" vertical="center"/>
    </xf>
    <xf numFmtId="4" fontId="2" fillId="2" borderId="18" xfId="0" applyNumberFormat="1" applyFont="1" applyFill="1" applyBorder="1" applyAlignment="1">
      <alignment horizontal="right" vertical="center"/>
    </xf>
    <xf numFmtId="4" fontId="2" fillId="2" borderId="90" xfId="0" applyNumberFormat="1" applyFont="1" applyFill="1" applyBorder="1" applyAlignment="1">
      <alignment horizontal="right" vertical="center"/>
    </xf>
    <xf numFmtId="0" fontId="2" fillId="2" borderId="18" xfId="0" applyFont="1" applyFill="1" applyBorder="1" applyAlignment="1">
      <alignment horizontal="center" vertical="center"/>
    </xf>
    <xf numFmtId="4" fontId="2" fillId="2" borderId="8"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9"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4"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26" fillId="0" borderId="0" xfId="0" applyFont="1"/>
    <xf numFmtId="0" fontId="11" fillId="0" borderId="0" xfId="0" applyFont="1"/>
    <xf numFmtId="0" fontId="2" fillId="0" borderId="0" xfId="0" applyFont="1" applyAlignment="1">
      <alignment horizontal="left"/>
    </xf>
    <xf numFmtId="0" fontId="28" fillId="0" borderId="0" xfId="0" applyFont="1" applyAlignment="1">
      <alignment vertical="center"/>
    </xf>
    <xf numFmtId="0" fontId="29" fillId="0" borderId="0" xfId="0" applyFont="1" applyAlignment="1">
      <alignment vertical="center" wrapText="1"/>
    </xf>
    <xf numFmtId="166" fontId="28" fillId="3" borderId="1" xfId="0" applyNumberFormat="1" applyFont="1" applyFill="1" applyBorder="1" applyAlignment="1">
      <alignment horizontal="center" vertical="center" wrapText="1"/>
    </xf>
    <xf numFmtId="166" fontId="28" fillId="3" borderId="101" xfId="0" applyNumberFormat="1" applyFont="1" applyFill="1" applyBorder="1" applyAlignment="1">
      <alignment horizontal="center" vertical="center" wrapText="1"/>
    </xf>
    <xf numFmtId="166" fontId="28" fillId="3" borderId="75" xfId="0" applyNumberFormat="1" applyFont="1" applyFill="1" applyBorder="1" applyAlignment="1">
      <alignment horizontal="center" vertical="center" wrapText="1"/>
    </xf>
    <xf numFmtId="0" fontId="26" fillId="2" borderId="1" xfId="0" applyFont="1" applyFill="1" applyBorder="1" applyAlignment="1">
      <alignment vertical="top"/>
    </xf>
    <xf numFmtId="0" fontId="26" fillId="2" borderId="2" xfId="0" applyFont="1" applyFill="1" applyBorder="1" applyAlignment="1">
      <alignment horizontal="center" vertical="top"/>
    </xf>
    <xf numFmtId="0" fontId="25" fillId="2" borderId="2" xfId="0" applyFont="1" applyFill="1" applyBorder="1" applyAlignment="1">
      <alignment vertical="top"/>
    </xf>
    <xf numFmtId="166" fontId="28" fillId="2" borderId="1" xfId="0" applyNumberFormat="1" applyFont="1" applyFill="1" applyBorder="1" applyAlignment="1">
      <alignment horizontal="center" vertical="center" wrapText="1"/>
    </xf>
    <xf numFmtId="0" fontId="30" fillId="0" borderId="0" xfId="0" applyFont="1"/>
    <xf numFmtId="49" fontId="31" fillId="0" borderId="35" xfId="0" applyNumberFormat="1" applyFont="1" applyBorder="1" applyAlignment="1">
      <alignment horizontal="center" vertical="top"/>
    </xf>
    <xf numFmtId="165" fontId="29" fillId="0" borderId="85" xfId="0" applyNumberFormat="1" applyFont="1" applyBorder="1" applyAlignment="1">
      <alignment vertical="top"/>
    </xf>
    <xf numFmtId="49" fontId="31" fillId="0" borderId="43" xfId="0" applyNumberFormat="1" applyFont="1" applyBorder="1" applyAlignment="1">
      <alignment horizontal="center" vertical="top"/>
    </xf>
    <xf numFmtId="165" fontId="29" fillId="0" borderId="46" xfId="0" applyNumberFormat="1" applyFont="1" applyBorder="1" applyAlignment="1">
      <alignment vertical="top" wrapText="1"/>
    </xf>
    <xf numFmtId="49" fontId="31" fillId="0" borderId="49" xfId="0" applyNumberFormat="1" applyFont="1" applyBorder="1" applyAlignment="1">
      <alignment horizontal="center" vertical="top"/>
    </xf>
    <xf numFmtId="0" fontId="32" fillId="0" borderId="52" xfId="0" applyFont="1" applyBorder="1" applyAlignment="1">
      <alignment vertical="center" wrapText="1"/>
    </xf>
    <xf numFmtId="49" fontId="31" fillId="0" borderId="64" xfId="0" applyNumberFormat="1" applyFont="1" applyBorder="1" applyAlignment="1">
      <alignment horizontal="center" vertical="top"/>
    </xf>
    <xf numFmtId="165" fontId="29" fillId="0" borderId="92" xfId="0" applyNumberFormat="1" applyFont="1" applyBorder="1" applyAlignment="1">
      <alignment vertical="top" wrapText="1"/>
    </xf>
    <xf numFmtId="165" fontId="33" fillId="2" borderId="75" xfId="0" applyNumberFormat="1" applyFont="1" applyFill="1" applyBorder="1" applyAlignment="1">
      <alignment vertical="top"/>
    </xf>
    <xf numFmtId="165" fontId="26" fillId="2" borderId="108" xfId="0" applyNumberFormat="1" applyFont="1" applyFill="1" applyBorder="1" applyAlignment="1">
      <alignment horizontal="left" vertical="top"/>
    </xf>
    <xf numFmtId="165" fontId="25" fillId="2" borderId="7" xfId="0" applyNumberFormat="1" applyFont="1" applyFill="1" applyBorder="1" applyAlignment="1">
      <alignment horizontal="left" vertical="top"/>
    </xf>
    <xf numFmtId="166" fontId="28" fillId="2" borderId="75" xfId="0" applyNumberFormat="1" applyFont="1" applyFill="1" applyBorder="1" applyAlignment="1">
      <alignment vertical="center" wrapText="1"/>
    </xf>
    <xf numFmtId="0" fontId="2" fillId="0" borderId="29" xfId="0" applyFont="1" applyBorder="1" applyAlignment="1">
      <alignment horizontal="center" vertical="center" wrapText="1"/>
    </xf>
    <xf numFmtId="0" fontId="28" fillId="0" borderId="0" xfId="0" applyFont="1" applyAlignment="1">
      <alignment horizontal="center" vertical="center"/>
    </xf>
    <xf numFmtId="166" fontId="28" fillId="0" borderId="109" xfId="0" applyNumberFormat="1" applyFont="1" applyBorder="1" applyAlignment="1">
      <alignment horizontal="center" vertical="center" wrapText="1"/>
    </xf>
    <xf numFmtId="0" fontId="34" fillId="2" borderId="83" xfId="0" applyFont="1" applyFill="1" applyBorder="1" applyAlignment="1">
      <alignment vertical="top"/>
    </xf>
    <xf numFmtId="0" fontId="34" fillId="2" borderId="4" xfId="0" applyFont="1" applyFill="1" applyBorder="1" applyAlignment="1">
      <alignment horizontal="center" vertical="top"/>
    </xf>
    <xf numFmtId="166" fontId="34" fillId="2" borderId="83" xfId="0" applyNumberFormat="1" applyFont="1" applyFill="1" applyBorder="1" applyAlignment="1">
      <alignment horizontal="center" vertical="center" wrapText="1"/>
    </xf>
    <xf numFmtId="0" fontId="34" fillId="5" borderId="33" xfId="0" applyFont="1" applyFill="1" applyBorder="1" applyAlignment="1">
      <alignment vertical="center"/>
    </xf>
    <xf numFmtId="0" fontId="34" fillId="5" borderId="1" xfId="0" applyFont="1" applyFill="1" applyBorder="1" applyAlignment="1">
      <alignment horizontal="center" vertical="center"/>
    </xf>
    <xf numFmtId="0" fontId="31" fillId="5" borderId="5" xfId="0" applyFont="1" applyFill="1" applyBorder="1" applyAlignment="1">
      <alignment vertical="center"/>
    </xf>
    <xf numFmtId="0" fontId="35" fillId="5" borderId="18" xfId="0" applyFont="1" applyFill="1" applyBorder="1" applyAlignment="1">
      <alignment horizontal="left" vertical="center" wrapText="1"/>
    </xf>
    <xf numFmtId="0" fontId="30" fillId="0" borderId="0" xfId="0" applyFont="1" applyAlignment="1">
      <alignment vertical="top"/>
    </xf>
    <xf numFmtId="165" fontId="34" fillId="6" borderId="34" xfId="0" applyNumberFormat="1" applyFont="1" applyFill="1" applyBorder="1" applyAlignment="1">
      <alignment vertical="top"/>
    </xf>
    <xf numFmtId="49" fontId="34" fillId="6" borderId="35" xfId="0" applyNumberFormat="1" applyFont="1" applyFill="1" applyBorder="1" applyAlignment="1">
      <alignment horizontal="center" vertical="top"/>
    </xf>
    <xf numFmtId="0" fontId="36" fillId="6" borderId="53" xfId="0" applyFont="1" applyFill="1" applyBorder="1" applyAlignment="1">
      <alignment vertical="top" wrapText="1"/>
    </xf>
    <xf numFmtId="0" fontId="37" fillId="0" borderId="0" xfId="0" applyFont="1" applyAlignment="1">
      <alignment vertical="top"/>
    </xf>
    <xf numFmtId="165" fontId="34" fillId="0" borderId="42" xfId="0" applyNumberFormat="1" applyFont="1" applyBorder="1" applyAlignment="1">
      <alignment vertical="top"/>
    </xf>
    <xf numFmtId="0" fontId="35" fillId="0" borderId="44" xfId="0" applyFont="1" applyBorder="1" applyAlignment="1">
      <alignment vertical="top" wrapText="1"/>
    </xf>
    <xf numFmtId="165" fontId="34" fillId="0" borderId="48" xfId="0" applyNumberFormat="1" applyFont="1" applyBorder="1" applyAlignment="1">
      <alignment vertical="top"/>
    </xf>
    <xf numFmtId="165" fontId="34" fillId="0" borderId="59" xfId="0" applyNumberFormat="1" applyFont="1" applyBorder="1" applyAlignment="1">
      <alignment vertical="top"/>
    </xf>
    <xf numFmtId="0" fontId="38" fillId="6" borderId="53" xfId="0" applyFont="1" applyFill="1" applyBorder="1" applyAlignment="1">
      <alignment vertical="top" wrapText="1"/>
    </xf>
    <xf numFmtId="0" fontId="40" fillId="0" borderId="0" xfId="0" applyFont="1" applyAlignment="1">
      <alignment vertical="top"/>
    </xf>
    <xf numFmtId="49" fontId="31" fillId="6" borderId="35" xfId="0" applyNumberFormat="1" applyFont="1" applyFill="1" applyBorder="1" applyAlignment="1">
      <alignment horizontal="center" vertical="top"/>
    </xf>
    <xf numFmtId="165" fontId="34" fillId="0" borderId="65" xfId="0" applyNumberFormat="1" applyFont="1" applyBorder="1" applyAlignment="1">
      <alignment vertical="top"/>
    </xf>
    <xf numFmtId="49" fontId="31" fillId="0" borderId="66" xfId="0" applyNumberFormat="1" applyFont="1" applyBorder="1" applyAlignment="1">
      <alignment horizontal="center" vertical="top"/>
    </xf>
    <xf numFmtId="0" fontId="35" fillId="0" borderId="19" xfId="0" applyFont="1" applyBorder="1" applyAlignment="1">
      <alignment vertical="top" wrapText="1"/>
    </xf>
    <xf numFmtId="0" fontId="39" fillId="0" borderId="44" xfId="0" applyFont="1" applyBorder="1" applyAlignment="1">
      <alignment vertical="top" wrapText="1"/>
    </xf>
    <xf numFmtId="0" fontId="39" fillId="0" borderId="71" xfId="0" applyFont="1" applyBorder="1" applyAlignment="1">
      <alignment vertical="top" wrapText="1"/>
    </xf>
    <xf numFmtId="165" fontId="36" fillId="7" borderId="83" xfId="0" applyNumberFormat="1" applyFont="1" applyFill="1" applyBorder="1" applyAlignment="1">
      <alignment vertical="center"/>
    </xf>
    <xf numFmtId="165" fontId="34" fillId="7" borderId="5" xfId="0" applyNumberFormat="1" applyFont="1" applyFill="1" applyBorder="1" applyAlignment="1">
      <alignment horizontal="center" vertical="center"/>
    </xf>
    <xf numFmtId="165" fontId="34" fillId="7" borderId="110" xfId="0" applyNumberFormat="1" applyFont="1" applyFill="1" applyBorder="1" applyAlignment="1">
      <alignment horizontal="center" vertical="center" wrapText="1"/>
    </xf>
    <xf numFmtId="0" fontId="34" fillId="5" borderId="4" xfId="0" applyFont="1" applyFill="1" applyBorder="1" applyAlignment="1">
      <alignment vertical="center"/>
    </xf>
    <xf numFmtId="0" fontId="31" fillId="5" borderId="83" xfId="0" applyFont="1" applyFill="1" applyBorder="1" applyAlignment="1">
      <alignment horizontal="center" vertical="center"/>
    </xf>
    <xf numFmtId="0" fontId="34" fillId="5" borderId="5" xfId="0" applyFont="1" applyFill="1" applyBorder="1" applyAlignment="1">
      <alignment vertical="center" wrapText="1"/>
    </xf>
    <xf numFmtId="0" fontId="31" fillId="5" borderId="93" xfId="0" applyFont="1" applyFill="1" applyBorder="1" applyAlignment="1">
      <alignment vertical="center" wrapText="1"/>
    </xf>
    <xf numFmtId="0" fontId="38" fillId="6" borderId="36" xfId="0" applyFont="1" applyFill="1" applyBorder="1" applyAlignment="1">
      <alignment vertical="top" wrapText="1"/>
    </xf>
    <xf numFmtId="0" fontId="39" fillId="0" borderId="77" xfId="0" applyFont="1" applyBorder="1" applyAlignment="1">
      <alignment vertical="top" wrapText="1"/>
    </xf>
    <xf numFmtId="165" fontId="36" fillId="7" borderId="1" xfId="0" applyNumberFormat="1" applyFont="1" applyFill="1" applyBorder="1" applyAlignment="1">
      <alignment vertical="center"/>
    </xf>
    <xf numFmtId="165" fontId="34" fillId="7" borderId="111" xfId="0" applyNumberFormat="1" applyFont="1" applyFill="1" applyBorder="1" applyAlignment="1">
      <alignment horizontal="center" vertical="center"/>
    </xf>
    <xf numFmtId="0" fontId="34" fillId="7" borderId="112" xfId="0" applyFont="1" applyFill="1" applyBorder="1" applyAlignment="1">
      <alignment vertical="center" wrapText="1"/>
    </xf>
    <xf numFmtId="0" fontId="39" fillId="7" borderId="1" xfId="0" applyFont="1" applyFill="1" applyBorder="1" applyAlignment="1">
      <alignment horizontal="center" vertical="center" wrapText="1"/>
    </xf>
    <xf numFmtId="0" fontId="34" fillId="5" borderId="113" xfId="0" applyFont="1" applyFill="1" applyBorder="1" applyAlignment="1">
      <alignment vertical="center"/>
    </xf>
    <xf numFmtId="0" fontId="31" fillId="5" borderId="113" xfId="0" applyFont="1" applyFill="1" applyBorder="1" applyAlignment="1">
      <alignment horizontal="center" vertical="center"/>
    </xf>
    <xf numFmtId="0" fontId="39" fillId="5" borderId="113" xfId="0" applyFont="1" applyFill="1" applyBorder="1" applyAlignment="1">
      <alignment horizontal="center" vertical="center" wrapText="1"/>
    </xf>
    <xf numFmtId="165" fontId="34" fillId="6" borderId="37" xfId="0" applyNumberFormat="1" applyFont="1" applyFill="1" applyBorder="1" applyAlignment="1">
      <alignment vertical="top"/>
    </xf>
    <xf numFmtId="49" fontId="31" fillId="6" borderId="93" xfId="0" applyNumberFormat="1" applyFont="1" applyFill="1" applyBorder="1" applyAlignment="1">
      <alignment horizontal="center" vertical="top"/>
    </xf>
    <xf numFmtId="0" fontId="36" fillId="6" borderId="36" xfId="0" applyFont="1" applyFill="1" applyBorder="1" applyAlignment="1">
      <alignment vertical="top" wrapText="1"/>
    </xf>
    <xf numFmtId="165" fontId="34" fillId="7" borderId="110" xfId="0" applyNumberFormat="1" applyFont="1" applyFill="1" applyBorder="1" applyAlignment="1">
      <alignment horizontal="center" vertical="center"/>
    </xf>
    <xf numFmtId="0" fontId="34" fillId="7" borderId="9" xfId="0" applyFont="1" applyFill="1" applyBorder="1" applyAlignment="1">
      <alignment vertical="center" wrapText="1"/>
    </xf>
    <xf numFmtId="0" fontId="39" fillId="7" borderId="83" xfId="0" applyFont="1" applyFill="1" applyBorder="1" applyAlignment="1">
      <alignment horizontal="center" vertical="center" wrapText="1"/>
    </xf>
    <xf numFmtId="0" fontId="34" fillId="5" borderId="5" xfId="0" applyFont="1" applyFill="1" applyBorder="1" applyAlignment="1">
      <alignment vertical="center"/>
    </xf>
    <xf numFmtId="0" fontId="34" fillId="5" borderId="83" xfId="0" applyFont="1" applyFill="1" applyBorder="1" applyAlignment="1">
      <alignment vertical="center" wrapText="1"/>
    </xf>
    <xf numFmtId="0" fontId="39" fillId="0" borderId="44" xfId="0" applyFont="1" applyBorder="1" applyAlignment="1">
      <alignment horizontal="left" vertical="top" wrapText="1"/>
    </xf>
    <xf numFmtId="0" fontId="39" fillId="0" borderId="71" xfId="0" applyFont="1" applyBorder="1" applyAlignment="1">
      <alignment horizontal="left" vertical="top" wrapText="1"/>
    </xf>
    <xf numFmtId="165" fontId="36" fillId="7" borderId="4" xfId="0" applyNumberFormat="1" applyFont="1" applyFill="1" applyBorder="1" applyAlignment="1">
      <alignment vertical="center"/>
    </xf>
    <xf numFmtId="0" fontId="34" fillId="7" borderId="5" xfId="0" applyFont="1" applyFill="1" applyBorder="1" applyAlignment="1">
      <alignment vertical="center" wrapText="1"/>
    </xf>
    <xf numFmtId="0" fontId="39" fillId="7" borderId="18" xfId="0" applyFont="1" applyFill="1" applyBorder="1" applyAlignment="1">
      <alignment horizontal="center" vertical="center" wrapText="1"/>
    </xf>
    <xf numFmtId="0" fontId="34" fillId="5" borderId="75" xfId="0" applyFont="1" applyFill="1" applyBorder="1" applyAlignment="1">
      <alignment vertical="center"/>
    </xf>
    <xf numFmtId="0" fontId="31" fillId="5" borderId="74" xfId="0" applyFont="1" applyFill="1" applyBorder="1" applyAlignment="1">
      <alignment horizontal="center" vertical="center"/>
    </xf>
    <xf numFmtId="0" fontId="31" fillId="5" borderId="74" xfId="0" applyFont="1" applyFill="1" applyBorder="1" applyAlignment="1">
      <alignment vertical="center" wrapText="1"/>
    </xf>
    <xf numFmtId="0" fontId="31" fillId="9" borderId="1" xfId="0" applyFont="1" applyFill="1" applyBorder="1" applyAlignment="1">
      <alignment horizontal="center" vertical="center" wrapText="1"/>
    </xf>
    <xf numFmtId="165" fontId="34" fillId="0" borderId="13" xfId="0" applyNumberFormat="1" applyFont="1" applyBorder="1" applyAlignment="1">
      <alignment vertical="top"/>
    </xf>
    <xf numFmtId="0" fontId="35" fillId="0" borderId="47" xfId="0" applyFont="1" applyBorder="1" applyAlignment="1">
      <alignment vertical="top" wrapText="1"/>
    </xf>
    <xf numFmtId="165" fontId="34" fillId="0" borderId="60" xfId="0" applyNumberFormat="1" applyFont="1" applyBorder="1" applyAlignment="1">
      <alignment vertical="top"/>
    </xf>
    <xf numFmtId="165" fontId="34" fillId="0" borderId="50" xfId="0" applyNumberFormat="1" applyFont="1" applyBorder="1" applyAlignment="1">
      <alignment vertical="top"/>
    </xf>
    <xf numFmtId="0" fontId="34" fillId="5" borderId="74" xfId="0" applyFont="1" applyFill="1" applyBorder="1" applyAlignment="1">
      <alignment vertical="center"/>
    </xf>
    <xf numFmtId="0" fontId="31" fillId="5" borderId="75" xfId="0" applyFont="1" applyFill="1" applyBorder="1" applyAlignment="1">
      <alignment horizontal="center" vertical="center"/>
    </xf>
    <xf numFmtId="0" fontId="34" fillId="5" borderId="76" xfId="0" applyFont="1" applyFill="1" applyBorder="1" applyAlignment="1">
      <alignment vertical="center"/>
    </xf>
    <xf numFmtId="0" fontId="39" fillId="5" borderId="90" xfId="0" applyFont="1" applyFill="1" applyBorder="1" applyAlignment="1">
      <alignment horizontal="center" vertical="center" wrapText="1"/>
    </xf>
    <xf numFmtId="0" fontId="38" fillId="6" borderId="36" xfId="0" applyFont="1" applyFill="1" applyBorder="1" applyAlignment="1">
      <alignment horizontal="left" vertical="top" wrapText="1"/>
    </xf>
    <xf numFmtId="0" fontId="38" fillId="6" borderId="53" xfId="0" applyFont="1" applyFill="1" applyBorder="1" applyAlignment="1">
      <alignment horizontal="left" vertical="top" wrapText="1"/>
    </xf>
    <xf numFmtId="0" fontId="35" fillId="0" borderId="63" xfId="0" applyFont="1" applyBorder="1" applyAlignment="1">
      <alignment vertical="top" wrapText="1"/>
    </xf>
    <xf numFmtId="0" fontId="31" fillId="5" borderId="1" xfId="0" applyFont="1" applyFill="1" applyBorder="1" applyAlignment="1">
      <alignment horizontal="center" vertical="center"/>
    </xf>
    <xf numFmtId="0" fontId="31" fillId="5" borderId="76" xfId="0" applyFont="1" applyFill="1" applyBorder="1" applyAlignment="1">
      <alignment vertical="center"/>
    </xf>
    <xf numFmtId="0" fontId="35" fillId="0" borderId="77" xfId="0" applyFont="1" applyBorder="1" applyAlignment="1">
      <alignment vertical="top" wrapText="1"/>
    </xf>
    <xf numFmtId="165" fontId="34" fillId="7" borderId="76" xfId="0" applyNumberFormat="1" applyFont="1" applyFill="1" applyBorder="1" applyAlignment="1">
      <alignment horizontal="center" vertical="center"/>
    </xf>
    <xf numFmtId="165" fontId="34" fillId="0" borderId="84" xfId="0" applyNumberFormat="1" applyFont="1" applyBorder="1" applyAlignment="1">
      <alignment vertical="top"/>
    </xf>
    <xf numFmtId="168" fontId="31" fillId="0" borderId="35" xfId="0" applyNumberFormat="1" applyFont="1" applyBorder="1" applyAlignment="1">
      <alignment horizontal="center" vertical="top"/>
    </xf>
    <xf numFmtId="0" fontId="39" fillId="0" borderId="114" xfId="0" applyFont="1" applyBorder="1" applyAlignment="1">
      <alignment vertical="top" wrapText="1"/>
    </xf>
    <xf numFmtId="168" fontId="31" fillId="0" borderId="43" xfId="0" applyNumberFormat="1" applyFont="1" applyBorder="1" applyAlignment="1">
      <alignment horizontal="center" vertical="top"/>
    </xf>
    <xf numFmtId="0" fontId="39" fillId="0" borderId="19" xfId="0" applyFont="1" applyBorder="1" applyAlignment="1">
      <alignment vertical="top" wrapText="1"/>
    </xf>
    <xf numFmtId="0" fontId="32" fillId="0" borderId="63" xfId="0" applyFont="1" applyBorder="1" applyAlignment="1">
      <alignment vertical="top" wrapText="1"/>
    </xf>
    <xf numFmtId="0" fontId="34" fillId="5" borderId="76" xfId="0" applyFont="1" applyFill="1" applyBorder="1" applyAlignment="1">
      <alignment vertical="center" wrapText="1"/>
    </xf>
    <xf numFmtId="165" fontId="34" fillId="0" borderId="43" xfId="0" applyNumberFormat="1" applyFont="1" applyBorder="1" applyAlignment="1">
      <alignment vertical="top"/>
    </xf>
    <xf numFmtId="165" fontId="34" fillId="0" borderId="49" xfId="0" applyNumberFormat="1" applyFont="1" applyBorder="1" applyAlignment="1">
      <alignment vertical="top"/>
    </xf>
    <xf numFmtId="165" fontId="41" fillId="7" borderId="18" xfId="0" applyNumberFormat="1" applyFont="1" applyFill="1" applyBorder="1" applyAlignment="1">
      <alignment vertical="center" wrapText="1"/>
    </xf>
    <xf numFmtId="0" fontId="39" fillId="5" borderId="18" xfId="0" applyFont="1" applyFill="1" applyBorder="1" applyAlignment="1">
      <alignment horizontal="center" vertical="center" wrapText="1"/>
    </xf>
    <xf numFmtId="168" fontId="31" fillId="0" borderId="66" xfId="0" applyNumberFormat="1" applyFont="1" applyBorder="1" applyAlignment="1">
      <alignment horizontal="center" vertical="top"/>
    </xf>
    <xf numFmtId="0" fontId="39" fillId="0" borderId="54" xfId="0" applyFont="1" applyBorder="1" applyAlignment="1">
      <alignment vertical="top" wrapText="1"/>
    </xf>
    <xf numFmtId="0" fontId="39" fillId="0" borderId="46" xfId="0" applyFont="1" applyBorder="1" applyAlignment="1">
      <alignment vertical="top" wrapText="1"/>
    </xf>
    <xf numFmtId="168" fontId="31" fillId="0" borderId="49" xfId="0" applyNumberFormat="1" applyFont="1" applyBorder="1" applyAlignment="1">
      <alignment horizontal="center" vertical="top"/>
    </xf>
    <xf numFmtId="0" fontId="39" fillId="0" borderId="52" xfId="0" applyFont="1" applyBorder="1" applyAlignment="1">
      <alignment vertical="top" wrapText="1"/>
    </xf>
    <xf numFmtId="0" fontId="39" fillId="5" borderId="30" xfId="0" applyFont="1" applyFill="1" applyBorder="1" applyAlignment="1">
      <alignment horizontal="center" vertical="center" wrapText="1"/>
    </xf>
    <xf numFmtId="165" fontId="34" fillId="6" borderId="54" xfId="0" applyNumberFormat="1" applyFont="1" applyFill="1" applyBorder="1" applyAlignment="1">
      <alignment vertical="top"/>
    </xf>
    <xf numFmtId="49" fontId="31" fillId="6" borderId="55" xfId="0" applyNumberFormat="1" applyFont="1" applyFill="1" applyBorder="1" applyAlignment="1">
      <alignment horizontal="center" vertical="top"/>
    </xf>
    <xf numFmtId="0" fontId="36" fillId="6" borderId="58" xfId="0" applyFont="1" applyFill="1" applyBorder="1" applyAlignment="1">
      <alignment horizontal="left" vertical="top" wrapText="1"/>
    </xf>
    <xf numFmtId="49" fontId="31" fillId="0" borderId="3" xfId="0" applyNumberFormat="1" applyFont="1" applyBorder="1" applyAlignment="1">
      <alignment horizontal="center" vertical="top"/>
    </xf>
    <xf numFmtId="0" fontId="39" fillId="0" borderId="67" xfId="0" applyFont="1" applyBorder="1" applyAlignment="1">
      <alignment vertical="top" wrapText="1"/>
    </xf>
    <xf numFmtId="0" fontId="39" fillId="0" borderId="3" xfId="0" applyFont="1" applyBorder="1" applyAlignment="1">
      <alignment vertical="top" wrapText="1"/>
    </xf>
    <xf numFmtId="49" fontId="31" fillId="0" borderId="61" xfId="0" applyNumberFormat="1" applyFont="1" applyBorder="1" applyAlignment="1">
      <alignment horizontal="center" vertical="top"/>
    </xf>
    <xf numFmtId="165" fontId="34" fillId="6" borderId="38" xfId="0" applyNumberFormat="1" applyFont="1" applyFill="1" applyBorder="1" applyAlignment="1">
      <alignment vertical="top"/>
    </xf>
    <xf numFmtId="49" fontId="31" fillId="6" borderId="39" xfId="0" applyNumberFormat="1" applyFont="1" applyFill="1" applyBorder="1" applyAlignment="1">
      <alignment horizontal="center" vertical="top"/>
    </xf>
    <xf numFmtId="0" fontId="38" fillId="6" borderId="41" xfId="0" applyFont="1" applyFill="1" applyBorder="1" applyAlignment="1">
      <alignment horizontal="left" vertical="top" wrapText="1"/>
    </xf>
    <xf numFmtId="0" fontId="39" fillId="0" borderId="47" xfId="0" applyFont="1" applyBorder="1" applyAlignment="1">
      <alignment vertical="top" wrapText="1"/>
    </xf>
    <xf numFmtId="49" fontId="31" fillId="0" borderId="14" xfId="0" applyNumberFormat="1" applyFont="1" applyBorder="1" applyAlignment="1">
      <alignment horizontal="center" vertical="top"/>
    </xf>
    <xf numFmtId="0" fontId="38" fillId="6" borderId="58" xfId="0" applyFont="1" applyFill="1" applyBorder="1" applyAlignment="1">
      <alignment horizontal="left" vertical="top" wrapText="1"/>
    </xf>
    <xf numFmtId="0" fontId="39" fillId="0" borderId="15" xfId="0" applyFont="1" applyBorder="1" applyAlignment="1">
      <alignment vertical="top" wrapText="1"/>
    </xf>
    <xf numFmtId="165" fontId="36" fillId="7" borderId="2" xfId="0" applyNumberFormat="1" applyFont="1" applyFill="1" applyBorder="1" applyAlignment="1">
      <alignment vertical="center"/>
    </xf>
    <xf numFmtId="165" fontId="34" fillId="7" borderId="32" xfId="0" applyNumberFormat="1" applyFont="1" applyFill="1" applyBorder="1" applyAlignment="1">
      <alignment horizontal="center" vertical="center"/>
    </xf>
    <xf numFmtId="0" fontId="34" fillId="7" borderId="32" xfId="0" applyFont="1" applyFill="1" applyBorder="1" applyAlignment="1">
      <alignment vertical="center" wrapText="1"/>
    </xf>
    <xf numFmtId="0" fontId="39" fillId="7" borderId="30" xfId="0" applyFont="1" applyFill="1" applyBorder="1" applyAlignment="1">
      <alignment horizontal="center" vertical="center" wrapText="1"/>
    </xf>
    <xf numFmtId="165" fontId="34" fillId="2" borderId="4" xfId="0" applyNumberFormat="1" applyFont="1" applyFill="1" applyBorder="1" applyAlignment="1">
      <alignment vertical="center"/>
    </xf>
    <xf numFmtId="165" fontId="34" fillId="2" borderId="5" xfId="0" applyNumberFormat="1" applyFont="1" applyFill="1" applyBorder="1" applyAlignment="1">
      <alignment horizontal="center" vertical="center"/>
    </xf>
    <xf numFmtId="0" fontId="34" fillId="2" borderId="5" xfId="0" applyFont="1" applyFill="1" applyBorder="1" applyAlignment="1">
      <alignment vertical="center" wrapText="1"/>
    </xf>
    <xf numFmtId="0" fontId="34" fillId="2" borderId="18" xfId="0" applyFont="1" applyFill="1" applyBorder="1" applyAlignment="1">
      <alignment horizontal="center" vertical="center" wrapText="1"/>
    </xf>
    <xf numFmtId="0" fontId="29" fillId="0" borderId="109" xfId="0" applyFont="1" applyBorder="1" applyAlignment="1">
      <alignment horizontal="center" vertical="center" wrapText="1"/>
    </xf>
    <xf numFmtId="0" fontId="28" fillId="2" borderId="18" xfId="0" applyFont="1" applyFill="1" applyBorder="1" applyAlignment="1">
      <alignment horizontal="center" vertical="center" wrapText="1"/>
    </xf>
    <xf numFmtId="0" fontId="30" fillId="0" borderId="0" xfId="0" applyFont="1" applyAlignment="1">
      <alignment horizontal="left"/>
    </xf>
    <xf numFmtId="0" fontId="37" fillId="0" borderId="0" xfId="0" applyFont="1" applyAlignment="1">
      <alignment horizontal="center"/>
    </xf>
    <xf numFmtId="0" fontId="39" fillId="0" borderId="0" xfId="0" applyFont="1"/>
    <xf numFmtId="0" fontId="39" fillId="0" borderId="0" xfId="0" applyFont="1" applyAlignment="1">
      <alignment vertical="center" wrapText="1"/>
    </xf>
    <xf numFmtId="0" fontId="40" fillId="0" borderId="0" xfId="0" applyFont="1" applyAlignment="1">
      <alignment horizontal="left"/>
    </xf>
    <xf numFmtId="165" fontId="2" fillId="0" borderId="94" xfId="0" applyNumberFormat="1" applyFont="1" applyFill="1" applyBorder="1" applyAlignment="1">
      <alignment vertical="top"/>
    </xf>
    <xf numFmtId="49" fontId="3" fillId="0" borderId="43" xfId="0" applyNumberFormat="1" applyFont="1" applyFill="1" applyBorder="1" applyAlignment="1">
      <alignment horizontal="center" vertical="top"/>
    </xf>
    <xf numFmtId="0" fontId="1" fillId="0" borderId="95" xfId="0" applyFont="1" applyFill="1" applyBorder="1" applyAlignment="1">
      <alignment vertical="top" wrapText="1"/>
    </xf>
    <xf numFmtId="0" fontId="1" fillId="0" borderId="94" xfId="0" applyFont="1" applyFill="1" applyBorder="1" applyAlignment="1">
      <alignment horizontal="center" vertical="top"/>
    </xf>
    <xf numFmtId="4" fontId="1" fillId="0" borderId="13" xfId="0" applyNumberFormat="1" applyFont="1" applyFill="1" applyBorder="1" applyAlignment="1">
      <alignment horizontal="right" vertical="top"/>
    </xf>
    <xf numFmtId="4" fontId="1" fillId="0" borderId="3" xfId="0" applyNumberFormat="1" applyFont="1" applyFill="1" applyBorder="1" applyAlignment="1">
      <alignment horizontal="right" vertical="top"/>
    </xf>
    <xf numFmtId="4" fontId="1" fillId="0" borderId="45" xfId="0" applyNumberFormat="1" applyFont="1" applyFill="1" applyBorder="1" applyAlignment="1">
      <alignment horizontal="right" vertical="top"/>
    </xf>
    <xf numFmtId="4" fontId="12" fillId="0" borderId="96" xfId="0" applyNumberFormat="1" applyFont="1" applyFill="1" applyBorder="1" applyAlignment="1">
      <alignment horizontal="right" vertical="top"/>
    </xf>
    <xf numFmtId="0" fontId="1" fillId="0" borderId="97" xfId="0" applyFont="1" applyFill="1" applyBorder="1" applyAlignment="1">
      <alignment vertical="top" wrapText="1"/>
    </xf>
    <xf numFmtId="0" fontId="1" fillId="0" borderId="98" xfId="0" applyFont="1" applyFill="1" applyBorder="1" applyAlignment="1">
      <alignment vertical="top"/>
    </xf>
    <xf numFmtId="0" fontId="0" fillId="0" borderId="98" xfId="0" applyFont="1" applyFill="1" applyBorder="1"/>
    <xf numFmtId="0" fontId="0" fillId="0" borderId="0" xfId="0" applyFont="1" applyFill="1" applyAlignment="1"/>
    <xf numFmtId="0" fontId="1" fillId="0" borderId="19" xfId="0" applyFont="1" applyBorder="1" applyAlignment="1">
      <alignment horizontal="center" wrapText="1"/>
    </xf>
    <xf numFmtId="0" fontId="0" fillId="0" borderId="0" xfId="0" applyFont="1" applyAlignment="1"/>
    <xf numFmtId="0" fontId="0" fillId="0" borderId="0" xfId="0" applyFont="1" applyAlignment="1"/>
    <xf numFmtId="169" fontId="1" fillId="0" borderId="25" xfId="0" applyNumberFormat="1" applyFont="1" applyBorder="1" applyAlignment="1">
      <alignment horizontal="right" vertical="top" wrapText="1"/>
    </xf>
    <xf numFmtId="4" fontId="44" fillId="10" borderId="116" xfId="1" applyNumberFormat="1" applyFont="1" applyFill="1" applyBorder="1" applyAlignment="1">
      <alignment horizontal="right" vertical="top"/>
    </xf>
    <xf numFmtId="0" fontId="0" fillId="0" borderId="0" xfId="0" applyFont="1" applyAlignment="1"/>
    <xf numFmtId="3" fontId="2" fillId="4" borderId="87" xfId="0" applyNumberFormat="1" applyFont="1" applyFill="1" applyBorder="1" applyAlignment="1">
      <alignment horizontal="center" vertical="center" wrapText="1"/>
    </xf>
    <xf numFmtId="4" fontId="0" fillId="2" borderId="88" xfId="0" applyNumberFormat="1" applyFont="1" applyFill="1" applyBorder="1" applyAlignment="1">
      <alignment horizontal="right" vertical="center"/>
    </xf>
    <xf numFmtId="4" fontId="1" fillId="5" borderId="100" xfId="0" applyNumberFormat="1" applyFont="1" applyFill="1" applyBorder="1" applyAlignment="1">
      <alignment horizontal="right" vertical="center"/>
    </xf>
    <xf numFmtId="4" fontId="2" fillId="7" borderId="88" xfId="0" applyNumberFormat="1" applyFont="1" applyFill="1" applyBorder="1" applyAlignment="1">
      <alignment horizontal="right" vertical="center"/>
    </xf>
    <xf numFmtId="4" fontId="2" fillId="7" borderId="112" xfId="0" applyNumberFormat="1" applyFont="1" applyFill="1" applyBorder="1" applyAlignment="1">
      <alignment horizontal="right" vertical="center"/>
    </xf>
    <xf numFmtId="4" fontId="2" fillId="2" borderId="81" xfId="0" applyNumberFormat="1" applyFont="1" applyFill="1" applyBorder="1" applyAlignment="1">
      <alignment horizontal="right" vertical="center"/>
    </xf>
    <xf numFmtId="4" fontId="2" fillId="2" borderId="23" xfId="0" applyNumberFormat="1" applyFont="1" applyFill="1" applyBorder="1" applyAlignment="1">
      <alignment horizontal="right" vertical="center"/>
    </xf>
    <xf numFmtId="4" fontId="1" fillId="0" borderId="98" xfId="0" applyNumberFormat="1" applyFont="1" applyBorder="1" applyAlignment="1">
      <alignment horizontal="center"/>
    </xf>
    <xf numFmtId="0" fontId="4" fillId="0" borderId="0" xfId="0" applyFont="1"/>
    <xf numFmtId="0" fontId="0" fillId="0" borderId="0" xfId="0"/>
    <xf numFmtId="4" fontId="3" fillId="11" borderId="120" xfId="0" applyNumberFormat="1" applyFont="1" applyFill="1" applyBorder="1" applyAlignment="1">
      <alignment horizontal="center" vertical="center" wrapText="1"/>
    </xf>
    <xf numFmtId="4" fontId="3" fillId="11" borderId="118" xfId="0" applyNumberFormat="1" applyFont="1" applyFill="1" applyBorder="1" applyAlignment="1">
      <alignment horizontal="center" vertical="center" wrapText="1"/>
    </xf>
    <xf numFmtId="4" fontId="3" fillId="11" borderId="119" xfId="0" applyNumberFormat="1" applyFont="1" applyFill="1" applyBorder="1" applyAlignment="1">
      <alignment horizontal="center" vertical="center" wrapText="1"/>
    </xf>
    <xf numFmtId="4" fontId="2" fillId="3" borderId="87" xfId="0" applyNumberFormat="1" applyFont="1" applyFill="1" applyBorder="1" applyAlignment="1">
      <alignment horizontal="center" vertical="center" wrapText="1"/>
    </xf>
    <xf numFmtId="4" fontId="2" fillId="3" borderId="20" xfId="0" applyNumberFormat="1" applyFont="1" applyFill="1" applyBorder="1" applyAlignment="1">
      <alignment horizontal="center" vertical="center" wrapText="1"/>
    </xf>
    <xf numFmtId="4" fontId="2" fillId="3" borderId="89" xfId="0" applyNumberFormat="1" applyFont="1" applyFill="1" applyBorder="1" applyAlignment="1">
      <alignment horizontal="center" vertical="center" wrapText="1"/>
    </xf>
    <xf numFmtId="166" fontId="45" fillId="12" borderId="118" xfId="0" applyNumberFormat="1" applyFont="1" applyFill="1" applyBorder="1" applyAlignment="1">
      <alignment horizontal="center" vertical="center" wrapText="1"/>
    </xf>
    <xf numFmtId="0" fontId="3" fillId="13" borderId="118" xfId="0" applyFont="1" applyFill="1" applyBorder="1" applyAlignment="1">
      <alignment horizontal="center" vertical="center"/>
    </xf>
    <xf numFmtId="0" fontId="3" fillId="13" borderId="120" xfId="0" applyFont="1" applyFill="1" applyBorder="1" applyAlignment="1">
      <alignment horizontal="center" vertical="center" wrapText="1"/>
    </xf>
    <xf numFmtId="3" fontId="3" fillId="13" borderId="120" xfId="0" applyNumberFormat="1" applyFont="1" applyFill="1" applyBorder="1" applyAlignment="1">
      <alignment horizontal="center" vertical="center" wrapText="1"/>
    </xf>
    <xf numFmtId="4" fontId="1" fillId="0" borderId="98" xfId="0" applyNumberFormat="1" applyFont="1" applyBorder="1" applyAlignment="1">
      <alignment horizontal="right" vertical="center"/>
    </xf>
    <xf numFmtId="0" fontId="0" fillId="2" borderId="88" xfId="0" applyFont="1" applyFill="1" applyBorder="1" applyAlignment="1">
      <alignment vertical="center" wrapText="1"/>
    </xf>
    <xf numFmtId="0" fontId="1" fillId="5" borderId="100" xfId="0" applyFont="1" applyFill="1" applyBorder="1" applyAlignment="1">
      <alignment vertical="center"/>
    </xf>
    <xf numFmtId="0" fontId="2" fillId="6" borderId="36" xfId="0" applyFont="1" applyFill="1" applyBorder="1" applyAlignment="1">
      <alignment vertical="top" wrapText="1"/>
    </xf>
    <xf numFmtId="0" fontId="1" fillId="0" borderId="97" xfId="0" applyFont="1" applyBorder="1" applyAlignment="1">
      <alignment vertical="top" wrapText="1"/>
    </xf>
    <xf numFmtId="0" fontId="1" fillId="0" borderId="95" xfId="0" applyFont="1" applyBorder="1" applyAlignment="1">
      <alignment vertical="top" wrapText="1"/>
    </xf>
    <xf numFmtId="0" fontId="2" fillId="6" borderId="114" xfId="0" applyFont="1" applyFill="1" applyBorder="1" applyAlignment="1">
      <alignment vertical="top" wrapText="1"/>
    </xf>
    <xf numFmtId="0" fontId="1" fillId="0" borderId="77" xfId="0" applyFont="1" applyBorder="1" applyAlignment="1">
      <alignment vertical="top" wrapText="1"/>
    </xf>
    <xf numFmtId="0" fontId="1" fillId="0" borderId="36" xfId="0" applyFont="1" applyBorder="1" applyAlignment="1">
      <alignment vertical="top" wrapText="1"/>
    </xf>
    <xf numFmtId="0" fontId="2" fillId="7" borderId="88" xfId="0" applyFont="1" applyFill="1" applyBorder="1" applyAlignment="1">
      <alignment vertical="center" wrapText="1"/>
    </xf>
    <xf numFmtId="0" fontId="1" fillId="0" borderId="97" xfId="0" applyFont="1" applyBorder="1" applyAlignment="1">
      <alignment horizontal="left" vertical="top" wrapText="1"/>
    </xf>
    <xf numFmtId="0" fontId="4" fillId="0" borderId="97" xfId="0" applyFont="1" applyBorder="1" applyAlignment="1">
      <alignment vertical="center" wrapText="1"/>
    </xf>
    <xf numFmtId="0" fontId="2" fillId="7" borderId="100" xfId="0" applyFont="1" applyFill="1" applyBorder="1" applyAlignment="1">
      <alignment vertical="center" wrapText="1"/>
    </xf>
    <xf numFmtId="0" fontId="2" fillId="2" borderId="81" xfId="0" applyFont="1" applyFill="1" applyBorder="1" applyAlignment="1">
      <alignment vertical="center" wrapText="1"/>
    </xf>
    <xf numFmtId="0" fontId="1" fillId="0" borderId="98" xfId="0" applyFont="1" applyBorder="1" applyAlignment="1">
      <alignment vertical="center" wrapText="1"/>
    </xf>
    <xf numFmtId="0" fontId="2" fillId="2" borderId="100" xfId="0" applyFont="1" applyFill="1" applyBorder="1" applyAlignment="1">
      <alignment vertical="center" wrapText="1"/>
    </xf>
    <xf numFmtId="4" fontId="1" fillId="0" borderId="125" xfId="0" applyNumberFormat="1" applyFont="1" applyBorder="1" applyAlignment="1">
      <alignment horizontal="right" vertical="center"/>
    </xf>
    <xf numFmtId="4" fontId="2" fillId="2" borderId="116" xfId="0" applyNumberFormat="1" applyFont="1" applyFill="1" applyBorder="1" applyAlignment="1">
      <alignment horizontal="right" vertical="center"/>
    </xf>
    <xf numFmtId="4" fontId="2" fillId="6" borderId="70" xfId="0" applyNumberFormat="1" applyFont="1" applyFill="1" applyBorder="1" applyAlignment="1">
      <alignment horizontal="right" vertical="top"/>
    </xf>
    <xf numFmtId="4" fontId="1" fillId="0" borderId="47" xfId="0" applyNumberFormat="1" applyFont="1" applyBorder="1" applyAlignment="1">
      <alignment horizontal="right" vertical="top"/>
    </xf>
    <xf numFmtId="4" fontId="1" fillId="0" borderId="17" xfId="0" applyNumberFormat="1" applyFont="1" applyBorder="1" applyAlignment="1">
      <alignment horizontal="right" vertical="top"/>
    </xf>
    <xf numFmtId="4" fontId="2" fillId="6" borderId="58" xfId="0" applyNumberFormat="1" applyFont="1" applyFill="1" applyBorder="1" applyAlignment="1">
      <alignment horizontal="right" vertical="top"/>
    </xf>
    <xf numFmtId="4" fontId="1" fillId="0" borderId="63"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58" xfId="0" applyNumberFormat="1" applyFont="1" applyBorder="1" applyAlignment="1">
      <alignment horizontal="right" vertical="top"/>
    </xf>
    <xf numFmtId="4" fontId="1" fillId="0" borderId="47" xfId="0" applyNumberFormat="1" applyFont="1" applyFill="1" applyBorder="1" applyAlignment="1">
      <alignment horizontal="right" vertical="top"/>
    </xf>
    <xf numFmtId="4" fontId="12" fillId="6" borderId="69" xfId="0" applyNumberFormat="1" applyFont="1" applyFill="1" applyBorder="1" applyAlignment="1">
      <alignment horizontal="right" vertical="top"/>
    </xf>
    <xf numFmtId="4" fontId="12" fillId="0" borderId="96" xfId="0" applyNumberFormat="1" applyFont="1" applyBorder="1" applyAlignment="1">
      <alignment horizontal="right" vertical="top"/>
    </xf>
    <xf numFmtId="4" fontId="12" fillId="6" borderId="85" xfId="0" applyNumberFormat="1" applyFont="1" applyFill="1" applyBorder="1" applyAlignment="1">
      <alignment horizontal="right" vertical="top"/>
    </xf>
    <xf numFmtId="4" fontId="12" fillId="5" borderId="100" xfId="0" applyNumberFormat="1" applyFont="1" applyFill="1" applyBorder="1" applyAlignment="1">
      <alignment horizontal="right" vertical="center"/>
    </xf>
    <xf numFmtId="4" fontId="12" fillId="7" borderId="89" xfId="0" applyNumberFormat="1" applyFont="1" applyFill="1" applyBorder="1" applyAlignment="1">
      <alignment horizontal="right" vertical="center"/>
    </xf>
    <xf numFmtId="4" fontId="12" fillId="0" borderId="117" xfId="0" applyNumberFormat="1" applyFont="1" applyBorder="1" applyAlignment="1">
      <alignment horizontal="right" vertical="top"/>
    </xf>
    <xf numFmtId="4" fontId="1" fillId="5" borderId="88" xfId="0" applyNumberFormat="1" applyFont="1" applyFill="1" applyBorder="1" applyAlignment="1">
      <alignment horizontal="right" vertical="center"/>
    </xf>
    <xf numFmtId="0" fontId="2" fillId="5" borderId="20" xfId="0" applyFont="1" applyFill="1" applyBorder="1" applyAlignment="1">
      <alignment horizontal="center" vertical="center"/>
    </xf>
    <xf numFmtId="0" fontId="3" fillId="5" borderId="88" xfId="0" applyFont="1" applyFill="1" applyBorder="1" applyAlignment="1">
      <alignment vertical="center"/>
    </xf>
    <xf numFmtId="0" fontId="1" fillId="5" borderId="88" xfId="0" applyFont="1" applyFill="1" applyBorder="1" applyAlignment="1">
      <alignment horizontal="center" vertical="center"/>
    </xf>
    <xf numFmtId="4" fontId="12" fillId="5" borderId="88" xfId="0" applyNumberFormat="1" applyFont="1" applyFill="1" applyBorder="1" applyAlignment="1">
      <alignment horizontal="right" vertical="center"/>
    </xf>
    <xf numFmtId="0" fontId="1" fillId="5" borderId="88" xfId="0" applyFont="1" applyFill="1" applyBorder="1" applyAlignment="1">
      <alignment vertical="center"/>
    </xf>
    <xf numFmtId="49" fontId="3" fillId="0" borderId="93" xfId="0" applyNumberFormat="1" applyFont="1" applyBorder="1" applyAlignment="1">
      <alignment horizontal="center" vertical="top"/>
    </xf>
    <xf numFmtId="0" fontId="4" fillId="0" borderId="36" xfId="0" applyFont="1" applyBorder="1" applyAlignment="1">
      <alignment vertical="top" wrapText="1"/>
    </xf>
    <xf numFmtId="4" fontId="1" fillId="0" borderId="38" xfId="0" applyNumberFormat="1" applyFont="1" applyBorder="1" applyAlignment="1">
      <alignment horizontal="right" vertical="top"/>
    </xf>
    <xf numFmtId="165" fontId="2" fillId="6" borderId="128" xfId="0" applyNumberFormat="1" applyFont="1" applyFill="1" applyBorder="1" applyAlignment="1">
      <alignment vertical="top"/>
    </xf>
    <xf numFmtId="49" fontId="2" fillId="6" borderId="129" xfId="0" applyNumberFormat="1" applyFont="1" applyFill="1" applyBorder="1" applyAlignment="1">
      <alignment horizontal="center" vertical="top"/>
    </xf>
    <xf numFmtId="0" fontId="18" fillId="6" borderId="129" xfId="0" applyFont="1" applyFill="1" applyBorder="1" applyAlignment="1">
      <alignment vertical="top" wrapText="1"/>
    </xf>
    <xf numFmtId="0" fontId="2" fillId="6" borderId="129" xfId="0" applyFont="1" applyFill="1" applyBorder="1" applyAlignment="1">
      <alignment horizontal="center" vertical="top"/>
    </xf>
    <xf numFmtId="4" fontId="2" fillId="6" borderId="129" xfId="0" applyNumberFormat="1" applyFont="1" applyFill="1" applyBorder="1" applyAlignment="1">
      <alignment horizontal="right" vertical="top"/>
    </xf>
    <xf numFmtId="4" fontId="12" fillId="6" borderId="129" xfId="0" applyNumberFormat="1" applyFont="1" applyFill="1" applyBorder="1" applyAlignment="1">
      <alignment horizontal="right" vertical="top"/>
    </xf>
    <xf numFmtId="0" fontId="2" fillId="6" borderId="130" xfId="0" applyFont="1" applyFill="1" applyBorder="1" applyAlignment="1">
      <alignment vertical="top" wrapText="1"/>
    </xf>
    <xf numFmtId="4" fontId="1" fillId="5" borderId="132" xfId="0" applyNumberFormat="1" applyFont="1" applyFill="1" applyBorder="1" applyAlignment="1">
      <alignment horizontal="right" vertical="center"/>
    </xf>
    <xf numFmtId="0" fontId="0" fillId="2" borderId="131" xfId="0" applyFont="1" applyFill="1" applyBorder="1" applyAlignment="1">
      <alignment vertical="center" wrapText="1"/>
    </xf>
    <xf numFmtId="4" fontId="1" fillId="5" borderId="81" xfId="0" applyNumberFormat="1" applyFont="1" applyFill="1" applyBorder="1" applyAlignment="1">
      <alignment horizontal="right" vertical="center"/>
    </xf>
    <xf numFmtId="0" fontId="4" fillId="0" borderId="95" xfId="0" applyFont="1" applyBorder="1" applyAlignment="1">
      <alignment vertical="top" wrapText="1"/>
    </xf>
    <xf numFmtId="4" fontId="1" fillId="0" borderId="16" xfId="0" applyNumberFormat="1" applyFont="1" applyBorder="1" applyAlignment="1">
      <alignment horizontal="right" vertical="top"/>
    </xf>
    <xf numFmtId="4" fontId="1" fillId="10" borderId="3" xfId="0" applyNumberFormat="1" applyFont="1" applyFill="1" applyBorder="1" applyAlignment="1">
      <alignment horizontal="right" vertical="top"/>
    </xf>
    <xf numFmtId="4" fontId="1" fillId="10" borderId="45" xfId="0" applyNumberFormat="1" applyFont="1" applyFill="1" applyBorder="1" applyAlignment="1">
      <alignment horizontal="right" vertical="top"/>
    </xf>
    <xf numFmtId="4" fontId="1" fillId="10" borderId="50" xfId="0" applyNumberFormat="1" applyFont="1" applyFill="1" applyBorder="1" applyAlignment="1">
      <alignment horizontal="right" vertical="top"/>
    </xf>
    <xf numFmtId="4" fontId="1" fillId="10" borderId="14" xfId="0" applyNumberFormat="1" applyFont="1" applyFill="1" applyBorder="1" applyAlignment="1">
      <alignment horizontal="right" vertical="top"/>
    </xf>
    <xf numFmtId="4" fontId="1" fillId="10" borderId="51" xfId="0" applyNumberFormat="1" applyFont="1" applyFill="1" applyBorder="1" applyAlignment="1">
      <alignment horizontal="right" vertical="top"/>
    </xf>
    <xf numFmtId="4" fontId="1" fillId="10" borderId="45" xfId="0" applyNumberFormat="1" applyFont="1" applyFill="1" applyBorder="1" applyAlignment="1">
      <alignment horizontal="right" vertical="top" wrapText="1"/>
    </xf>
    <xf numFmtId="4" fontId="2" fillId="6" borderId="137" xfId="0" applyNumberFormat="1" applyFont="1" applyFill="1" applyBorder="1" applyAlignment="1">
      <alignment horizontal="right" vertical="top"/>
    </xf>
    <xf numFmtId="4" fontId="12" fillId="6" borderId="138" xfId="0" applyNumberFormat="1" applyFont="1" applyFill="1" applyBorder="1" applyAlignment="1">
      <alignment horizontal="right" vertical="top"/>
    </xf>
    <xf numFmtId="4" fontId="2" fillId="6" borderId="67" xfId="0" applyNumberFormat="1" applyFont="1" applyFill="1" applyBorder="1" applyAlignment="1">
      <alignment horizontal="right" vertical="top"/>
    </xf>
    <xf numFmtId="4" fontId="2" fillId="6" borderId="128" xfId="0" applyNumberFormat="1" applyFont="1" applyFill="1" applyBorder="1" applyAlignment="1">
      <alignment horizontal="right" vertical="top"/>
    </xf>
    <xf numFmtId="4" fontId="2" fillId="6" borderId="130" xfId="0" applyNumberFormat="1" applyFont="1" applyFill="1" applyBorder="1" applyAlignment="1">
      <alignment horizontal="right" vertical="top"/>
    </xf>
    <xf numFmtId="4" fontId="1" fillId="0" borderId="139" xfId="0" applyNumberFormat="1" applyFont="1" applyBorder="1" applyAlignment="1">
      <alignment horizontal="right" vertical="top"/>
    </xf>
    <xf numFmtId="4" fontId="1" fillId="0" borderId="140" xfId="0" applyNumberFormat="1" applyFont="1" applyBorder="1" applyAlignment="1">
      <alignment horizontal="right" vertical="top"/>
    </xf>
    <xf numFmtId="4" fontId="1" fillId="0" borderId="141" xfId="0" applyNumberFormat="1" applyFont="1" applyBorder="1" applyAlignment="1">
      <alignment horizontal="right" vertical="top"/>
    </xf>
    <xf numFmtId="4" fontId="1" fillId="0" borderId="142" xfId="0" applyNumberFormat="1" applyFont="1" applyBorder="1" applyAlignment="1">
      <alignment horizontal="right" vertical="top"/>
    </xf>
    <xf numFmtId="4" fontId="1" fillId="0" borderId="143" xfId="0" applyNumberFormat="1" applyFont="1" applyBorder="1" applyAlignment="1">
      <alignment horizontal="right" vertical="top"/>
    </xf>
    <xf numFmtId="4" fontId="1" fillId="0" borderId="144" xfId="0" applyNumberFormat="1" applyFont="1" applyBorder="1" applyAlignment="1">
      <alignment horizontal="right" vertical="top"/>
    </xf>
    <xf numFmtId="4" fontId="2" fillId="6" borderId="145" xfId="0" applyNumberFormat="1" applyFont="1" applyFill="1" applyBorder="1" applyAlignment="1">
      <alignment horizontal="right" vertical="top"/>
    </xf>
    <xf numFmtId="4" fontId="2" fillId="6" borderId="146" xfId="0" applyNumberFormat="1" applyFont="1" applyFill="1" applyBorder="1" applyAlignment="1">
      <alignment horizontal="right" vertical="top"/>
    </xf>
    <xf numFmtId="4" fontId="1" fillId="0" borderId="147" xfId="0" applyNumberFormat="1" applyFont="1" applyBorder="1" applyAlignment="1">
      <alignment horizontal="right" vertical="top"/>
    </xf>
    <xf numFmtId="4" fontId="1" fillId="0" borderId="148" xfId="0" applyNumberFormat="1" applyFont="1" applyBorder="1" applyAlignment="1">
      <alignment horizontal="right" vertical="top"/>
    </xf>
    <xf numFmtId="4" fontId="1" fillId="0" borderId="149" xfId="0" applyNumberFormat="1" applyFont="1" applyBorder="1" applyAlignment="1">
      <alignment horizontal="right" vertical="top"/>
    </xf>
    <xf numFmtId="4" fontId="1" fillId="0" borderId="150" xfId="0" applyNumberFormat="1" applyFont="1" applyBorder="1" applyAlignment="1">
      <alignment horizontal="right" vertical="top"/>
    </xf>
    <xf numFmtId="4" fontId="1" fillId="0" borderId="151" xfId="0" applyNumberFormat="1" applyFont="1" applyBorder="1" applyAlignment="1">
      <alignment horizontal="right" vertical="top"/>
    </xf>
    <xf numFmtId="4" fontId="2" fillId="6" borderId="152" xfId="0" applyNumberFormat="1" applyFont="1" applyFill="1" applyBorder="1" applyAlignment="1">
      <alignment horizontal="right" vertical="top"/>
    </xf>
    <xf numFmtId="4" fontId="2" fillId="6" borderId="153" xfId="0" applyNumberFormat="1" applyFont="1" applyFill="1" applyBorder="1" applyAlignment="1">
      <alignment horizontal="right" vertical="top"/>
    </xf>
    <xf numFmtId="4" fontId="2" fillId="6" borderId="154" xfId="0" applyNumberFormat="1" applyFont="1" applyFill="1" applyBorder="1" applyAlignment="1">
      <alignment horizontal="right" vertical="top"/>
    </xf>
    <xf numFmtId="4" fontId="2" fillId="6" borderId="155" xfId="0" applyNumberFormat="1" applyFont="1" applyFill="1" applyBorder="1" applyAlignment="1">
      <alignment horizontal="right" vertical="top"/>
    </xf>
    <xf numFmtId="4" fontId="2" fillId="6" borderId="11" xfId="0" applyNumberFormat="1" applyFont="1" applyFill="1" applyBorder="1" applyAlignment="1">
      <alignment horizontal="right" vertical="top"/>
    </xf>
    <xf numFmtId="4" fontId="2" fillId="6" borderId="12" xfId="0" applyNumberFormat="1" applyFont="1" applyFill="1" applyBorder="1" applyAlignment="1">
      <alignment horizontal="right" vertical="top"/>
    </xf>
    <xf numFmtId="4" fontId="2" fillId="3" borderId="98" xfId="0" applyNumberFormat="1" applyFont="1" applyFill="1" applyBorder="1" applyAlignment="1">
      <alignment horizontal="right" vertical="center"/>
    </xf>
    <xf numFmtId="4" fontId="2" fillId="7" borderId="111" xfId="0" applyNumberFormat="1" applyFont="1" applyFill="1" applyBorder="1" applyAlignment="1">
      <alignment horizontal="right" vertical="center"/>
    </xf>
    <xf numFmtId="4" fontId="2" fillId="7" borderId="12" xfId="0" applyNumberFormat="1" applyFont="1" applyFill="1" applyBorder="1" applyAlignment="1">
      <alignment horizontal="right" vertical="center"/>
    </xf>
    <xf numFmtId="4" fontId="1" fillId="0" borderId="152" xfId="0" applyNumberFormat="1" applyFont="1" applyBorder="1" applyAlignment="1">
      <alignment horizontal="right" vertical="top"/>
    </xf>
    <xf numFmtId="4" fontId="1" fillId="0" borderId="153" xfId="0" applyNumberFormat="1" applyFont="1" applyBorder="1" applyAlignment="1">
      <alignment horizontal="right" vertical="top"/>
    </xf>
    <xf numFmtId="4" fontId="1" fillId="0" borderId="154" xfId="0" applyNumberFormat="1" applyFont="1" applyBorder="1" applyAlignment="1">
      <alignment horizontal="right" vertical="top"/>
    </xf>
    <xf numFmtId="4" fontId="2" fillId="7" borderId="155" xfId="0" applyNumberFormat="1" applyFont="1" applyFill="1" applyBorder="1" applyAlignment="1">
      <alignment horizontal="right" vertical="center"/>
    </xf>
    <xf numFmtId="4" fontId="2" fillId="7" borderId="11" xfId="0" applyNumberFormat="1" applyFont="1" applyFill="1" applyBorder="1" applyAlignment="1">
      <alignment horizontal="right" vertical="center"/>
    </xf>
    <xf numFmtId="4" fontId="2" fillId="7" borderId="156" xfId="0" applyNumberFormat="1" applyFont="1" applyFill="1" applyBorder="1" applyAlignment="1">
      <alignment horizontal="right" vertical="center"/>
    </xf>
    <xf numFmtId="4" fontId="2" fillId="7" borderId="157" xfId="0" applyNumberFormat="1" applyFont="1" applyFill="1" applyBorder="1" applyAlignment="1">
      <alignment horizontal="right" vertical="center"/>
    </xf>
    <xf numFmtId="4" fontId="2" fillId="7" borderId="158" xfId="0" applyNumberFormat="1" applyFont="1" applyFill="1" applyBorder="1" applyAlignment="1">
      <alignment horizontal="right" vertical="center"/>
    </xf>
    <xf numFmtId="4" fontId="2" fillId="6" borderId="79" xfId="0" applyNumberFormat="1" applyFont="1" applyFill="1" applyBorder="1" applyAlignment="1">
      <alignment horizontal="right" vertical="top"/>
    </xf>
    <xf numFmtId="4" fontId="2" fillId="6" borderId="78" xfId="0" applyNumberFormat="1" applyFont="1" applyFill="1" applyBorder="1" applyAlignment="1">
      <alignment horizontal="right" vertical="top"/>
    </xf>
    <xf numFmtId="4" fontId="2" fillId="6" borderId="112" xfId="0" applyNumberFormat="1" applyFont="1" applyFill="1" applyBorder="1" applyAlignment="1">
      <alignment horizontal="right" vertical="top"/>
    </xf>
    <xf numFmtId="4" fontId="2" fillId="7" borderId="9" xfId="0" applyNumberFormat="1" applyFont="1" applyFill="1" applyBorder="1" applyAlignment="1">
      <alignment horizontal="right" vertical="center"/>
    </xf>
    <xf numFmtId="4" fontId="12" fillId="7" borderId="25" xfId="0" applyNumberFormat="1" applyFont="1" applyFill="1" applyBorder="1" applyAlignment="1">
      <alignment horizontal="right" vertical="center"/>
    </xf>
    <xf numFmtId="4" fontId="2" fillId="2" borderId="103" xfId="0" applyNumberFormat="1" applyFont="1" applyFill="1" applyBorder="1" applyAlignment="1">
      <alignment horizontal="right" vertical="center"/>
    </xf>
    <xf numFmtId="4" fontId="12" fillId="0" borderId="98" xfId="0" applyNumberFormat="1" applyFont="1" applyBorder="1" applyAlignment="1">
      <alignment horizontal="right" vertical="center"/>
    </xf>
    <xf numFmtId="4" fontId="12" fillId="2" borderId="110" xfId="0" applyNumberFormat="1" applyFont="1" applyFill="1" applyBorder="1" applyAlignment="1">
      <alignment horizontal="right" vertical="center"/>
    </xf>
    <xf numFmtId="4" fontId="1" fillId="5" borderId="98" xfId="0" applyNumberFormat="1" applyFont="1" applyFill="1" applyBorder="1" applyAlignment="1">
      <alignment horizontal="right" vertical="center"/>
    </xf>
    <xf numFmtId="4" fontId="2" fillId="7" borderId="159" xfId="0" applyNumberFormat="1" applyFont="1" applyFill="1" applyBorder="1" applyAlignment="1">
      <alignment horizontal="right" vertical="center"/>
    </xf>
    <xf numFmtId="4" fontId="2" fillId="7" borderId="160" xfId="0" applyNumberFormat="1" applyFont="1" applyFill="1" applyBorder="1" applyAlignment="1">
      <alignment horizontal="right" vertical="center"/>
    </xf>
    <xf numFmtId="4" fontId="1" fillId="5" borderId="161" xfId="0" applyNumberFormat="1" applyFont="1" applyFill="1" applyBorder="1" applyAlignment="1">
      <alignment horizontal="right" vertical="center"/>
    </xf>
    <xf numFmtId="4" fontId="1" fillId="5" borderId="162" xfId="0" applyNumberFormat="1" applyFont="1" applyFill="1" applyBorder="1" applyAlignment="1">
      <alignment horizontal="right" vertical="center"/>
    </xf>
    <xf numFmtId="4" fontId="4" fillId="0" borderId="141" xfId="0" applyNumberFormat="1" applyFont="1" applyBorder="1" applyAlignment="1">
      <alignment horizontal="right" vertical="top"/>
    </xf>
    <xf numFmtId="4" fontId="2" fillId="7" borderId="163" xfId="0" applyNumberFormat="1" applyFont="1" applyFill="1" applyBorder="1" applyAlignment="1">
      <alignment horizontal="right" vertical="center"/>
    </xf>
    <xf numFmtId="4" fontId="1" fillId="0" borderId="145" xfId="0" applyNumberFormat="1" applyFont="1" applyBorder="1" applyAlignment="1">
      <alignment horizontal="right" vertical="top"/>
    </xf>
    <xf numFmtId="4" fontId="1" fillId="0" borderId="146" xfId="0" applyNumberFormat="1" applyFont="1" applyBorder="1" applyAlignment="1">
      <alignment horizontal="right" vertical="top"/>
    </xf>
    <xf numFmtId="4" fontId="2" fillId="6" borderId="139" xfId="0" applyNumberFormat="1" applyFont="1" applyFill="1" applyBorder="1" applyAlignment="1">
      <alignment horizontal="right" vertical="top"/>
    </xf>
    <xf numFmtId="4" fontId="2" fillId="6" borderId="140" xfId="0" applyNumberFormat="1" applyFont="1" applyFill="1" applyBorder="1" applyAlignment="1">
      <alignment horizontal="right" vertical="top"/>
    </xf>
    <xf numFmtId="4" fontId="1" fillId="0" borderId="141" xfId="0" applyNumberFormat="1" applyFont="1" applyFill="1" applyBorder="1" applyAlignment="1">
      <alignment horizontal="right" vertical="top"/>
    </xf>
    <xf numFmtId="4" fontId="1" fillId="0" borderId="142" xfId="0" applyNumberFormat="1" applyFont="1" applyFill="1" applyBorder="1" applyAlignment="1">
      <alignment horizontal="right" vertical="top"/>
    </xf>
    <xf numFmtId="4" fontId="2" fillId="7" borderId="164" xfId="0" applyNumberFormat="1" applyFont="1" applyFill="1" applyBorder="1" applyAlignment="1">
      <alignment horizontal="right" vertical="center"/>
    </xf>
    <xf numFmtId="4" fontId="2" fillId="2" borderId="161" xfId="0" applyNumberFormat="1" applyFont="1" applyFill="1" applyBorder="1" applyAlignment="1">
      <alignment horizontal="right" vertical="center"/>
    </xf>
    <xf numFmtId="4" fontId="2" fillId="2" borderId="25" xfId="0" applyNumberFormat="1" applyFont="1" applyFill="1" applyBorder="1" applyAlignment="1">
      <alignment horizontal="right" vertical="center"/>
    </xf>
    <xf numFmtId="4" fontId="2" fillId="2" borderId="165" xfId="0" applyNumberFormat="1" applyFont="1" applyFill="1" applyBorder="1" applyAlignment="1">
      <alignment horizontal="right" vertical="center"/>
    </xf>
    <xf numFmtId="4" fontId="1" fillId="0" borderId="166" xfId="0" applyNumberFormat="1" applyFont="1" applyBorder="1" applyAlignment="1">
      <alignment horizontal="right" vertical="center"/>
    </xf>
    <xf numFmtId="4" fontId="1" fillId="0" borderId="167" xfId="0" applyNumberFormat="1" applyFont="1" applyBorder="1" applyAlignment="1">
      <alignment horizontal="right" vertical="center"/>
    </xf>
    <xf numFmtId="4" fontId="2" fillId="2" borderId="168" xfId="0" applyNumberFormat="1" applyFont="1" applyFill="1" applyBorder="1" applyAlignment="1">
      <alignment horizontal="right" vertical="center"/>
    </xf>
    <xf numFmtId="4" fontId="2" fillId="2" borderId="169" xfId="0" applyNumberFormat="1" applyFont="1" applyFill="1" applyBorder="1" applyAlignment="1">
      <alignment horizontal="right" vertical="center"/>
    </xf>
    <xf numFmtId="4" fontId="2" fillId="2" borderId="170" xfId="0" applyNumberFormat="1" applyFont="1" applyFill="1" applyBorder="1" applyAlignment="1">
      <alignment horizontal="right" vertical="center"/>
    </xf>
    <xf numFmtId="169" fontId="1" fillId="0" borderId="116" xfId="0" applyNumberFormat="1" applyFont="1" applyBorder="1" applyAlignment="1">
      <alignment horizontal="right" vertical="top" wrapText="1"/>
    </xf>
    <xf numFmtId="4" fontId="12" fillId="6" borderId="127" xfId="0" applyNumberFormat="1" applyFont="1" applyFill="1" applyBorder="1" applyAlignment="1">
      <alignment horizontal="right" vertical="top"/>
    </xf>
    <xf numFmtId="4" fontId="12" fillId="6" borderId="114" xfId="0" applyNumberFormat="1" applyFont="1" applyFill="1" applyBorder="1" applyAlignment="1">
      <alignment horizontal="right" vertical="top"/>
    </xf>
    <xf numFmtId="4" fontId="12" fillId="7" borderId="112" xfId="0" applyNumberFormat="1" applyFont="1" applyFill="1" applyBorder="1" applyAlignment="1">
      <alignment horizontal="right" vertical="center"/>
    </xf>
    <xf numFmtId="4" fontId="12" fillId="6" borderId="125" xfId="0" applyNumberFormat="1" applyFont="1" applyFill="1" applyBorder="1" applyAlignment="1">
      <alignment horizontal="right" vertical="top"/>
    </xf>
    <xf numFmtId="4" fontId="12" fillId="7" borderId="88" xfId="0" applyNumberFormat="1" applyFont="1" applyFill="1" applyBorder="1" applyAlignment="1">
      <alignment horizontal="right" vertical="center"/>
    </xf>
    <xf numFmtId="4" fontId="12" fillId="6" borderId="134" xfId="0" applyNumberFormat="1" applyFont="1" applyFill="1" applyBorder="1" applyAlignment="1">
      <alignment horizontal="right" vertical="top"/>
    </xf>
    <xf numFmtId="4" fontId="12" fillId="7" borderId="131" xfId="0" applyNumberFormat="1" applyFont="1" applyFill="1" applyBorder="1" applyAlignment="1">
      <alignment horizontal="right" vertical="center"/>
    </xf>
    <xf numFmtId="4" fontId="12" fillId="7" borderId="135" xfId="0" applyNumberFormat="1" applyFont="1" applyFill="1" applyBorder="1" applyAlignment="1">
      <alignment horizontal="right" vertical="center"/>
    </xf>
    <xf numFmtId="4" fontId="12" fillId="6" borderId="36" xfId="0" applyNumberFormat="1" applyFont="1" applyFill="1" applyBorder="1" applyAlignment="1">
      <alignment horizontal="right" vertical="top"/>
    </xf>
    <xf numFmtId="4" fontId="12" fillId="7" borderId="100" xfId="0" applyNumberFormat="1" applyFont="1" applyFill="1" applyBorder="1" applyAlignment="1">
      <alignment horizontal="right" vertical="center"/>
    </xf>
    <xf numFmtId="4" fontId="12" fillId="2" borderId="103" xfId="0" applyNumberFormat="1" applyFont="1" applyFill="1" applyBorder="1" applyAlignment="1">
      <alignment horizontal="right" vertical="center"/>
    </xf>
    <xf numFmtId="4" fontId="12" fillId="2" borderId="81" xfId="0" applyNumberFormat="1" applyFont="1" applyFill="1" applyBorder="1" applyAlignment="1">
      <alignment horizontal="right" vertical="center"/>
    </xf>
    <xf numFmtId="4" fontId="12" fillId="0" borderId="36" xfId="0" applyNumberFormat="1" applyFont="1" applyBorder="1" applyAlignment="1">
      <alignment horizontal="right" vertical="top"/>
    </xf>
    <xf numFmtId="4" fontId="12" fillId="0" borderId="127" xfId="0" applyNumberFormat="1" applyFont="1" applyBorder="1" applyAlignment="1">
      <alignment horizontal="right" vertical="top"/>
    </xf>
    <xf numFmtId="4" fontId="12" fillId="0" borderId="95" xfId="0" applyNumberFormat="1" applyFont="1" applyBorder="1" applyAlignment="1">
      <alignment horizontal="right" vertical="top"/>
    </xf>
    <xf numFmtId="4" fontId="12" fillId="0" borderId="125" xfId="0" applyNumberFormat="1" applyFont="1" applyBorder="1" applyAlignment="1">
      <alignment horizontal="right" vertical="top"/>
    </xf>
    <xf numFmtId="4" fontId="12" fillId="5" borderId="81" xfId="0" applyNumberFormat="1" applyFont="1" applyFill="1" applyBorder="1" applyAlignment="1">
      <alignment horizontal="right" vertical="center"/>
    </xf>
    <xf numFmtId="4" fontId="12" fillId="5" borderId="129" xfId="0" applyNumberFormat="1" applyFont="1" applyFill="1" applyBorder="1" applyAlignment="1">
      <alignment horizontal="right" vertical="center"/>
    </xf>
    <xf numFmtId="4" fontId="12" fillId="5" borderId="136" xfId="0" applyNumberFormat="1" applyFont="1" applyFill="1" applyBorder="1" applyAlignment="1">
      <alignment horizontal="right" vertical="center"/>
    </xf>
    <xf numFmtId="4" fontId="12" fillId="5" borderId="125" xfId="0" applyNumberFormat="1" applyFont="1" applyFill="1" applyBorder="1" applyAlignment="1">
      <alignment horizontal="right" vertical="center"/>
    </xf>
    <xf numFmtId="0" fontId="46" fillId="10" borderId="0" xfId="0" applyFont="1" applyFill="1" applyAlignment="1">
      <alignment vertical="center"/>
    </xf>
    <xf numFmtId="0" fontId="1" fillId="10" borderId="0" xfId="0" applyFont="1" applyFill="1" applyAlignment="1">
      <alignment vertical="center"/>
    </xf>
    <xf numFmtId="0" fontId="0" fillId="10" borderId="0" xfId="0" applyFont="1" applyFill="1" applyAlignment="1"/>
    <xf numFmtId="4" fontId="27" fillId="15" borderId="125" xfId="0" applyNumberFormat="1" applyFont="1" applyFill="1" applyBorder="1" applyAlignment="1">
      <alignment horizontal="center" vertical="center" wrapText="1"/>
    </xf>
    <xf numFmtId="0" fontId="25" fillId="14" borderId="127" xfId="0" applyFont="1" applyFill="1" applyBorder="1" applyAlignment="1">
      <alignment horizontal="center" vertical="center" wrapText="1"/>
    </xf>
    <xf numFmtId="0" fontId="25" fillId="10" borderId="125" xfId="0" applyFont="1" applyFill="1" applyBorder="1" applyAlignment="1">
      <alignment horizontal="center" vertical="center" wrapText="1"/>
    </xf>
    <xf numFmtId="0" fontId="46" fillId="10" borderId="125" xfId="0" applyFont="1" applyFill="1" applyBorder="1" applyAlignment="1">
      <alignment wrapText="1"/>
    </xf>
    <xf numFmtId="0" fontId="46" fillId="10" borderId="125" xfId="0" applyFont="1" applyFill="1" applyBorder="1" applyAlignment="1">
      <alignment horizontal="center" vertical="center"/>
    </xf>
    <xf numFmtId="4" fontId="46" fillId="10" borderId="125" xfId="0" applyNumberFormat="1" applyFont="1" applyFill="1" applyBorder="1" applyAlignment="1">
      <alignment vertical="center" wrapText="1"/>
    </xf>
    <xf numFmtId="4" fontId="25" fillId="10" borderId="125" xfId="0" applyNumberFormat="1" applyFont="1" applyFill="1" applyBorder="1" applyAlignment="1">
      <alignment horizontal="center" vertical="center"/>
    </xf>
    <xf numFmtId="4" fontId="47" fillId="10" borderId="125" xfId="0" applyNumberFormat="1" applyFont="1" applyFill="1" applyBorder="1" applyAlignment="1">
      <alignment horizontal="center" vertical="center"/>
    </xf>
    <xf numFmtId="4" fontId="46" fillId="10" borderId="125" xfId="0" applyNumberFormat="1" applyFont="1" applyFill="1" applyBorder="1" applyAlignment="1">
      <alignment vertical="center"/>
    </xf>
    <xf numFmtId="0" fontId="46" fillId="10" borderId="125" xfId="0" applyFont="1" applyFill="1" applyBorder="1" applyAlignment="1">
      <alignment vertical="center"/>
    </xf>
    <xf numFmtId="1" fontId="46" fillId="10" borderId="125" xfId="0" applyNumberFormat="1" applyFont="1" applyFill="1" applyBorder="1" applyAlignment="1">
      <alignment vertical="center"/>
    </xf>
    <xf numFmtId="4" fontId="47" fillId="10" borderId="125" xfId="0" applyNumberFormat="1" applyFont="1" applyFill="1" applyBorder="1" applyAlignment="1">
      <alignment vertical="center" wrapText="1"/>
    </xf>
    <xf numFmtId="4" fontId="47" fillId="10" borderId="125" xfId="0" applyNumberFormat="1" applyFont="1" applyFill="1" applyBorder="1" applyAlignment="1">
      <alignment vertical="center"/>
    </xf>
    <xf numFmtId="0" fontId="46" fillId="0" borderId="0" xfId="0" applyFont="1" applyAlignment="1"/>
    <xf numFmtId="0" fontId="46" fillId="0" borderId="0" xfId="0" applyFont="1"/>
    <xf numFmtId="0" fontId="46" fillId="0" borderId="0" xfId="0" applyFont="1" applyAlignment="1">
      <alignment vertical="center"/>
    </xf>
    <xf numFmtId="0" fontId="48" fillId="0" borderId="0" xfId="0" applyFont="1" applyAlignment="1">
      <alignment wrapText="1"/>
    </xf>
    <xf numFmtId="4" fontId="0" fillId="0" borderId="0" xfId="0" applyNumberFormat="1" applyFont="1" applyAlignment="1"/>
    <xf numFmtId="4" fontId="45" fillId="12" borderId="119" xfId="0" applyNumberFormat="1" applyFont="1" applyFill="1" applyBorder="1" applyAlignment="1">
      <alignment horizontal="center" vertical="center" wrapText="1"/>
    </xf>
    <xf numFmtId="4" fontId="2" fillId="4" borderId="87" xfId="0" applyNumberFormat="1" applyFont="1" applyFill="1" applyBorder="1" applyAlignment="1">
      <alignment horizontal="center" vertical="center" wrapText="1"/>
    </xf>
    <xf numFmtId="4" fontId="0" fillId="2" borderId="131" xfId="0" applyNumberFormat="1" applyFont="1" applyFill="1" applyBorder="1" applyAlignment="1">
      <alignment vertical="center" wrapText="1"/>
    </xf>
    <xf numFmtId="4" fontId="0" fillId="0" borderId="132" xfId="0" applyNumberFormat="1" applyFont="1" applyBorder="1" applyAlignment="1"/>
    <xf numFmtId="4" fontId="17" fillId="0" borderId="127" xfId="0" applyNumberFormat="1" applyFont="1" applyBorder="1" applyAlignment="1"/>
    <xf numFmtId="4" fontId="17" fillId="0" borderId="125" xfId="0" applyNumberFormat="1" applyFont="1" applyBorder="1" applyAlignment="1"/>
    <xf numFmtId="4" fontId="17" fillId="0" borderId="133" xfId="0" applyNumberFormat="1" applyFont="1" applyBorder="1" applyAlignment="1"/>
    <xf numFmtId="4" fontId="17" fillId="0" borderId="125" xfId="0" applyNumberFormat="1" applyFont="1" applyFill="1" applyBorder="1" applyAlignment="1"/>
    <xf numFmtId="4" fontId="0" fillId="0" borderId="126" xfId="0" applyNumberFormat="1" applyFont="1" applyBorder="1" applyAlignment="1"/>
    <xf numFmtId="4" fontId="17" fillId="0" borderId="125" xfId="0" applyNumberFormat="1" applyFont="1" applyBorder="1" applyAlignment="1">
      <alignment vertical="top"/>
    </xf>
    <xf numFmtId="4" fontId="1" fillId="10" borderId="13" xfId="0" applyNumberFormat="1" applyFont="1" applyFill="1" applyBorder="1" applyAlignment="1">
      <alignment horizontal="right" vertical="top"/>
    </xf>
    <xf numFmtId="4" fontId="1" fillId="10" borderId="16" xfId="0" applyNumberFormat="1" applyFont="1" applyFill="1" applyBorder="1" applyAlignment="1">
      <alignment horizontal="right" vertical="top"/>
    </xf>
    <xf numFmtId="4" fontId="1" fillId="10" borderId="13" xfId="0" applyNumberFormat="1" applyFont="1" applyFill="1" applyBorder="1" applyAlignment="1">
      <alignment horizontal="right" vertical="top" wrapText="1"/>
    </xf>
    <xf numFmtId="4" fontId="1" fillId="10" borderId="3" xfId="0" applyNumberFormat="1" applyFont="1" applyFill="1" applyBorder="1" applyAlignment="1">
      <alignment horizontal="right" vertical="top" wrapText="1"/>
    </xf>
    <xf numFmtId="4" fontId="1" fillId="10" borderId="50" xfId="0" applyNumberFormat="1" applyFont="1" applyFill="1" applyBorder="1" applyAlignment="1">
      <alignment horizontal="right" vertical="top" wrapText="1"/>
    </xf>
    <xf numFmtId="4" fontId="1" fillId="10" borderId="14" xfId="0" applyNumberFormat="1" applyFont="1" applyFill="1" applyBorder="1" applyAlignment="1">
      <alignment horizontal="right" vertical="top" wrapText="1"/>
    </xf>
    <xf numFmtId="4" fontId="1" fillId="10" borderId="17" xfId="0" applyNumberFormat="1" applyFont="1" applyFill="1" applyBorder="1" applyAlignment="1">
      <alignment horizontal="right" vertical="top"/>
    </xf>
    <xf numFmtId="169" fontId="1" fillId="10" borderId="25" xfId="0" applyNumberFormat="1" applyFont="1" applyFill="1" applyBorder="1" applyAlignment="1">
      <alignment horizontal="right" vertical="top" wrapText="1"/>
    </xf>
    <xf numFmtId="169" fontId="1" fillId="10" borderId="115" xfId="0" applyNumberFormat="1" applyFont="1" applyFill="1" applyBorder="1" applyAlignment="1">
      <alignment horizontal="right" vertical="top" wrapText="1"/>
    </xf>
    <xf numFmtId="4" fontId="1" fillId="10" borderId="142" xfId="0" applyNumberFormat="1" applyFont="1" applyFill="1" applyBorder="1" applyAlignment="1">
      <alignment horizontal="right" vertical="top"/>
    </xf>
    <xf numFmtId="4" fontId="27" fillId="15" borderId="174" xfId="0" applyNumberFormat="1" applyFont="1" applyFill="1" applyBorder="1" applyAlignment="1">
      <alignment horizontal="center" vertical="center" wrapText="1"/>
    </xf>
    <xf numFmtId="4" fontId="27" fillId="15" borderId="175" xfId="0" applyNumberFormat="1" applyFont="1" applyFill="1" applyBorder="1" applyAlignment="1">
      <alignment horizontal="center" vertical="center" wrapText="1"/>
    </xf>
    <xf numFmtId="4" fontId="27" fillId="15" borderId="176" xfId="0" applyNumberFormat="1" applyFont="1" applyFill="1" applyBorder="1" applyAlignment="1">
      <alignment horizontal="center" vertical="center" wrapText="1"/>
    </xf>
    <xf numFmtId="4" fontId="27" fillId="15" borderId="177" xfId="0" applyNumberFormat="1" applyFont="1" applyFill="1" applyBorder="1" applyAlignment="1">
      <alignment horizontal="center" vertical="center" wrapText="1"/>
    </xf>
    <xf numFmtId="0" fontId="49" fillId="0" borderId="98" xfId="0" applyFont="1" applyBorder="1" applyAlignment="1">
      <alignment horizontal="center" wrapText="1"/>
    </xf>
    <xf numFmtId="0" fontId="1" fillId="0" borderId="0" xfId="0" applyFont="1" applyAlignment="1">
      <alignment horizontal="left" wrapText="1"/>
    </xf>
    <xf numFmtId="0" fontId="0" fillId="0" borderId="0" xfId="0" applyFont="1" applyAlignment="1"/>
    <xf numFmtId="0" fontId="46" fillId="10" borderId="126" xfId="0" applyFont="1" applyFill="1" applyBorder="1" applyAlignment="1">
      <alignment horizontal="center"/>
    </xf>
    <xf numFmtId="0" fontId="46" fillId="10" borderId="132" xfId="0" applyFont="1" applyFill="1" applyBorder="1" applyAlignment="1">
      <alignment horizontal="center"/>
    </xf>
    <xf numFmtId="0" fontId="46" fillId="10" borderId="127" xfId="0" applyFont="1" applyFill="1" applyBorder="1" applyAlignment="1">
      <alignment horizontal="center"/>
    </xf>
    <xf numFmtId="0" fontId="25" fillId="14" borderId="125" xfId="0" applyFont="1" applyFill="1" applyBorder="1" applyAlignment="1">
      <alignment horizontal="center" vertical="center" wrapText="1"/>
    </xf>
    <xf numFmtId="4" fontId="27" fillId="15" borderId="171" xfId="0" applyNumberFormat="1" applyFont="1" applyFill="1" applyBorder="1" applyAlignment="1">
      <alignment horizontal="center" vertical="center" wrapText="1"/>
    </xf>
    <xf numFmtId="4" fontId="27" fillId="15" borderId="172" xfId="0" applyNumberFormat="1" applyFont="1" applyFill="1" applyBorder="1" applyAlignment="1">
      <alignment horizontal="center" vertical="center" wrapText="1"/>
    </xf>
    <xf numFmtId="4" fontId="27" fillId="15" borderId="173" xfId="0" applyNumberFormat="1" applyFont="1" applyFill="1" applyBorder="1" applyAlignment="1">
      <alignment horizontal="center" vertical="center" wrapText="1"/>
    </xf>
    <xf numFmtId="0" fontId="49" fillId="0" borderId="98" xfId="0" applyFont="1" applyBorder="1" applyAlignment="1">
      <alignment horizontal="center"/>
    </xf>
    <xf numFmtId="170" fontId="45" fillId="11" borderId="118" xfId="0" applyNumberFormat="1" applyFont="1" applyFill="1" applyBorder="1" applyAlignment="1">
      <alignment horizontal="center" vertical="center" wrapText="1"/>
    </xf>
    <xf numFmtId="170" fontId="45" fillId="11" borderId="119" xfId="0" applyNumberFormat="1" applyFont="1" applyFill="1" applyBorder="1" applyAlignment="1">
      <alignment horizontal="center" vertical="center" wrapText="1"/>
    </xf>
    <xf numFmtId="4" fontId="3" fillId="11" borderId="116" xfId="0" applyNumberFormat="1" applyFont="1" applyFill="1" applyBorder="1" applyAlignment="1">
      <alignment horizontal="center" vertical="center" wrapText="1"/>
    </xf>
    <xf numFmtId="165" fontId="3" fillId="2" borderId="23" xfId="0" applyNumberFormat="1" applyFont="1" applyFill="1" applyBorder="1" applyAlignment="1">
      <alignment horizontal="left" vertical="center"/>
    </xf>
    <xf numFmtId="0" fontId="15" fillId="0" borderId="24" xfId="0" applyFont="1" applyBorder="1"/>
    <xf numFmtId="0" fontId="15" fillId="0" borderId="100" xfId="0" applyFont="1" applyBorder="1"/>
    <xf numFmtId="0" fontId="11" fillId="0" borderId="0" xfId="0" applyFont="1" applyAlignment="1">
      <alignment horizontal="left"/>
    </xf>
    <xf numFmtId="0" fontId="3" fillId="11" borderId="118" xfId="0" applyFont="1" applyFill="1" applyBorder="1" applyAlignment="1">
      <alignment horizontal="center" vertical="center" wrapText="1"/>
    </xf>
    <xf numFmtId="0" fontId="3" fillId="11" borderId="119" xfId="0" applyFont="1" applyFill="1" applyBorder="1" applyAlignment="1">
      <alignment horizontal="center" vertical="center"/>
    </xf>
    <xf numFmtId="0" fontId="3" fillId="11" borderId="120" xfId="0" applyFont="1" applyFill="1" applyBorder="1" applyAlignment="1">
      <alignment horizontal="center" vertical="center" wrapText="1"/>
    </xf>
    <xf numFmtId="4" fontId="4" fillId="0" borderId="48" xfId="0" applyNumberFormat="1" applyFont="1" applyBorder="1" applyAlignment="1">
      <alignment horizontal="right" vertical="center"/>
    </xf>
    <xf numFmtId="0" fontId="15" fillId="0" borderId="71" xfId="0" applyFont="1" applyBorder="1"/>
    <xf numFmtId="0" fontId="15" fillId="0" borderId="80" xfId="0" applyFont="1" applyBorder="1"/>
    <xf numFmtId="0" fontId="15" fillId="0" borderId="31" xfId="0" applyFont="1" applyBorder="1"/>
    <xf numFmtId="0" fontId="15" fillId="0" borderId="81" xfId="0" applyFont="1" applyBorder="1"/>
    <xf numFmtId="0" fontId="15" fillId="0" borderId="82" xfId="0" applyFont="1" applyBorder="1"/>
    <xf numFmtId="165" fontId="18" fillId="7" borderId="23" xfId="0" applyNumberFormat="1" applyFont="1" applyFill="1" applyBorder="1" applyAlignment="1">
      <alignment horizontal="left" vertical="center" wrapText="1"/>
    </xf>
    <xf numFmtId="0" fontId="15" fillId="0" borderId="25" xfId="0" applyFont="1" applyBorder="1"/>
    <xf numFmtId="165" fontId="18" fillId="7" borderId="87" xfId="0" applyNumberFormat="1" applyFont="1" applyFill="1" applyBorder="1" applyAlignment="1">
      <alignment horizontal="left" vertical="center" wrapText="1"/>
    </xf>
    <xf numFmtId="0" fontId="15" fillId="0" borderId="88" xfId="0" applyFont="1" applyBorder="1"/>
    <xf numFmtId="0" fontId="15" fillId="0" borderId="89" xfId="0" applyFont="1" applyBorder="1"/>
    <xf numFmtId="4" fontId="3" fillId="11" borderId="120" xfId="0" applyNumberFormat="1" applyFont="1" applyFill="1" applyBorder="1" applyAlignment="1">
      <alignment horizontal="center" vertical="center"/>
    </xf>
    <xf numFmtId="4" fontId="3" fillId="11" borderId="121" xfId="0" applyNumberFormat="1" applyFont="1" applyFill="1" applyBorder="1" applyAlignment="1">
      <alignment horizontal="center" vertical="center"/>
    </xf>
    <xf numFmtId="4" fontId="3" fillId="11" borderId="119" xfId="0" applyNumberFormat="1" applyFont="1" applyFill="1" applyBorder="1" applyAlignment="1">
      <alignment horizontal="center" vertical="center"/>
    </xf>
    <xf numFmtId="4" fontId="2" fillId="3" borderId="89" xfId="0" applyNumberFormat="1" applyFont="1" applyFill="1" applyBorder="1" applyAlignment="1">
      <alignment horizontal="center" vertical="center" wrapText="1"/>
    </xf>
    <xf numFmtId="0" fontId="15" fillId="0" borderId="109" xfId="0" applyFont="1" applyBorder="1"/>
    <xf numFmtId="0" fontId="15" fillId="0" borderId="98" xfId="0" applyFont="1" applyBorder="1"/>
    <xf numFmtId="166" fontId="45" fillId="12" borderId="87" xfId="0" applyNumberFormat="1" applyFont="1" applyFill="1" applyBorder="1" applyAlignment="1">
      <alignment horizontal="center" vertical="center" wrapText="1"/>
    </xf>
    <xf numFmtId="166" fontId="45" fillId="12" borderId="89" xfId="0" applyNumberFormat="1" applyFont="1" applyFill="1" applyBorder="1" applyAlignment="1">
      <alignment horizontal="center" vertical="center" wrapText="1"/>
    </xf>
    <xf numFmtId="166" fontId="45" fillId="12" borderId="123" xfId="0" applyNumberFormat="1" applyFont="1" applyFill="1" applyBorder="1" applyAlignment="1">
      <alignment horizontal="center" vertical="center" wrapText="1"/>
    </xf>
    <xf numFmtId="166" fontId="45" fillId="12" borderId="124" xfId="0" applyNumberFormat="1" applyFont="1" applyFill="1" applyBorder="1" applyAlignment="1">
      <alignment horizontal="center" vertical="center" wrapText="1"/>
    </xf>
    <xf numFmtId="4" fontId="1" fillId="0" borderId="36" xfId="0" applyNumberFormat="1" applyFont="1" applyBorder="1" applyAlignment="1">
      <alignment horizontal="center"/>
    </xf>
    <xf numFmtId="165" fontId="1" fillId="0" borderId="0" xfId="0" applyNumberFormat="1" applyFont="1" applyAlignment="1">
      <alignment horizontal="center" vertical="center"/>
    </xf>
    <xf numFmtId="4" fontId="2" fillId="3" borderId="23" xfId="0" applyNumberFormat="1" applyFont="1" applyFill="1" applyBorder="1" applyAlignment="1">
      <alignment horizontal="center" vertical="center" wrapText="1"/>
    </xf>
    <xf numFmtId="4" fontId="2" fillId="3" borderId="118" xfId="0" applyNumberFormat="1" applyFont="1" applyFill="1" applyBorder="1" applyAlignment="1">
      <alignment horizontal="center" vertical="center" wrapText="1"/>
    </xf>
    <xf numFmtId="0" fontId="15" fillId="0" borderId="122" xfId="0" applyFont="1" applyBorder="1"/>
    <xf numFmtId="165" fontId="1" fillId="0" borderId="29" xfId="0" applyNumberFormat="1" applyFont="1" applyBorder="1" applyAlignment="1">
      <alignment horizontal="center" vertical="center"/>
    </xf>
    <xf numFmtId="0" fontId="35" fillId="0" borderId="20" xfId="0" applyFont="1" applyBorder="1" applyAlignment="1">
      <alignment horizontal="left" vertical="center" wrapText="1"/>
    </xf>
    <xf numFmtId="0" fontId="15" fillId="0" borderId="26" xfId="0" applyFont="1" applyBorder="1"/>
    <xf numFmtId="0" fontId="15" fillId="0" borderId="102" xfId="0" applyFont="1" applyBorder="1"/>
    <xf numFmtId="165" fontId="36" fillId="7" borderId="23" xfId="0" applyNumberFormat="1" applyFont="1" applyFill="1" applyBorder="1" applyAlignment="1">
      <alignment horizontal="left" vertical="center" wrapText="1"/>
    </xf>
    <xf numFmtId="0" fontId="35" fillId="0" borderId="105" xfId="0" applyFont="1" applyBorder="1" applyAlignment="1">
      <alignment horizontal="left" vertical="center" wrapText="1"/>
    </xf>
    <xf numFmtId="0" fontId="15" fillId="0" borderId="106" xfId="0" applyFont="1" applyBorder="1"/>
    <xf numFmtId="0" fontId="15" fillId="0" borderId="107" xfId="0" applyFont="1" applyBorder="1"/>
    <xf numFmtId="0" fontId="35" fillId="0" borderId="14" xfId="0" applyFont="1" applyBorder="1" applyAlignment="1">
      <alignment horizontal="left" vertical="center" wrapText="1"/>
    </xf>
    <xf numFmtId="0" fontId="15" fillId="0" borderId="11" xfId="0" applyFont="1" applyBorder="1"/>
    <xf numFmtId="0" fontId="15" fillId="0" borderId="67" xfId="0" applyFont="1" applyBorder="1"/>
    <xf numFmtId="0" fontId="35" fillId="0" borderId="26" xfId="0" applyFont="1" applyBorder="1" applyAlignment="1">
      <alignment horizontal="left" vertical="center" wrapText="1"/>
    </xf>
    <xf numFmtId="0" fontId="35" fillId="0" borderId="49" xfId="0" applyFont="1" applyBorder="1" applyAlignment="1">
      <alignment horizontal="left" vertical="center" wrapText="1"/>
    </xf>
    <xf numFmtId="0" fontId="39" fillId="0" borderId="20" xfId="0" applyFont="1" applyBorder="1" applyAlignment="1">
      <alignment horizontal="left" vertical="center" wrapText="1"/>
    </xf>
    <xf numFmtId="0" fontId="35" fillId="0" borderId="14" xfId="0" applyFont="1" applyBorder="1" applyAlignment="1">
      <alignment vertical="center" wrapText="1"/>
    </xf>
    <xf numFmtId="0" fontId="39" fillId="0" borderId="49" xfId="0" applyFont="1" applyBorder="1" applyAlignment="1">
      <alignment horizontal="left" vertical="center" wrapText="1"/>
    </xf>
    <xf numFmtId="166" fontId="3" fillId="8" borderId="23" xfId="0" applyNumberFormat="1" applyFont="1" applyFill="1" applyBorder="1" applyAlignment="1">
      <alignment horizontal="center" vertical="center" wrapText="1"/>
    </xf>
    <xf numFmtId="166" fontId="32" fillId="0" borderId="105" xfId="0" applyNumberFormat="1" applyFont="1" applyBorder="1" applyAlignment="1">
      <alignment horizontal="left" vertical="center" wrapText="1"/>
    </xf>
    <xf numFmtId="0" fontId="35" fillId="0" borderId="20" xfId="0" applyFont="1" applyBorder="1" applyAlignment="1">
      <alignment horizontal="left" vertical="top" wrapText="1"/>
    </xf>
    <xf numFmtId="0" fontId="25" fillId="0" borderId="0" xfId="0" applyFont="1" applyAlignment="1">
      <alignment horizontal="center"/>
    </xf>
    <xf numFmtId="0" fontId="27" fillId="0" borderId="0" xfId="0" applyFont="1" applyAlignment="1">
      <alignment horizont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xf>
    <xf numFmtId="0" fontId="15" fillId="0" borderId="27" xfId="0" applyFont="1" applyBorder="1"/>
    <xf numFmtId="0" fontId="15" fillId="0" borderId="103" xfId="0" applyFont="1" applyBorder="1"/>
    <xf numFmtId="0" fontId="28" fillId="3" borderId="22" xfId="0" applyFont="1" applyFill="1" applyBorder="1" applyAlignment="1">
      <alignment horizontal="center" vertical="center"/>
    </xf>
    <xf numFmtId="0" fontId="15" fillId="0" borderId="28" xfId="0" applyFont="1" applyBorder="1"/>
    <xf numFmtId="0" fontId="15" fillId="0" borderId="104" xfId="0" applyFont="1" applyBorder="1"/>
    <xf numFmtId="167" fontId="1" fillId="10" borderId="13" xfId="0" applyNumberFormat="1" applyFont="1" applyFill="1" applyBorder="1" applyAlignment="1">
      <alignment vertical="top"/>
    </xf>
    <xf numFmtId="167" fontId="1" fillId="10" borderId="3" xfId="0" applyNumberFormat="1" applyFont="1" applyFill="1" applyBorder="1" applyAlignment="1">
      <alignment horizontal="center" vertical="top"/>
    </xf>
    <xf numFmtId="4" fontId="1" fillId="10" borderId="47" xfId="0" applyNumberFormat="1" applyFont="1" applyFill="1" applyBorder="1" applyAlignment="1">
      <alignment horizontal="right" vertical="top"/>
    </xf>
    <xf numFmtId="4" fontId="1" fillId="10" borderId="152" xfId="0" applyNumberFormat="1" applyFont="1" applyFill="1" applyBorder="1" applyAlignment="1">
      <alignment horizontal="right" vertical="top"/>
    </xf>
    <xf numFmtId="4" fontId="1" fillId="10" borderId="153" xfId="0" applyNumberFormat="1" applyFont="1" applyFill="1" applyBorder="1" applyAlignment="1">
      <alignment horizontal="right" vertical="top" wrapText="1"/>
    </xf>
    <xf numFmtId="4" fontId="1" fillId="10" borderId="154" xfId="0" applyNumberFormat="1" applyFont="1" applyFill="1" applyBorder="1" applyAlignment="1">
      <alignment horizontal="right" vertical="top"/>
    </xf>
    <xf numFmtId="4" fontId="1" fillId="10" borderId="51" xfId="0" applyNumberFormat="1" applyFont="1" applyFill="1" applyBorder="1" applyAlignment="1">
      <alignment horizontal="right" vertical="top" wrapText="1"/>
    </xf>
    <xf numFmtId="4" fontId="1" fillId="10" borderId="143" xfId="0" applyNumberFormat="1" applyFont="1" applyFill="1" applyBorder="1" applyAlignment="1">
      <alignment horizontal="right" vertical="top" wrapText="1"/>
    </xf>
    <xf numFmtId="4" fontId="1" fillId="10" borderId="16" xfId="0" applyNumberFormat="1" applyFont="1" applyFill="1" applyBorder="1" applyAlignment="1">
      <alignment horizontal="right" vertical="top" wrapText="1"/>
    </xf>
    <xf numFmtId="4" fontId="1" fillId="10" borderId="144" xfId="0" applyNumberFormat="1" applyFont="1" applyFill="1" applyBorder="1" applyAlignment="1">
      <alignment horizontal="right" vertical="top"/>
    </xf>
    <xf numFmtId="4" fontId="1" fillId="10" borderId="141" xfId="0" applyNumberFormat="1" applyFont="1" applyFill="1" applyBorder="1" applyAlignment="1">
      <alignment horizontal="right" vertical="top"/>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142875</xdr:rowOff>
    </xdr:from>
    <xdr:ext cx="2000250" cy="1552575"/>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76200" y="390525"/>
          <a:ext cx="2000250" cy="15525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995"/>
  <sheetViews>
    <sheetView topLeftCell="D19" workbookViewId="0">
      <selection activeCell="D42" sqref="D42"/>
    </sheetView>
  </sheetViews>
  <sheetFormatPr defaultColWidth="12.625" defaultRowHeight="15" customHeight="1" x14ac:dyDescent="0.2"/>
  <cols>
    <col min="1" max="1" width="23.375" customWidth="1"/>
    <col min="2" max="2" width="33.375" customWidth="1"/>
    <col min="3" max="4" width="34.625" customWidth="1"/>
    <col min="5" max="5" width="15" bestFit="1" customWidth="1"/>
    <col min="6" max="6" width="12.75" bestFit="1" customWidth="1"/>
    <col min="7" max="7" width="17.75" customWidth="1"/>
    <col min="8" max="8" width="13.25" bestFit="1" customWidth="1"/>
    <col min="9" max="9" width="9.875" bestFit="1" customWidth="1"/>
    <col min="10" max="10" width="9.125" customWidth="1"/>
    <col min="11" max="11" width="9.5" customWidth="1"/>
    <col min="12" max="12" width="11.625" customWidth="1"/>
    <col min="13" max="13" width="11.375" bestFit="1" customWidth="1"/>
    <col min="14" max="22" width="5" customWidth="1"/>
    <col min="23" max="24" width="9.625" customWidth="1"/>
    <col min="25" max="25" width="11" customWidth="1"/>
  </cols>
  <sheetData>
    <row r="1" spans="1:25" ht="19.5" customHeight="1" x14ac:dyDescent="0.2">
      <c r="A1" s="580" t="s">
        <v>0</v>
      </c>
      <c r="B1" s="581"/>
      <c r="C1" s="589" t="s">
        <v>473</v>
      </c>
      <c r="D1" s="589"/>
      <c r="E1" s="1"/>
      <c r="F1" s="1"/>
      <c r="G1" s="1"/>
      <c r="H1" s="1"/>
      <c r="I1" s="1"/>
      <c r="J1" s="1"/>
      <c r="K1" s="1"/>
      <c r="L1" s="1"/>
      <c r="M1" s="1"/>
      <c r="N1" s="1"/>
      <c r="O1" s="1"/>
      <c r="P1" s="1"/>
      <c r="Q1" s="1"/>
      <c r="R1" s="1"/>
      <c r="S1" s="1"/>
      <c r="T1" s="1"/>
      <c r="U1" s="1"/>
      <c r="V1" s="1"/>
      <c r="W1" s="1"/>
    </row>
    <row r="2" spans="1:25" ht="29.25" customHeight="1" x14ac:dyDescent="0.2">
      <c r="A2" s="3"/>
      <c r="B2" s="1"/>
      <c r="C2" s="589" t="s">
        <v>438</v>
      </c>
      <c r="D2" s="589"/>
      <c r="E2" s="1"/>
      <c r="F2" s="1"/>
      <c r="G2" s="1"/>
      <c r="H2" s="1"/>
      <c r="I2" s="1"/>
      <c r="J2" s="1"/>
      <c r="K2" s="1"/>
      <c r="L2" s="1"/>
      <c r="M2" s="1"/>
      <c r="N2" s="1"/>
      <c r="O2" s="1"/>
      <c r="P2" s="1"/>
      <c r="Q2" s="1"/>
      <c r="R2" s="1"/>
      <c r="S2" s="1"/>
      <c r="T2" s="1"/>
      <c r="U2" s="1"/>
      <c r="V2" s="1"/>
      <c r="W2" s="1"/>
    </row>
    <row r="3" spans="1:25" ht="28.5" customHeight="1" x14ac:dyDescent="0.2">
      <c r="A3" s="3"/>
      <c r="B3" s="1"/>
      <c r="C3" s="589" t="s">
        <v>472</v>
      </c>
      <c r="D3" s="589"/>
      <c r="E3" s="1"/>
      <c r="F3" s="1"/>
      <c r="G3" s="1"/>
      <c r="H3" s="1"/>
      <c r="I3" s="1"/>
      <c r="J3" s="1"/>
      <c r="K3" s="1"/>
      <c r="L3" s="1"/>
      <c r="M3" s="1"/>
      <c r="N3" s="1"/>
      <c r="O3" s="1"/>
      <c r="P3" s="1"/>
      <c r="Q3" s="1"/>
      <c r="R3" s="1"/>
      <c r="S3" s="1"/>
      <c r="T3" s="1"/>
      <c r="U3" s="1"/>
      <c r="V3" s="1"/>
      <c r="W3" s="1"/>
    </row>
    <row r="4" spans="1:25" ht="14.25" x14ac:dyDescent="0.2">
      <c r="A4" s="3"/>
      <c r="B4" s="1"/>
      <c r="C4" s="589" t="s">
        <v>471</v>
      </c>
      <c r="D4" s="589"/>
      <c r="E4" s="1"/>
      <c r="F4" s="1"/>
      <c r="G4" s="1"/>
      <c r="H4" s="1"/>
      <c r="I4" s="1"/>
      <c r="J4" s="1"/>
      <c r="K4" s="1"/>
      <c r="L4" s="1"/>
      <c r="M4" s="1"/>
      <c r="N4" s="1"/>
      <c r="O4" s="1"/>
      <c r="P4" s="1"/>
      <c r="Q4" s="1"/>
      <c r="R4" s="1"/>
      <c r="S4" s="1"/>
      <c r="T4" s="1"/>
      <c r="U4" s="1"/>
      <c r="V4" s="1"/>
      <c r="W4" s="1"/>
    </row>
    <row r="5" spans="1:25" ht="14.25" x14ac:dyDescent="0.2">
      <c r="A5" s="3"/>
      <c r="B5" s="1"/>
      <c r="C5" s="1"/>
      <c r="D5" s="1"/>
      <c r="E5" s="1"/>
      <c r="F5" s="1"/>
      <c r="G5" s="1"/>
      <c r="H5" s="1"/>
      <c r="I5" s="1"/>
      <c r="J5" s="1"/>
      <c r="K5" s="1"/>
      <c r="L5" s="1"/>
      <c r="M5" s="1"/>
      <c r="N5" s="1"/>
      <c r="O5" s="1"/>
      <c r="P5" s="1"/>
      <c r="Q5" s="1"/>
      <c r="R5" s="1"/>
      <c r="S5" s="1"/>
      <c r="T5" s="1"/>
      <c r="U5" s="1"/>
      <c r="V5" s="1"/>
      <c r="W5" s="1"/>
    </row>
    <row r="6" spans="1:25" ht="14.25" x14ac:dyDescent="0.2">
      <c r="A6" s="3"/>
      <c r="B6" s="1"/>
      <c r="C6" s="1"/>
      <c r="D6" s="2"/>
      <c r="E6" s="1"/>
      <c r="F6" s="1"/>
      <c r="G6" s="1"/>
      <c r="H6" s="1"/>
      <c r="I6" s="1"/>
      <c r="J6" s="1"/>
      <c r="K6" s="1"/>
      <c r="L6" s="1"/>
      <c r="M6" s="1"/>
      <c r="N6" s="1"/>
      <c r="O6" s="1"/>
      <c r="P6" s="1"/>
      <c r="Q6" s="1"/>
      <c r="R6" s="1"/>
      <c r="S6" s="1"/>
      <c r="T6" s="1"/>
      <c r="U6" s="1"/>
      <c r="V6" s="1"/>
      <c r="W6" s="1"/>
    </row>
    <row r="7" spans="1:25" ht="25.5" customHeight="1" x14ac:dyDescent="0.2">
      <c r="A7" s="3"/>
      <c r="B7" s="1"/>
      <c r="C7" s="579" t="s">
        <v>469</v>
      </c>
      <c r="D7" s="579"/>
      <c r="E7" s="1"/>
      <c r="F7" s="1"/>
      <c r="G7" s="1"/>
      <c r="H7" s="1"/>
      <c r="I7" s="1"/>
      <c r="J7" s="1"/>
      <c r="K7" s="1"/>
      <c r="L7" s="1"/>
      <c r="M7" s="1"/>
      <c r="N7" s="1"/>
      <c r="O7" s="1"/>
      <c r="P7" s="1"/>
      <c r="Q7" s="1"/>
      <c r="R7" s="1"/>
      <c r="S7" s="1"/>
      <c r="T7" s="1"/>
      <c r="U7" s="1"/>
      <c r="V7" s="1"/>
      <c r="W7" s="1"/>
    </row>
    <row r="8" spans="1:25" ht="25.5" customHeight="1" x14ac:dyDescent="0.2">
      <c r="A8" s="3"/>
      <c r="B8" s="1"/>
      <c r="C8" s="579" t="s">
        <v>470</v>
      </c>
      <c r="D8" s="579"/>
      <c r="E8" s="1"/>
      <c r="F8" s="1"/>
      <c r="G8" s="1"/>
      <c r="H8" s="1"/>
      <c r="I8" s="1"/>
      <c r="J8" s="1"/>
      <c r="K8" s="1"/>
      <c r="L8" s="1"/>
      <c r="M8" s="1"/>
      <c r="N8" s="1"/>
      <c r="O8" s="1"/>
      <c r="P8" s="1"/>
      <c r="Q8" s="1"/>
      <c r="R8" s="1"/>
      <c r="S8" s="1"/>
      <c r="T8" s="1"/>
      <c r="U8" s="1"/>
      <c r="V8" s="1"/>
      <c r="W8" s="1"/>
    </row>
    <row r="9" spans="1:25" ht="14.25" x14ac:dyDescent="0.2">
      <c r="A9" s="3"/>
      <c r="B9" s="1"/>
      <c r="C9" s="1"/>
      <c r="D9" s="1"/>
      <c r="E9" s="1"/>
      <c r="F9" s="1"/>
      <c r="G9" s="1"/>
      <c r="H9" s="1"/>
      <c r="I9" s="1"/>
      <c r="J9" s="1"/>
      <c r="K9" s="1"/>
      <c r="L9" s="1"/>
      <c r="M9" s="1"/>
      <c r="N9" s="1"/>
      <c r="O9" s="1"/>
      <c r="P9" s="1"/>
      <c r="Q9" s="1"/>
      <c r="R9" s="1"/>
      <c r="S9" s="1"/>
      <c r="T9" s="1"/>
      <c r="U9" s="1"/>
      <c r="V9" s="1"/>
      <c r="W9" s="1"/>
      <c r="X9" s="1"/>
    </row>
    <row r="10" spans="1:25" ht="14.25" customHeight="1" x14ac:dyDescent="0.2">
      <c r="A10" s="4" t="s">
        <v>1</v>
      </c>
      <c r="B10" s="1"/>
      <c r="C10" s="1" t="s">
        <v>2</v>
      </c>
      <c r="D10" s="1"/>
      <c r="E10" s="1"/>
      <c r="F10" s="1"/>
      <c r="G10" s="1"/>
      <c r="H10" s="1"/>
      <c r="I10" s="1"/>
      <c r="J10" s="1"/>
      <c r="K10" s="1"/>
      <c r="L10" s="1"/>
      <c r="M10" s="1"/>
      <c r="N10" s="1"/>
      <c r="O10" s="1"/>
      <c r="P10" s="1"/>
      <c r="Q10" s="1"/>
      <c r="R10" s="1"/>
      <c r="S10" s="1"/>
      <c r="T10" s="1"/>
      <c r="U10" s="1"/>
      <c r="V10" s="1"/>
      <c r="W10" s="1"/>
      <c r="X10" s="1"/>
      <c r="Y10" s="5"/>
    </row>
    <row r="11" spans="1:25" ht="14.25" customHeight="1" x14ac:dyDescent="0.2">
      <c r="A11" s="3" t="s">
        <v>3</v>
      </c>
      <c r="B11" s="1"/>
      <c r="C11" s="1" t="s">
        <v>4</v>
      </c>
      <c r="D11" s="1"/>
      <c r="E11" s="1"/>
      <c r="F11" s="1"/>
      <c r="G11" s="1"/>
      <c r="H11" s="1"/>
      <c r="I11" s="1"/>
      <c r="J11" s="1"/>
      <c r="K11" s="1"/>
      <c r="L11" s="1"/>
      <c r="M11" s="1"/>
      <c r="N11" s="1"/>
      <c r="O11" s="1"/>
      <c r="P11" s="1"/>
      <c r="Q11" s="1"/>
      <c r="R11" s="1"/>
      <c r="S11" s="1"/>
      <c r="T11" s="1"/>
      <c r="U11" s="1"/>
      <c r="V11" s="1"/>
      <c r="W11" s="1"/>
      <c r="X11" s="1"/>
      <c r="Y11" s="5"/>
    </row>
    <row r="12" spans="1:25" ht="14.25" customHeight="1" x14ac:dyDescent="0.2">
      <c r="A12" s="3" t="s">
        <v>5</v>
      </c>
      <c r="B12" s="1"/>
      <c r="C12" s="1" t="s">
        <v>6</v>
      </c>
      <c r="D12" s="1"/>
      <c r="E12" s="1"/>
      <c r="F12" s="1"/>
      <c r="G12" s="1"/>
      <c r="H12" s="1"/>
      <c r="I12" s="1"/>
      <c r="J12" s="1"/>
      <c r="K12" s="1"/>
      <c r="L12" s="1"/>
      <c r="M12" s="1"/>
      <c r="N12" s="1"/>
      <c r="O12" s="1"/>
      <c r="P12" s="1"/>
      <c r="Q12" s="1"/>
      <c r="R12" s="1"/>
      <c r="S12" s="1"/>
      <c r="T12" s="1"/>
      <c r="U12" s="1"/>
      <c r="V12" s="1"/>
      <c r="W12" s="1"/>
      <c r="X12" s="1"/>
      <c r="Y12" s="5"/>
    </row>
    <row r="13" spans="1:25" ht="14.25" customHeight="1" x14ac:dyDescent="0.2">
      <c r="A13" s="3" t="s">
        <v>7</v>
      </c>
      <c r="B13" s="1"/>
      <c r="C13" s="3" t="s">
        <v>8</v>
      </c>
      <c r="D13" s="1"/>
      <c r="E13" s="1"/>
      <c r="F13" s="1"/>
      <c r="G13" s="1"/>
      <c r="H13" s="1"/>
      <c r="I13" s="1"/>
      <c r="J13" s="1"/>
      <c r="K13" s="1"/>
      <c r="L13" s="1"/>
      <c r="M13" s="1"/>
      <c r="N13" s="1"/>
      <c r="O13" s="1"/>
      <c r="P13" s="1"/>
      <c r="Q13" s="1"/>
      <c r="R13" s="1"/>
      <c r="S13" s="1"/>
      <c r="T13" s="1"/>
      <c r="U13" s="1"/>
      <c r="V13" s="1"/>
      <c r="W13" s="1"/>
      <c r="X13" s="1"/>
      <c r="Y13" s="5"/>
    </row>
    <row r="14" spans="1:25" ht="14.25" customHeight="1" x14ac:dyDescent="0.2">
      <c r="A14" s="3" t="s">
        <v>9</v>
      </c>
      <c r="B14" s="1"/>
      <c r="C14" s="6"/>
      <c r="D14" s="1"/>
      <c r="E14" s="1"/>
      <c r="F14" s="1"/>
      <c r="G14" s="1"/>
      <c r="H14" s="1"/>
      <c r="I14" s="1"/>
      <c r="J14" s="1"/>
      <c r="K14" s="1"/>
      <c r="L14" s="1"/>
      <c r="M14" s="1"/>
      <c r="N14" s="1"/>
      <c r="O14" s="1"/>
      <c r="P14" s="1"/>
      <c r="Q14" s="1"/>
      <c r="R14" s="1"/>
      <c r="S14" s="1"/>
      <c r="T14" s="1"/>
      <c r="U14" s="1"/>
      <c r="V14" s="1"/>
      <c r="W14" s="1"/>
      <c r="X14" s="1"/>
      <c r="Y14" s="5"/>
    </row>
    <row r="15" spans="1:25" ht="14.25" customHeight="1" x14ac:dyDescent="0.2">
      <c r="A15" s="3" t="s">
        <v>468</v>
      </c>
      <c r="B15" s="1"/>
      <c r="C15" s="7"/>
      <c r="D15" s="1"/>
      <c r="E15" s="1"/>
      <c r="F15" s="1"/>
      <c r="G15" s="1"/>
      <c r="H15" s="1"/>
      <c r="I15" s="1"/>
      <c r="J15" s="1"/>
      <c r="K15" s="1"/>
      <c r="L15" s="1"/>
      <c r="M15" s="1"/>
      <c r="N15" s="1"/>
      <c r="O15" s="1"/>
      <c r="P15" s="1"/>
      <c r="Q15" s="1"/>
      <c r="R15" s="1"/>
      <c r="S15" s="1"/>
      <c r="T15" s="1"/>
      <c r="U15" s="1"/>
      <c r="V15" s="1"/>
      <c r="W15" s="1"/>
      <c r="X15" s="1"/>
      <c r="Y15" s="5"/>
    </row>
    <row r="16" spans="1:25" ht="14.25" x14ac:dyDescent="0.2">
      <c r="A16" s="1"/>
      <c r="B16" s="1"/>
      <c r="C16" s="1"/>
      <c r="D16" s="1"/>
      <c r="E16" s="1"/>
      <c r="F16" s="1"/>
      <c r="G16" s="1"/>
      <c r="H16" s="1"/>
      <c r="I16" s="1"/>
      <c r="J16" s="1"/>
      <c r="K16" s="1"/>
      <c r="L16" s="1"/>
      <c r="M16" s="1"/>
      <c r="N16" s="1"/>
      <c r="O16" s="1"/>
      <c r="P16" s="1"/>
      <c r="Q16" s="1"/>
      <c r="R16" s="1"/>
      <c r="S16" s="1"/>
      <c r="T16" s="1"/>
      <c r="U16" s="1"/>
      <c r="V16" s="1"/>
      <c r="W16" s="1"/>
      <c r="X16" s="1"/>
    </row>
    <row r="17" spans="1:25" s="536" customFormat="1" ht="25.5" customHeight="1" x14ac:dyDescent="0.2">
      <c r="A17" s="582"/>
      <c r="B17" s="585" t="s">
        <v>453</v>
      </c>
      <c r="C17" s="585"/>
      <c r="D17" s="586" t="s">
        <v>454</v>
      </c>
      <c r="E17" s="587"/>
      <c r="F17" s="587"/>
      <c r="G17" s="587"/>
      <c r="H17" s="587"/>
      <c r="I17" s="588"/>
      <c r="J17" s="575" t="s">
        <v>455</v>
      </c>
      <c r="K17" s="576"/>
      <c r="L17" s="575" t="s">
        <v>456</v>
      </c>
      <c r="M17" s="576"/>
      <c r="N17" s="534"/>
      <c r="O17" s="535"/>
      <c r="P17" s="535"/>
      <c r="Q17" s="535"/>
      <c r="R17" s="535"/>
      <c r="S17" s="535"/>
      <c r="T17" s="535"/>
      <c r="U17" s="535"/>
      <c r="V17" s="535"/>
      <c r="W17" s="535"/>
      <c r="X17" s="535"/>
      <c r="Y17" s="535"/>
    </row>
    <row r="18" spans="1:25" s="536" customFormat="1" ht="98.25" customHeight="1" x14ac:dyDescent="0.2">
      <c r="A18" s="583"/>
      <c r="B18" s="585"/>
      <c r="C18" s="585"/>
      <c r="D18" s="537" t="s">
        <v>457</v>
      </c>
      <c r="E18" s="537" t="s">
        <v>458</v>
      </c>
      <c r="F18" s="537" t="s">
        <v>459</v>
      </c>
      <c r="G18" s="537" t="s">
        <v>460</v>
      </c>
      <c r="H18" s="537" t="s">
        <v>461</v>
      </c>
      <c r="I18" s="537" t="s">
        <v>462</v>
      </c>
      <c r="J18" s="577"/>
      <c r="K18" s="578"/>
      <c r="L18" s="577"/>
      <c r="M18" s="578"/>
      <c r="N18" s="534"/>
      <c r="O18" s="535"/>
      <c r="P18" s="535"/>
      <c r="Q18" s="535"/>
      <c r="R18" s="535"/>
      <c r="S18" s="535"/>
      <c r="T18" s="535"/>
      <c r="U18" s="535"/>
      <c r="V18" s="535"/>
      <c r="W18" s="535"/>
      <c r="X18" s="535"/>
      <c r="Y18" s="535"/>
    </row>
    <row r="19" spans="1:25" s="536" customFormat="1" ht="25.5" customHeight="1" x14ac:dyDescent="0.2">
      <c r="A19" s="584"/>
      <c r="B19" s="538" t="s">
        <v>451</v>
      </c>
      <c r="C19" s="538" t="s">
        <v>463</v>
      </c>
      <c r="D19" s="538" t="s">
        <v>463</v>
      </c>
      <c r="E19" s="538" t="s">
        <v>463</v>
      </c>
      <c r="F19" s="538" t="s">
        <v>463</v>
      </c>
      <c r="G19" s="538" t="s">
        <v>463</v>
      </c>
      <c r="H19" s="538" t="s">
        <v>463</v>
      </c>
      <c r="I19" s="538" t="s">
        <v>463</v>
      </c>
      <c r="J19" s="539" t="s">
        <v>451</v>
      </c>
      <c r="K19" s="538" t="s">
        <v>463</v>
      </c>
      <c r="L19" s="539" t="s">
        <v>451</v>
      </c>
      <c r="M19" s="538" t="s">
        <v>463</v>
      </c>
      <c r="N19" s="534"/>
      <c r="O19" s="535"/>
      <c r="P19" s="535"/>
      <c r="Q19" s="535"/>
      <c r="R19" s="535"/>
      <c r="S19" s="535"/>
      <c r="T19" s="535"/>
      <c r="U19" s="535"/>
      <c r="V19" s="535"/>
      <c r="W19" s="535"/>
      <c r="X19" s="535"/>
      <c r="Y19" s="535"/>
    </row>
    <row r="20" spans="1:25" s="536" customFormat="1" ht="29.25" customHeight="1" x14ac:dyDescent="0.25">
      <c r="A20" s="540" t="s">
        <v>464</v>
      </c>
      <c r="B20" s="541">
        <v>96.44</v>
      </c>
      <c r="C20" s="542">
        <v>1470000</v>
      </c>
      <c r="D20" s="543"/>
      <c r="E20" s="544"/>
      <c r="F20" s="545"/>
      <c r="G20" s="545"/>
      <c r="H20" s="545">
        <v>0</v>
      </c>
      <c r="I20" s="542">
        <f>H20+G20+F20+E20+D20</f>
        <v>0</v>
      </c>
      <c r="J20" s="546">
        <v>3.56</v>
      </c>
      <c r="K20" s="546">
        <v>54337.5</v>
      </c>
      <c r="L20" s="547">
        <v>100</v>
      </c>
      <c r="M20" s="545">
        <f>C20+K20</f>
        <v>1524337.5</v>
      </c>
      <c r="N20" s="534"/>
      <c r="O20" s="535"/>
      <c r="P20" s="535"/>
      <c r="Q20" s="535"/>
      <c r="R20" s="535"/>
      <c r="S20" s="535"/>
      <c r="T20" s="535"/>
      <c r="U20" s="535"/>
      <c r="V20" s="535"/>
      <c r="W20" s="535"/>
      <c r="X20" s="535"/>
      <c r="Y20" s="535"/>
    </row>
    <row r="21" spans="1:25" s="536" customFormat="1" ht="29.25" customHeight="1" x14ac:dyDescent="0.25">
      <c r="A21" s="540" t="s">
        <v>465</v>
      </c>
      <c r="B21" s="541">
        <v>95.48</v>
      </c>
      <c r="C21" s="548">
        <v>1470000</v>
      </c>
      <c r="D21" s="543"/>
      <c r="E21" s="544"/>
      <c r="F21" s="545"/>
      <c r="G21" s="545"/>
      <c r="H21" s="545">
        <v>0</v>
      </c>
      <c r="I21" s="542">
        <f t="shared" ref="I21:I23" si="0">H21+G21+F21+E21+D21</f>
        <v>0</v>
      </c>
      <c r="J21" s="546">
        <v>4.5199999999999996</v>
      </c>
      <c r="K21" s="546">
        <v>69598</v>
      </c>
      <c r="L21" s="547">
        <v>100</v>
      </c>
      <c r="M21" s="545">
        <f t="shared" ref="M21:M23" si="1">C21+K21</f>
        <v>1539598</v>
      </c>
      <c r="N21" s="534"/>
      <c r="O21" s="535"/>
      <c r="P21" s="535"/>
      <c r="Q21" s="535"/>
      <c r="R21" s="535"/>
      <c r="S21" s="535"/>
      <c r="T21" s="535"/>
      <c r="U21" s="535"/>
      <c r="V21" s="535"/>
      <c r="W21" s="535"/>
      <c r="X21" s="535"/>
      <c r="Y21" s="535"/>
    </row>
    <row r="22" spans="1:25" s="536" customFormat="1" ht="29.25" customHeight="1" x14ac:dyDescent="0.25">
      <c r="A22" s="540" t="s">
        <v>466</v>
      </c>
      <c r="B22" s="541">
        <v>75</v>
      </c>
      <c r="C22" s="548">
        <v>1102500</v>
      </c>
      <c r="D22" s="543"/>
      <c r="E22" s="544"/>
      <c r="F22" s="545"/>
      <c r="G22" s="545"/>
      <c r="H22" s="545">
        <v>0</v>
      </c>
      <c r="I22" s="542">
        <f t="shared" si="0"/>
        <v>0</v>
      </c>
      <c r="J22" s="546">
        <v>4.5199999999999996</v>
      </c>
      <c r="K22" s="546">
        <v>69598</v>
      </c>
      <c r="L22" s="547">
        <v>76.13</v>
      </c>
      <c r="M22" s="545">
        <f t="shared" si="1"/>
        <v>1172098</v>
      </c>
      <c r="N22" s="534"/>
      <c r="O22" s="535"/>
      <c r="P22" s="535"/>
      <c r="Q22" s="535"/>
      <c r="R22" s="535"/>
      <c r="S22" s="535"/>
      <c r="T22" s="535"/>
      <c r="U22" s="535"/>
      <c r="V22" s="535"/>
      <c r="W22" s="535"/>
      <c r="X22" s="535"/>
      <c r="Y22" s="535"/>
    </row>
    <row r="23" spans="1:25" s="536" customFormat="1" ht="29.25" customHeight="1" x14ac:dyDescent="0.25">
      <c r="A23" s="540" t="s">
        <v>467</v>
      </c>
      <c r="B23" s="541">
        <v>25</v>
      </c>
      <c r="C23" s="548">
        <v>367500</v>
      </c>
      <c r="D23" s="543"/>
      <c r="E23" s="544"/>
      <c r="F23" s="549"/>
      <c r="G23" s="545"/>
      <c r="H23" s="545">
        <f>H21-H22</f>
        <v>0</v>
      </c>
      <c r="I23" s="542">
        <f t="shared" si="0"/>
        <v>0</v>
      </c>
      <c r="J23" s="546"/>
      <c r="K23" s="546">
        <v>0</v>
      </c>
      <c r="L23" s="547">
        <f>L21-L22</f>
        <v>23.870000000000005</v>
      </c>
      <c r="M23" s="545">
        <f t="shared" si="1"/>
        <v>367500</v>
      </c>
      <c r="N23" s="534"/>
      <c r="O23" s="535"/>
      <c r="P23" s="535"/>
      <c r="Q23" s="535"/>
      <c r="R23" s="535"/>
      <c r="S23" s="535"/>
      <c r="T23" s="535"/>
      <c r="U23" s="535"/>
      <c r="V23" s="535"/>
      <c r="W23" s="535"/>
      <c r="X23" s="535"/>
      <c r="Y23" s="535"/>
    </row>
    <row r="24" spans="1:25" s="368" customFormat="1" ht="15.75" customHeight="1" x14ac:dyDescent="0.25">
      <c r="A24" s="550"/>
      <c r="B24" s="551"/>
      <c r="C24" s="551"/>
      <c r="D24" s="551"/>
      <c r="E24" s="551"/>
      <c r="F24" s="551"/>
      <c r="G24" s="551"/>
      <c r="H24" s="551"/>
      <c r="I24" s="551"/>
      <c r="J24" s="551"/>
      <c r="K24" s="551"/>
      <c r="L24" s="551"/>
      <c r="M24" s="551"/>
      <c r="N24" s="551"/>
      <c r="O24" s="1"/>
      <c r="P24" s="1"/>
      <c r="Q24" s="1"/>
      <c r="R24" s="1"/>
      <c r="S24" s="1"/>
      <c r="T24" s="1"/>
      <c r="U24" s="1"/>
      <c r="V24" s="1"/>
      <c r="W24" s="1"/>
      <c r="X24" s="1"/>
      <c r="Y24" s="1"/>
    </row>
    <row r="25" spans="1:25" s="368" customFormat="1" ht="15.75" customHeight="1" x14ac:dyDescent="0.25">
      <c r="A25" s="550"/>
      <c r="B25" s="552"/>
      <c r="C25" s="553"/>
      <c r="D25" s="551"/>
      <c r="E25" s="551"/>
      <c r="F25" s="551"/>
      <c r="G25" s="551"/>
      <c r="H25" s="551"/>
      <c r="I25" s="551"/>
      <c r="J25" s="551"/>
      <c r="K25" s="551"/>
      <c r="L25" s="551"/>
      <c r="M25" s="551"/>
      <c r="N25" s="551"/>
      <c r="O25" s="1"/>
      <c r="P25" s="1"/>
      <c r="Q25" s="1"/>
      <c r="R25" s="1"/>
      <c r="S25" s="1"/>
      <c r="T25" s="1"/>
      <c r="U25" s="1"/>
      <c r="V25" s="1"/>
      <c r="W25" s="1"/>
      <c r="X25" s="1"/>
      <c r="Y25" s="1"/>
    </row>
    <row r="26" spans="1:25" ht="15.75" customHeight="1" x14ac:dyDescent="0.2">
      <c r="A26" s="3"/>
      <c r="B26" s="3"/>
      <c r="C26" s="3"/>
      <c r="D26" s="1"/>
      <c r="E26" s="1"/>
      <c r="F26" s="1"/>
      <c r="G26" s="1"/>
      <c r="H26" s="1"/>
      <c r="I26" s="1"/>
      <c r="J26" s="1"/>
      <c r="K26" s="1"/>
      <c r="L26" s="1"/>
      <c r="M26" s="1"/>
      <c r="N26" s="1"/>
      <c r="O26" s="1"/>
      <c r="P26" s="1"/>
      <c r="Q26" s="1"/>
      <c r="R26" s="1"/>
      <c r="S26" s="1"/>
      <c r="T26" s="1"/>
      <c r="U26" s="1"/>
      <c r="V26" s="1"/>
      <c r="W26" s="1"/>
      <c r="X26" s="1"/>
    </row>
    <row r="27" spans="1:25" ht="15.75" customHeight="1" x14ac:dyDescent="0.2">
      <c r="A27" s="9"/>
      <c r="B27" s="11" t="s">
        <v>425</v>
      </c>
      <c r="C27" s="11"/>
      <c r="D27" s="363" t="s">
        <v>426</v>
      </c>
      <c r="E27" s="12"/>
      <c r="F27" s="12"/>
      <c r="G27" s="13"/>
      <c r="H27" s="2"/>
      <c r="I27" s="12"/>
      <c r="J27" s="1"/>
      <c r="K27" s="1"/>
      <c r="L27" s="1"/>
      <c r="M27" s="1"/>
      <c r="N27" s="1"/>
      <c r="O27" s="1"/>
      <c r="P27" s="1"/>
      <c r="Q27" s="1"/>
      <c r="R27" s="1"/>
      <c r="S27" s="1"/>
      <c r="T27" s="1"/>
      <c r="U27" s="1"/>
      <c r="V27" s="1"/>
      <c r="W27" s="1"/>
      <c r="X27" s="1"/>
    </row>
    <row r="28" spans="1:25" ht="15.75" customHeight="1" x14ac:dyDescent="0.2">
      <c r="A28" s="14"/>
      <c r="B28" s="15" t="s">
        <v>14</v>
      </c>
      <c r="C28" s="16" t="s">
        <v>15</v>
      </c>
      <c r="D28" s="17" t="s">
        <v>16</v>
      </c>
      <c r="E28" s="18"/>
      <c r="F28" s="18"/>
      <c r="G28" s="19"/>
      <c r="H28" s="17"/>
      <c r="I28" s="18"/>
      <c r="J28" s="1"/>
      <c r="K28" s="1"/>
      <c r="L28" s="1"/>
      <c r="M28" s="1"/>
      <c r="N28" s="1"/>
      <c r="O28" s="1"/>
      <c r="P28" s="1"/>
      <c r="Q28" s="1"/>
      <c r="R28" s="1"/>
      <c r="S28" s="1"/>
      <c r="T28" s="1"/>
      <c r="U28" s="1"/>
      <c r="V28" s="1"/>
      <c r="W28" s="1"/>
      <c r="X28" s="1"/>
    </row>
    <row r="29" spans="1:25" ht="15.75" customHeight="1" x14ac:dyDescent="0.2">
      <c r="A29" s="1"/>
      <c r="B29" s="1"/>
      <c r="C29" s="1"/>
      <c r="D29" s="1"/>
      <c r="E29" s="1"/>
      <c r="F29" s="1"/>
      <c r="G29" s="1"/>
      <c r="H29" s="1"/>
      <c r="I29" s="1"/>
      <c r="J29" s="1"/>
      <c r="K29" s="1"/>
      <c r="L29" s="1"/>
      <c r="M29" s="1"/>
      <c r="N29" s="1"/>
      <c r="O29" s="1"/>
      <c r="P29" s="1"/>
      <c r="Q29" s="1"/>
      <c r="R29" s="1"/>
      <c r="S29" s="1"/>
      <c r="T29" s="1"/>
      <c r="U29" s="1"/>
      <c r="V29" s="1"/>
      <c r="W29" s="1"/>
      <c r="X29" s="1"/>
    </row>
    <row r="30" spans="1:25" ht="15.75" customHeight="1" x14ac:dyDescent="0.2">
      <c r="A30" s="1"/>
      <c r="B30" s="1"/>
      <c r="C30" s="1"/>
      <c r="D30" s="1"/>
      <c r="E30" s="1"/>
      <c r="F30" s="1"/>
      <c r="G30" s="1"/>
      <c r="H30" s="1"/>
      <c r="I30" s="1"/>
      <c r="J30" s="1"/>
      <c r="K30" s="1"/>
      <c r="L30" s="1"/>
      <c r="M30" s="1"/>
      <c r="N30" s="1"/>
      <c r="O30" s="1"/>
      <c r="P30" s="1"/>
      <c r="Q30" s="1"/>
      <c r="R30" s="1"/>
      <c r="S30" s="1"/>
      <c r="T30" s="1"/>
      <c r="U30" s="1"/>
      <c r="V30" s="1"/>
      <c r="W30" s="1"/>
      <c r="X30" s="1"/>
    </row>
    <row r="31" spans="1:25" ht="15.75" customHeight="1" x14ac:dyDescent="0.2">
      <c r="A31" s="1"/>
      <c r="B31" s="1"/>
      <c r="C31" s="1"/>
      <c r="D31" s="1"/>
      <c r="E31" s="1"/>
      <c r="F31" s="1"/>
      <c r="G31" s="1"/>
      <c r="H31" s="1"/>
      <c r="I31" s="1"/>
      <c r="J31" s="1"/>
      <c r="K31" s="1"/>
      <c r="L31" s="1"/>
      <c r="M31" s="1"/>
      <c r="N31" s="1"/>
      <c r="O31" s="1"/>
      <c r="P31" s="1"/>
      <c r="Q31" s="1"/>
      <c r="R31" s="1"/>
      <c r="S31" s="1"/>
      <c r="T31" s="1"/>
      <c r="U31" s="1"/>
      <c r="V31" s="1"/>
      <c r="W31" s="1"/>
      <c r="X31" s="1"/>
    </row>
    <row r="32" spans="1:25" ht="15.75" customHeight="1" x14ac:dyDescent="0.2">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x14ac:dyDescent="0.2">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x14ac:dyDescent="0.2">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x14ac:dyDescent="0.2">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x14ac:dyDescent="0.2">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x14ac:dyDescent="0.2">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2">
    <mergeCell ref="J17:K18"/>
    <mergeCell ref="L17:M18"/>
    <mergeCell ref="C7:D7"/>
    <mergeCell ref="C8:D8"/>
    <mergeCell ref="A1:B1"/>
    <mergeCell ref="A17:A19"/>
    <mergeCell ref="B17:C18"/>
    <mergeCell ref="D17:I17"/>
    <mergeCell ref="C2:D2"/>
    <mergeCell ref="C3:D3"/>
    <mergeCell ref="C4:D4"/>
    <mergeCell ref="C1:D1"/>
  </mergeCells>
  <pageMargins left="1.0900000000000001" right="0.70866141732283472" top="0.74803149606299213" bottom="0.57999999999999996" header="0" footer="0"/>
  <pageSetup paperSize="9"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J997"/>
  <sheetViews>
    <sheetView tabSelected="1" topLeftCell="A177" zoomScale="85" zoomScaleNormal="85" workbookViewId="0">
      <selection activeCell="C183" sqref="C183"/>
    </sheetView>
  </sheetViews>
  <sheetFormatPr defaultColWidth="12.625" defaultRowHeight="14.25" outlineLevelCol="1" x14ac:dyDescent="0.2"/>
  <cols>
    <col min="1" max="1" width="9.25" customWidth="1"/>
    <col min="2" max="2" width="5.75" customWidth="1"/>
    <col min="3" max="3" width="38.625" customWidth="1"/>
    <col min="4" max="4" width="8.625" customWidth="1"/>
    <col min="5" max="5" width="10" customWidth="1"/>
    <col min="6" max="7" width="11.875" customWidth="1"/>
    <col min="8" max="10" width="11.875" style="365" customWidth="1"/>
    <col min="11" max="11" width="8" customWidth="1" outlineLevel="1"/>
    <col min="12" max="13" width="11.875" customWidth="1" outlineLevel="1"/>
    <col min="14" max="16" width="11.875" style="365" customWidth="1" outlineLevel="1"/>
    <col min="17" max="17" width="8" customWidth="1" outlineLevel="1"/>
    <col min="18" max="19" width="11.875" customWidth="1" outlineLevel="1"/>
    <col min="20" max="22" width="11.875" style="365" customWidth="1" outlineLevel="1"/>
    <col min="23" max="23" width="11" customWidth="1"/>
    <col min="24" max="25" width="11.875" style="365" customWidth="1" outlineLevel="1"/>
    <col min="26" max="26" width="12.625" style="554"/>
    <col min="27" max="27" width="35.125" customWidth="1"/>
    <col min="28" max="31" width="5.125" customWidth="1"/>
    <col min="32" max="36" width="11" customWidth="1"/>
  </cols>
  <sheetData>
    <row r="1" spans="1:36" ht="15.75" x14ac:dyDescent="0.25">
      <c r="A1" s="596"/>
      <c r="B1" s="581"/>
      <c r="C1" s="581"/>
      <c r="D1" s="581"/>
      <c r="E1" s="581"/>
      <c r="F1" s="12"/>
      <c r="G1" s="12"/>
      <c r="H1" s="12"/>
      <c r="I1" s="12"/>
      <c r="J1" s="12"/>
      <c r="K1" s="12"/>
      <c r="L1" s="12"/>
      <c r="M1" s="12"/>
      <c r="N1" s="12"/>
      <c r="O1" s="12"/>
      <c r="P1" s="12"/>
      <c r="Q1" s="12"/>
      <c r="R1" s="12"/>
      <c r="S1" s="12"/>
      <c r="T1" s="12"/>
      <c r="U1" s="12"/>
      <c r="V1" s="12"/>
      <c r="W1" s="20"/>
      <c r="X1" s="12"/>
      <c r="Y1" s="12"/>
      <c r="AA1" s="2"/>
      <c r="AB1" s="1"/>
      <c r="AC1" s="1"/>
      <c r="AD1" s="1"/>
      <c r="AE1" s="1"/>
    </row>
    <row r="2" spans="1:36" x14ac:dyDescent="0.2">
      <c r="A2" s="21" t="str">
        <f>'Дохідна частина'!A12</f>
        <v>Назва Заявника:</v>
      </c>
      <c r="B2" s="22"/>
      <c r="C2" s="21" t="s">
        <v>6</v>
      </c>
      <c r="D2" s="23"/>
      <c r="E2" s="24"/>
      <c r="F2" s="24"/>
      <c r="G2" s="24"/>
      <c r="H2" s="24"/>
      <c r="I2" s="24"/>
      <c r="J2" s="24"/>
      <c r="K2" s="24"/>
      <c r="L2" s="24"/>
      <c r="M2" s="24"/>
      <c r="N2" s="24"/>
      <c r="O2" s="24"/>
      <c r="P2" s="24"/>
      <c r="Q2" s="24"/>
      <c r="R2" s="24"/>
      <c r="S2" s="24"/>
      <c r="T2" s="24"/>
      <c r="U2" s="24"/>
      <c r="V2" s="24"/>
      <c r="W2" s="25"/>
      <c r="X2" s="24"/>
      <c r="Y2" s="24"/>
      <c r="AA2" s="8"/>
      <c r="AB2" s="1"/>
      <c r="AC2" s="1"/>
      <c r="AD2" s="1"/>
      <c r="AE2" s="1"/>
      <c r="AF2" s="5"/>
      <c r="AG2" s="5"/>
      <c r="AH2" s="5"/>
      <c r="AI2" s="5"/>
      <c r="AJ2" s="5"/>
    </row>
    <row r="3" spans="1:36" x14ac:dyDescent="0.2">
      <c r="A3" s="3" t="str">
        <f>'Дохідна частина'!A13</f>
        <v>Назва проєкту:</v>
      </c>
      <c r="B3" s="22"/>
      <c r="C3" s="21" t="s">
        <v>8</v>
      </c>
      <c r="D3" s="23"/>
      <c r="E3" s="24"/>
      <c r="F3" s="24"/>
      <c r="G3" s="24"/>
      <c r="H3" s="24"/>
      <c r="I3" s="24"/>
      <c r="J3" s="24"/>
      <c r="K3" s="26"/>
      <c r="L3" s="26"/>
      <c r="M3" s="26"/>
      <c r="N3" s="26"/>
      <c r="O3" s="26"/>
      <c r="P3" s="26"/>
      <c r="Q3" s="26"/>
      <c r="R3" s="26"/>
      <c r="S3" s="26"/>
      <c r="T3" s="26"/>
      <c r="U3" s="26"/>
      <c r="V3" s="26"/>
      <c r="W3" s="27"/>
      <c r="X3" s="26"/>
      <c r="Y3" s="26"/>
      <c r="AA3" s="8"/>
      <c r="AB3" s="1"/>
      <c r="AC3" s="1"/>
      <c r="AD3" s="1"/>
      <c r="AE3" s="1"/>
      <c r="AF3" s="5"/>
      <c r="AG3" s="5"/>
      <c r="AH3" s="5"/>
      <c r="AI3" s="5"/>
      <c r="AJ3" s="5"/>
    </row>
    <row r="4" spans="1:36" x14ac:dyDescent="0.2">
      <c r="A4" s="3" t="str">
        <f>'Дохідна частина'!A14</f>
        <v>Дата початку проєкту: червень 2021</v>
      </c>
      <c r="B4" s="1"/>
      <c r="C4" s="6"/>
      <c r="D4" s="1"/>
      <c r="E4" s="1"/>
      <c r="F4" s="1"/>
      <c r="G4" s="1"/>
      <c r="H4" s="1"/>
      <c r="I4" s="1"/>
      <c r="J4" s="1"/>
      <c r="K4" s="1"/>
      <c r="L4" s="1"/>
      <c r="M4" s="1"/>
      <c r="N4" s="1"/>
      <c r="O4" s="1"/>
      <c r="P4" s="1"/>
      <c r="Q4" s="1"/>
      <c r="R4" s="1"/>
      <c r="S4" s="1"/>
      <c r="T4" s="1"/>
      <c r="U4" s="1"/>
      <c r="V4" s="1"/>
      <c r="W4" s="1"/>
      <c r="X4" s="1"/>
      <c r="Y4" s="1"/>
      <c r="AA4" s="1"/>
      <c r="AB4" s="1"/>
      <c r="AC4" s="1"/>
      <c r="AD4" s="1"/>
      <c r="AE4" s="1"/>
      <c r="AF4" s="5"/>
      <c r="AG4" s="5"/>
      <c r="AH4" s="5"/>
      <c r="AI4" s="5"/>
      <c r="AJ4" s="5"/>
    </row>
    <row r="5" spans="1:36" x14ac:dyDescent="0.2">
      <c r="A5" s="3" t="str">
        <f>'Дохідна частина'!A15</f>
        <v>Дата завершення проєкту: 15 листопада  2021</v>
      </c>
      <c r="B5" s="1"/>
      <c r="C5" s="7"/>
      <c r="D5" s="1"/>
      <c r="E5" s="1"/>
      <c r="F5" s="1"/>
      <c r="G5" s="1"/>
      <c r="H5" s="1"/>
      <c r="I5" s="1"/>
      <c r="J5" s="1"/>
      <c r="K5" s="1"/>
      <c r="L5" s="1"/>
      <c r="M5" s="1"/>
      <c r="N5" s="1"/>
      <c r="O5" s="1"/>
      <c r="P5" s="1"/>
      <c r="Q5" s="1"/>
      <c r="R5" s="1"/>
      <c r="S5" s="1"/>
      <c r="T5" s="1"/>
      <c r="U5" s="1"/>
      <c r="V5" s="1"/>
      <c r="W5" s="1"/>
      <c r="X5" s="1"/>
      <c r="Y5" s="1"/>
      <c r="AA5" s="1"/>
      <c r="AB5" s="1"/>
      <c r="AC5" s="1"/>
      <c r="AD5" s="1"/>
      <c r="AE5" s="1"/>
      <c r="AF5" s="5"/>
      <c r="AG5" s="5"/>
      <c r="AH5" s="5"/>
      <c r="AI5" s="5"/>
      <c r="AJ5" s="5"/>
    </row>
    <row r="6" spans="1:36" ht="15" thickBot="1" x14ac:dyDescent="0.25">
      <c r="A6" s="3"/>
      <c r="B6" s="22"/>
      <c r="C6" s="28"/>
      <c r="D6" s="23"/>
      <c r="E6" s="29"/>
      <c r="F6" s="29"/>
      <c r="G6" s="29"/>
      <c r="H6" s="29"/>
      <c r="I6" s="29"/>
      <c r="J6" s="29"/>
      <c r="K6" s="30"/>
      <c r="L6" s="30"/>
      <c r="M6" s="30"/>
      <c r="N6" s="30"/>
      <c r="O6" s="30"/>
      <c r="P6" s="30"/>
      <c r="Q6" s="30"/>
      <c r="R6" s="30"/>
      <c r="S6" s="30"/>
      <c r="T6" s="30"/>
      <c r="U6" s="30"/>
      <c r="V6" s="30"/>
      <c r="W6" s="31"/>
      <c r="X6" s="30"/>
      <c r="Y6" s="30"/>
      <c r="AA6" s="32"/>
      <c r="AB6" s="1"/>
      <c r="AC6" s="1"/>
      <c r="AD6" s="1"/>
      <c r="AE6" s="1"/>
    </row>
    <row r="7" spans="1:36" s="378" customFormat="1" ht="26.25" customHeight="1" thickBot="1" x14ac:dyDescent="0.25">
      <c r="A7" s="597" t="s">
        <v>17</v>
      </c>
      <c r="B7" s="598" t="s">
        <v>18</v>
      </c>
      <c r="C7" s="599" t="s">
        <v>19</v>
      </c>
      <c r="D7" s="599" t="s">
        <v>20</v>
      </c>
      <c r="E7" s="611" t="s">
        <v>21</v>
      </c>
      <c r="F7" s="612"/>
      <c r="G7" s="612"/>
      <c r="H7" s="612"/>
      <c r="I7" s="612"/>
      <c r="J7" s="613"/>
      <c r="K7" s="611" t="s">
        <v>22</v>
      </c>
      <c r="L7" s="612"/>
      <c r="M7" s="612"/>
      <c r="N7" s="612"/>
      <c r="O7" s="612"/>
      <c r="P7" s="613"/>
      <c r="Q7" s="611" t="s">
        <v>23</v>
      </c>
      <c r="R7" s="612"/>
      <c r="S7" s="612"/>
      <c r="T7" s="612"/>
      <c r="U7" s="612"/>
      <c r="V7" s="613"/>
      <c r="W7" s="624" t="s">
        <v>443</v>
      </c>
      <c r="X7" s="614" t="s">
        <v>444</v>
      </c>
      <c r="Y7" s="617" t="s">
        <v>445</v>
      </c>
      <c r="Z7" s="618"/>
      <c r="AA7" s="590" t="s">
        <v>24</v>
      </c>
      <c r="AB7" s="377"/>
      <c r="AC7" s="377"/>
      <c r="AD7" s="377"/>
      <c r="AE7" s="377"/>
      <c r="AF7" s="377"/>
      <c r="AG7" s="377"/>
    </row>
    <row r="8" spans="1:36" s="378" customFormat="1" ht="42" customHeight="1" thickBot="1" x14ac:dyDescent="0.25">
      <c r="A8" s="597"/>
      <c r="B8" s="598"/>
      <c r="C8" s="599"/>
      <c r="D8" s="599"/>
      <c r="E8" s="592" t="s">
        <v>25</v>
      </c>
      <c r="F8" s="592"/>
      <c r="G8" s="592"/>
      <c r="H8" s="623" t="s">
        <v>446</v>
      </c>
      <c r="I8" s="595"/>
      <c r="J8" s="607"/>
      <c r="K8" s="592" t="s">
        <v>25</v>
      </c>
      <c r="L8" s="592"/>
      <c r="M8" s="592"/>
      <c r="N8" s="623" t="s">
        <v>446</v>
      </c>
      <c r="O8" s="595"/>
      <c r="P8" s="607"/>
      <c r="Q8" s="592" t="s">
        <v>25</v>
      </c>
      <c r="R8" s="592"/>
      <c r="S8" s="592"/>
      <c r="T8" s="623" t="s">
        <v>446</v>
      </c>
      <c r="U8" s="595"/>
      <c r="V8" s="607"/>
      <c r="W8" s="625"/>
      <c r="X8" s="615"/>
      <c r="Y8" s="619"/>
      <c r="Z8" s="620"/>
      <c r="AA8" s="590"/>
      <c r="AB8" s="377"/>
      <c r="AC8" s="377"/>
      <c r="AD8" s="377"/>
      <c r="AE8" s="377"/>
      <c r="AF8" s="377"/>
      <c r="AG8" s="377"/>
    </row>
    <row r="9" spans="1:36" s="378" customFormat="1" ht="51.75" customHeight="1" thickBot="1" x14ac:dyDescent="0.25">
      <c r="A9" s="597"/>
      <c r="B9" s="598"/>
      <c r="C9" s="599"/>
      <c r="D9" s="599"/>
      <c r="E9" s="379" t="s">
        <v>26</v>
      </c>
      <c r="F9" s="380" t="s">
        <v>27</v>
      </c>
      <c r="G9" s="381" t="s">
        <v>28</v>
      </c>
      <c r="H9" s="382" t="s">
        <v>26</v>
      </c>
      <c r="I9" s="383" t="s">
        <v>29</v>
      </c>
      <c r="J9" s="384" t="s">
        <v>447</v>
      </c>
      <c r="K9" s="379" t="s">
        <v>26</v>
      </c>
      <c r="L9" s="380" t="s">
        <v>29</v>
      </c>
      <c r="M9" s="381" t="s">
        <v>30</v>
      </c>
      <c r="N9" s="382" t="s">
        <v>26</v>
      </c>
      <c r="O9" s="383" t="s">
        <v>29</v>
      </c>
      <c r="P9" s="384" t="s">
        <v>448</v>
      </c>
      <c r="Q9" s="379" t="s">
        <v>26</v>
      </c>
      <c r="R9" s="380" t="s">
        <v>29</v>
      </c>
      <c r="S9" s="381" t="s">
        <v>31</v>
      </c>
      <c r="T9" s="382" t="s">
        <v>26</v>
      </c>
      <c r="U9" s="383" t="s">
        <v>29</v>
      </c>
      <c r="V9" s="384" t="s">
        <v>449</v>
      </c>
      <c r="W9" s="625"/>
      <c r="X9" s="616"/>
      <c r="Y9" s="385" t="s">
        <v>450</v>
      </c>
      <c r="Z9" s="555" t="s">
        <v>451</v>
      </c>
      <c r="AA9" s="591"/>
      <c r="AB9" s="377"/>
      <c r="AC9" s="377"/>
      <c r="AD9" s="377"/>
      <c r="AE9" s="377"/>
      <c r="AF9" s="377"/>
      <c r="AG9" s="377"/>
    </row>
    <row r="10" spans="1:36" s="378" customFormat="1" ht="24.75" customHeight="1" thickBot="1" x14ac:dyDescent="0.25">
      <c r="A10" s="386">
        <v>1</v>
      </c>
      <c r="B10" s="386">
        <v>2</v>
      </c>
      <c r="C10" s="387">
        <v>3</v>
      </c>
      <c r="D10" s="387">
        <v>4</v>
      </c>
      <c r="E10" s="388">
        <v>5</v>
      </c>
      <c r="F10" s="388">
        <v>6</v>
      </c>
      <c r="G10" s="388">
        <v>7</v>
      </c>
      <c r="H10" s="369">
        <v>8</v>
      </c>
      <c r="I10" s="369">
        <v>9</v>
      </c>
      <c r="J10" s="369">
        <v>10</v>
      </c>
      <c r="K10" s="369">
        <v>11</v>
      </c>
      <c r="L10" s="369">
        <v>12</v>
      </c>
      <c r="M10" s="369">
        <v>13</v>
      </c>
      <c r="N10" s="369">
        <v>14</v>
      </c>
      <c r="O10" s="369">
        <v>15</v>
      </c>
      <c r="P10" s="369">
        <v>16</v>
      </c>
      <c r="Q10" s="369">
        <v>17</v>
      </c>
      <c r="R10" s="369">
        <v>18</v>
      </c>
      <c r="S10" s="369">
        <v>19</v>
      </c>
      <c r="T10" s="369">
        <v>20</v>
      </c>
      <c r="U10" s="369">
        <v>21</v>
      </c>
      <c r="V10" s="369">
        <v>22</v>
      </c>
      <c r="W10" s="369">
        <v>23</v>
      </c>
      <c r="X10" s="369">
        <v>24</v>
      </c>
      <c r="Y10" s="369">
        <v>25</v>
      </c>
      <c r="Z10" s="556">
        <v>26</v>
      </c>
      <c r="AA10" s="369">
        <v>27</v>
      </c>
      <c r="AB10" s="377"/>
      <c r="AC10" s="377"/>
      <c r="AD10" s="377"/>
      <c r="AE10" s="377"/>
      <c r="AF10" s="377"/>
      <c r="AG10" s="377"/>
    </row>
    <row r="11" spans="1:36" ht="15.75" thickBot="1" x14ac:dyDescent="0.25">
      <c r="A11" s="33" t="s">
        <v>32</v>
      </c>
      <c r="B11" s="34" t="s">
        <v>33</v>
      </c>
      <c r="C11" s="35" t="s">
        <v>34</v>
      </c>
      <c r="D11" s="36"/>
      <c r="E11" s="37"/>
      <c r="F11" s="37"/>
      <c r="G11" s="37"/>
      <c r="H11" s="370"/>
      <c r="I11" s="370"/>
      <c r="J11" s="370"/>
      <c r="K11" s="37"/>
      <c r="L11" s="37"/>
      <c r="M11" s="37"/>
      <c r="N11" s="370"/>
      <c r="O11" s="370"/>
      <c r="P11" s="370"/>
      <c r="Q11" s="37"/>
      <c r="R11" s="37"/>
      <c r="S11" s="37"/>
      <c r="T11" s="370"/>
      <c r="U11" s="370"/>
      <c r="V11" s="370"/>
      <c r="W11" s="38"/>
      <c r="X11" s="370"/>
      <c r="Y11" s="438"/>
      <c r="Z11" s="557"/>
      <c r="AA11" s="390"/>
      <c r="AB11" s="39"/>
      <c r="AC11" s="39"/>
      <c r="AD11" s="39"/>
      <c r="AE11" s="39"/>
    </row>
    <row r="12" spans="1:36" ht="15" thickBot="1" x14ac:dyDescent="0.25">
      <c r="A12" s="40" t="s">
        <v>35</v>
      </c>
      <c r="B12" s="422">
        <v>1</v>
      </c>
      <c r="C12" s="423" t="s">
        <v>36</v>
      </c>
      <c r="D12" s="424"/>
      <c r="E12" s="421"/>
      <c r="F12" s="421"/>
      <c r="G12" s="421"/>
      <c r="H12" s="421"/>
      <c r="I12" s="421"/>
      <c r="J12" s="421"/>
      <c r="K12" s="421"/>
      <c r="L12" s="421"/>
      <c r="M12" s="421"/>
      <c r="N12" s="421"/>
      <c r="O12" s="421"/>
      <c r="P12" s="421"/>
      <c r="Q12" s="421"/>
      <c r="R12" s="421"/>
      <c r="S12" s="421"/>
      <c r="T12" s="421"/>
      <c r="U12" s="421"/>
      <c r="V12" s="421"/>
      <c r="W12" s="425"/>
      <c r="X12" s="421"/>
      <c r="Y12" s="437"/>
      <c r="Z12" s="558"/>
      <c r="AA12" s="426"/>
      <c r="AB12" s="8"/>
      <c r="AC12" s="8"/>
      <c r="AD12" s="8"/>
      <c r="AE12" s="8"/>
    </row>
    <row r="13" spans="1:36" ht="39" thickBot="1" x14ac:dyDescent="0.25">
      <c r="A13" s="430" t="s">
        <v>37</v>
      </c>
      <c r="B13" s="431" t="s">
        <v>38</v>
      </c>
      <c r="C13" s="432" t="s">
        <v>39</v>
      </c>
      <c r="D13" s="433"/>
      <c r="E13" s="434">
        <f>SUM(E14:E16)</f>
        <v>0</v>
      </c>
      <c r="F13" s="434"/>
      <c r="G13" s="434">
        <f t="shared" ref="G13" si="0">SUM(G14:G16)</f>
        <v>0</v>
      </c>
      <c r="H13" s="434">
        <f>SUM(H14:H16)</f>
        <v>0</v>
      </c>
      <c r="I13" s="434"/>
      <c r="J13" s="434">
        <f t="shared" ref="J13" si="1">SUM(J14:J16)</f>
        <v>0</v>
      </c>
      <c r="K13" s="434"/>
      <c r="L13" s="434"/>
      <c r="M13" s="434">
        <f t="shared" ref="M13:Q13" si="2">SUM(M14:M16)</f>
        <v>0</v>
      </c>
      <c r="N13" s="434"/>
      <c r="O13" s="434"/>
      <c r="P13" s="434">
        <f t="shared" ref="P13" si="3">SUM(P14:P16)</f>
        <v>0</v>
      </c>
      <c r="Q13" s="434">
        <f t="shared" si="2"/>
        <v>0</v>
      </c>
      <c r="R13" s="434"/>
      <c r="S13" s="448">
        <f>SUM(S14:S16)</f>
        <v>0</v>
      </c>
      <c r="T13" s="451">
        <f t="shared" ref="T13" si="4">SUM(T14:T16)</f>
        <v>0</v>
      </c>
      <c r="U13" s="434"/>
      <c r="V13" s="452">
        <f>SUM(V14:V16)</f>
        <v>0</v>
      </c>
      <c r="W13" s="449">
        <f t="shared" ref="W13:W31" si="5">G13+M13+S13</f>
        <v>0</v>
      </c>
      <c r="X13" s="435">
        <f>J13+P13+V13</f>
        <v>0</v>
      </c>
      <c r="Y13" s="435">
        <f>W13-X13</f>
        <v>0</v>
      </c>
      <c r="Z13" s="435">
        <v>0</v>
      </c>
      <c r="AA13" s="436"/>
      <c r="AB13" s="50"/>
      <c r="AC13" s="50"/>
      <c r="AD13" s="50"/>
      <c r="AE13" s="50"/>
    </row>
    <row r="14" spans="1:36" ht="15" x14ac:dyDescent="0.25">
      <c r="A14" s="80" t="s">
        <v>40</v>
      </c>
      <c r="B14" s="427" t="s">
        <v>41</v>
      </c>
      <c r="C14" s="428" t="s">
        <v>42</v>
      </c>
      <c r="D14" s="82" t="s">
        <v>43</v>
      </c>
      <c r="E14" s="429"/>
      <c r="F14" s="84"/>
      <c r="G14" s="85">
        <f t="shared" ref="G14:G16" si="6">E14*F14</f>
        <v>0</v>
      </c>
      <c r="H14" s="429"/>
      <c r="I14" s="84"/>
      <c r="J14" s="85">
        <f t="shared" ref="J14:J16" si="7">H14*I14</f>
        <v>0</v>
      </c>
      <c r="K14" s="429"/>
      <c r="L14" s="84"/>
      <c r="M14" s="85">
        <f t="shared" ref="M14:M16" si="8">K14*L14</f>
        <v>0</v>
      </c>
      <c r="N14" s="429"/>
      <c r="O14" s="84"/>
      <c r="P14" s="85">
        <f t="shared" ref="P14:P16" si="9">N14*O14</f>
        <v>0</v>
      </c>
      <c r="Q14" s="429"/>
      <c r="R14" s="84"/>
      <c r="S14" s="412">
        <f t="shared" ref="S14:S16" si="10">Q14*R14</f>
        <v>0</v>
      </c>
      <c r="T14" s="453"/>
      <c r="U14" s="84"/>
      <c r="V14" s="454">
        <f t="shared" ref="V14:V16" si="11">T14*U14</f>
        <v>0</v>
      </c>
      <c r="W14" s="86">
        <f t="shared" si="5"/>
        <v>0</v>
      </c>
      <c r="X14" s="526">
        <f>J14+P14+V14</f>
        <v>0</v>
      </c>
      <c r="Y14" s="527">
        <f>W14-X14</f>
        <v>0</v>
      </c>
      <c r="Z14" s="559">
        <v>0</v>
      </c>
      <c r="AA14" s="397"/>
      <c r="AB14" s="60"/>
      <c r="AC14" s="60"/>
      <c r="AD14" s="60"/>
      <c r="AE14" s="60"/>
    </row>
    <row r="15" spans="1:36" ht="15" x14ac:dyDescent="0.25">
      <c r="A15" s="51" t="s">
        <v>40</v>
      </c>
      <c r="B15" s="52" t="s">
        <v>44</v>
      </c>
      <c r="C15" s="53" t="s">
        <v>42</v>
      </c>
      <c r="D15" s="54" t="s">
        <v>43</v>
      </c>
      <c r="E15" s="55"/>
      <c r="F15" s="56"/>
      <c r="G15" s="57">
        <f t="shared" si="6"/>
        <v>0</v>
      </c>
      <c r="H15" s="55"/>
      <c r="I15" s="56"/>
      <c r="J15" s="57">
        <f t="shared" si="7"/>
        <v>0</v>
      </c>
      <c r="K15" s="55"/>
      <c r="L15" s="56"/>
      <c r="M15" s="57">
        <f t="shared" si="8"/>
        <v>0</v>
      </c>
      <c r="N15" s="55"/>
      <c r="O15" s="56"/>
      <c r="P15" s="57">
        <f t="shared" si="9"/>
        <v>0</v>
      </c>
      <c r="Q15" s="55"/>
      <c r="R15" s="56"/>
      <c r="S15" s="408">
        <f t="shared" si="10"/>
        <v>0</v>
      </c>
      <c r="T15" s="455"/>
      <c r="U15" s="56"/>
      <c r="V15" s="456">
        <f t="shared" si="11"/>
        <v>0</v>
      </c>
      <c r="W15" s="58">
        <f t="shared" si="5"/>
        <v>0</v>
      </c>
      <c r="X15" s="526">
        <f t="shared" ref="X15:X16" si="12">J15+P15+V15</f>
        <v>0</v>
      </c>
      <c r="Y15" s="527">
        <f t="shared" ref="Y15:Y24" si="13">W15-X15</f>
        <v>0</v>
      </c>
      <c r="Z15" s="560">
        <v>0</v>
      </c>
      <c r="AA15" s="393"/>
      <c r="AB15" s="60"/>
      <c r="AC15" s="60"/>
      <c r="AD15" s="60"/>
      <c r="AE15" s="60"/>
    </row>
    <row r="16" spans="1:36" ht="15.75" thickBot="1" x14ac:dyDescent="0.3">
      <c r="A16" s="61" t="s">
        <v>40</v>
      </c>
      <c r="B16" s="62" t="s">
        <v>45</v>
      </c>
      <c r="C16" s="53" t="s">
        <v>42</v>
      </c>
      <c r="D16" s="63" t="s">
        <v>43</v>
      </c>
      <c r="E16" s="64"/>
      <c r="F16" s="65"/>
      <c r="G16" s="66">
        <f t="shared" si="6"/>
        <v>0</v>
      </c>
      <c r="H16" s="64"/>
      <c r="I16" s="65"/>
      <c r="J16" s="66">
        <f t="shared" si="7"/>
        <v>0</v>
      </c>
      <c r="K16" s="64"/>
      <c r="L16" s="65"/>
      <c r="M16" s="66">
        <f t="shared" si="8"/>
        <v>0</v>
      </c>
      <c r="N16" s="64"/>
      <c r="O16" s="65"/>
      <c r="P16" s="66">
        <f t="shared" si="9"/>
        <v>0</v>
      </c>
      <c r="Q16" s="64"/>
      <c r="R16" s="56"/>
      <c r="S16" s="409">
        <f t="shared" si="10"/>
        <v>0</v>
      </c>
      <c r="T16" s="457"/>
      <c r="U16" s="56"/>
      <c r="V16" s="458">
        <f t="shared" si="11"/>
        <v>0</v>
      </c>
      <c r="W16" s="416">
        <f t="shared" si="5"/>
        <v>0</v>
      </c>
      <c r="X16" s="526">
        <f t="shared" si="12"/>
        <v>0</v>
      </c>
      <c r="Y16" s="527">
        <f t="shared" si="13"/>
        <v>0</v>
      </c>
      <c r="Z16" s="561">
        <v>0</v>
      </c>
      <c r="AA16" s="394"/>
      <c r="AB16" s="60"/>
      <c r="AC16" s="60"/>
      <c r="AD16" s="60"/>
      <c r="AE16" s="60"/>
    </row>
    <row r="17" spans="1:36" ht="15" thickBot="1" x14ac:dyDescent="0.25">
      <c r="A17" s="43" t="s">
        <v>37</v>
      </c>
      <c r="B17" s="44" t="s">
        <v>46</v>
      </c>
      <c r="C17" s="67" t="s">
        <v>47</v>
      </c>
      <c r="D17" s="68"/>
      <c r="E17" s="69">
        <f>SUM(E18:E20)</f>
        <v>0</v>
      </c>
      <c r="F17" s="70"/>
      <c r="G17" s="71">
        <f t="shared" ref="G17" si="14">SUM(G18:G20)</f>
        <v>0</v>
      </c>
      <c r="H17" s="69">
        <f>SUM(H18:H20)</f>
        <v>0</v>
      </c>
      <c r="I17" s="70"/>
      <c r="J17" s="71">
        <f t="shared" ref="J17" si="15">SUM(J18:J20)</f>
        <v>0</v>
      </c>
      <c r="K17" s="69"/>
      <c r="L17" s="70"/>
      <c r="M17" s="71">
        <f t="shared" ref="M17:Q17" si="16">SUM(M18:M20)</f>
        <v>0</v>
      </c>
      <c r="N17" s="69"/>
      <c r="O17" s="70"/>
      <c r="P17" s="71">
        <f t="shared" ref="P17" si="17">SUM(P18:P20)</f>
        <v>0</v>
      </c>
      <c r="Q17" s="69">
        <f t="shared" si="16"/>
        <v>0</v>
      </c>
      <c r="R17" s="70"/>
      <c r="S17" s="410">
        <f>SUM(S18:S20)</f>
        <v>0</v>
      </c>
      <c r="T17" s="459">
        <f t="shared" ref="T17" si="18">SUM(T18:T20)</f>
        <v>0</v>
      </c>
      <c r="U17" s="70"/>
      <c r="V17" s="460">
        <f>SUM(V18:V20)</f>
        <v>0</v>
      </c>
      <c r="W17" s="417">
        <f t="shared" si="5"/>
        <v>0</v>
      </c>
      <c r="X17" s="435">
        <f>J17+P17+V17</f>
        <v>0</v>
      </c>
      <c r="Y17" s="435">
        <f>W17-X17</f>
        <v>0</v>
      </c>
      <c r="Z17" s="514">
        <v>0</v>
      </c>
      <c r="AA17" s="395"/>
      <c r="AB17" s="50"/>
      <c r="AC17" s="50"/>
      <c r="AD17" s="50"/>
      <c r="AE17" s="50"/>
    </row>
    <row r="18" spans="1:36" ht="15" x14ac:dyDescent="0.25">
      <c r="A18" s="51" t="s">
        <v>40</v>
      </c>
      <c r="B18" s="52" t="s">
        <v>48</v>
      </c>
      <c r="C18" s="53" t="s">
        <v>42</v>
      </c>
      <c r="D18" s="54" t="s">
        <v>43</v>
      </c>
      <c r="E18" s="55"/>
      <c r="F18" s="56"/>
      <c r="G18" s="57">
        <f t="shared" ref="G18:G20" si="19">E18*F18</f>
        <v>0</v>
      </c>
      <c r="H18" s="55"/>
      <c r="I18" s="56"/>
      <c r="J18" s="57">
        <f t="shared" ref="J18:J20" si="20">H18*I18</f>
        <v>0</v>
      </c>
      <c r="K18" s="55"/>
      <c r="L18" s="56"/>
      <c r="M18" s="57">
        <f t="shared" ref="M18:M20" si="21">K18*L18</f>
        <v>0</v>
      </c>
      <c r="N18" s="55"/>
      <c r="O18" s="56"/>
      <c r="P18" s="57">
        <f t="shared" ref="P18:P20" si="22">N18*O18</f>
        <v>0</v>
      </c>
      <c r="Q18" s="55"/>
      <c r="R18" s="56"/>
      <c r="S18" s="408">
        <f t="shared" ref="S18:S20" si="23">Q18*R18</f>
        <v>0</v>
      </c>
      <c r="T18" s="455"/>
      <c r="U18" s="56"/>
      <c r="V18" s="456">
        <f t="shared" ref="V18:V20" si="24">T18*U18</f>
        <v>0</v>
      </c>
      <c r="W18" s="58">
        <f t="shared" si="5"/>
        <v>0</v>
      </c>
      <c r="X18" s="526">
        <f t="shared" ref="X18:X24" si="25">J18+P18+V18</f>
        <v>0</v>
      </c>
      <c r="Y18" s="527">
        <f t="shared" si="13"/>
        <v>0</v>
      </c>
      <c r="Z18" s="560">
        <v>0</v>
      </c>
      <c r="AA18" s="393"/>
      <c r="AB18" s="60"/>
      <c r="AC18" s="60"/>
      <c r="AD18" s="60"/>
      <c r="AE18" s="60"/>
    </row>
    <row r="19" spans="1:36" ht="15" x14ac:dyDescent="0.25">
      <c r="A19" s="51" t="s">
        <v>40</v>
      </c>
      <c r="B19" s="52" t="s">
        <v>49</v>
      </c>
      <c r="C19" s="53" t="s">
        <v>42</v>
      </c>
      <c r="D19" s="54" t="s">
        <v>43</v>
      </c>
      <c r="E19" s="55"/>
      <c r="F19" s="56"/>
      <c r="G19" s="57">
        <f t="shared" si="19"/>
        <v>0</v>
      </c>
      <c r="H19" s="55"/>
      <c r="I19" s="56"/>
      <c r="J19" s="57">
        <f t="shared" si="20"/>
        <v>0</v>
      </c>
      <c r="K19" s="55"/>
      <c r="L19" s="56"/>
      <c r="M19" s="57">
        <f t="shared" si="21"/>
        <v>0</v>
      </c>
      <c r="N19" s="55"/>
      <c r="O19" s="56"/>
      <c r="P19" s="57">
        <f t="shared" si="22"/>
        <v>0</v>
      </c>
      <c r="Q19" s="55"/>
      <c r="R19" s="56"/>
      <c r="S19" s="408">
        <f t="shared" si="23"/>
        <v>0</v>
      </c>
      <c r="T19" s="455"/>
      <c r="U19" s="56"/>
      <c r="V19" s="456">
        <f t="shared" si="24"/>
        <v>0</v>
      </c>
      <c r="W19" s="58">
        <f t="shared" si="5"/>
        <v>0</v>
      </c>
      <c r="X19" s="526">
        <f t="shared" si="25"/>
        <v>0</v>
      </c>
      <c r="Y19" s="527">
        <f t="shared" si="13"/>
        <v>0</v>
      </c>
      <c r="Z19" s="560">
        <v>0</v>
      </c>
      <c r="AA19" s="393"/>
      <c r="AB19" s="60"/>
      <c r="AC19" s="60"/>
      <c r="AD19" s="60"/>
      <c r="AE19" s="60"/>
    </row>
    <row r="20" spans="1:36" ht="15.75" thickBot="1" x14ac:dyDescent="0.3">
      <c r="A20" s="72" t="s">
        <v>40</v>
      </c>
      <c r="B20" s="62" t="s">
        <v>50</v>
      </c>
      <c r="C20" s="53" t="s">
        <v>42</v>
      </c>
      <c r="D20" s="73" t="s">
        <v>43</v>
      </c>
      <c r="E20" s="74"/>
      <c r="F20" s="75"/>
      <c r="G20" s="76">
        <f t="shared" si="19"/>
        <v>0</v>
      </c>
      <c r="H20" s="74"/>
      <c r="I20" s="75"/>
      <c r="J20" s="76">
        <f t="shared" si="20"/>
        <v>0</v>
      </c>
      <c r="K20" s="74"/>
      <c r="L20" s="75"/>
      <c r="M20" s="76">
        <f t="shared" si="21"/>
        <v>0</v>
      </c>
      <c r="N20" s="74"/>
      <c r="O20" s="75"/>
      <c r="P20" s="76">
        <f t="shared" si="22"/>
        <v>0</v>
      </c>
      <c r="Q20" s="74"/>
      <c r="R20" s="75"/>
      <c r="S20" s="411">
        <f t="shared" si="23"/>
        <v>0</v>
      </c>
      <c r="T20" s="461"/>
      <c r="U20" s="75"/>
      <c r="V20" s="462">
        <f t="shared" si="24"/>
        <v>0</v>
      </c>
      <c r="W20" s="416">
        <f t="shared" si="5"/>
        <v>0</v>
      </c>
      <c r="X20" s="526">
        <f t="shared" si="25"/>
        <v>0</v>
      </c>
      <c r="Y20" s="527">
        <f t="shared" si="13"/>
        <v>0</v>
      </c>
      <c r="Z20" s="561">
        <v>0</v>
      </c>
      <c r="AA20" s="396"/>
      <c r="AB20" s="60"/>
      <c r="AC20" s="60"/>
      <c r="AD20" s="60"/>
      <c r="AE20" s="60"/>
    </row>
    <row r="21" spans="1:36" ht="15" thickBot="1" x14ac:dyDescent="0.25">
      <c r="A21" s="43" t="s">
        <v>37</v>
      </c>
      <c r="B21" s="44" t="s">
        <v>51</v>
      </c>
      <c r="C21" s="77" t="s">
        <v>52</v>
      </c>
      <c r="D21" s="68"/>
      <c r="E21" s="69">
        <v>0</v>
      </c>
      <c r="F21" s="70"/>
      <c r="G21" s="71">
        <f t="shared" ref="G21" si="26">SUM(G22:G24)</f>
        <v>143400.01199999999</v>
      </c>
      <c r="H21" s="69">
        <v>0</v>
      </c>
      <c r="I21" s="70"/>
      <c r="J21" s="71">
        <f t="shared" ref="J21" si="27">SUM(J22:J24)</f>
        <v>105080.046</v>
      </c>
      <c r="K21" s="69"/>
      <c r="L21" s="70"/>
      <c r="M21" s="71">
        <f t="shared" ref="M21:Q21" si="28">SUM(M22:M24)</f>
        <v>0</v>
      </c>
      <c r="N21" s="69"/>
      <c r="O21" s="70"/>
      <c r="P21" s="71">
        <f t="shared" ref="P21" si="29">SUM(P22:P24)</f>
        <v>0</v>
      </c>
      <c r="Q21" s="69">
        <f t="shared" si="28"/>
        <v>0</v>
      </c>
      <c r="R21" s="70"/>
      <c r="S21" s="410">
        <f>SUM(S22:S24)</f>
        <v>0</v>
      </c>
      <c r="T21" s="459">
        <f t="shared" ref="T21" si="30">SUM(T22:T24)</f>
        <v>0</v>
      </c>
      <c r="U21" s="70"/>
      <c r="V21" s="460">
        <f>SUM(V22:V24)</f>
        <v>0</v>
      </c>
      <c r="W21" s="417">
        <f t="shared" si="5"/>
        <v>143400.01199999999</v>
      </c>
      <c r="X21" s="435">
        <f>J21+P21+V21</f>
        <v>105080.046</v>
      </c>
      <c r="Y21" s="435">
        <f>W21-X21</f>
        <v>38319.965999999986</v>
      </c>
      <c r="Z21" s="514">
        <f>(Y21/W21)*100</f>
        <v>26.722428726156583</v>
      </c>
      <c r="AA21" s="395"/>
      <c r="AB21" s="50"/>
      <c r="AC21" s="50"/>
      <c r="AD21" s="50"/>
      <c r="AE21" s="50"/>
    </row>
    <row r="22" spans="1:36" ht="127.5" x14ac:dyDescent="0.2">
      <c r="A22" s="51" t="s">
        <v>40</v>
      </c>
      <c r="B22" s="52" t="s">
        <v>53</v>
      </c>
      <c r="C22" s="53" t="s">
        <v>54</v>
      </c>
      <c r="D22" s="54" t="s">
        <v>43</v>
      </c>
      <c r="E22" s="55">
        <v>4.3</v>
      </c>
      <c r="F22" s="56">
        <v>13255.81</v>
      </c>
      <c r="G22" s="57">
        <f t="shared" ref="G22:G24" si="31">E22*F22</f>
        <v>56999.982999999993</v>
      </c>
      <c r="H22" s="565">
        <v>4.3</v>
      </c>
      <c r="I22" s="442">
        <v>8800</v>
      </c>
      <c r="J22" s="57">
        <f>H22*I22</f>
        <v>37840</v>
      </c>
      <c r="K22" s="55"/>
      <c r="L22" s="56"/>
      <c r="M22" s="57">
        <f t="shared" ref="M22:M24" si="32">K22*L22</f>
        <v>0</v>
      </c>
      <c r="N22" s="55"/>
      <c r="O22" s="56"/>
      <c r="P22" s="57">
        <f t="shared" ref="P22:P24" si="33">N22*O22</f>
        <v>0</v>
      </c>
      <c r="Q22" s="55"/>
      <c r="R22" s="56"/>
      <c r="S22" s="408">
        <f t="shared" ref="S22:S24" si="34">Q22*R22</f>
        <v>0</v>
      </c>
      <c r="T22" s="455"/>
      <c r="U22" s="56"/>
      <c r="V22" s="456">
        <f t="shared" ref="V22:V24" si="35">T22*U22</f>
        <v>0</v>
      </c>
      <c r="W22" s="58">
        <f t="shared" si="5"/>
        <v>56999.982999999993</v>
      </c>
      <c r="X22" s="526">
        <f t="shared" si="25"/>
        <v>37840</v>
      </c>
      <c r="Y22" s="527">
        <f t="shared" si="13"/>
        <v>19159.982999999993</v>
      </c>
      <c r="Z22" s="564">
        <f>(Y22/W22)*100</f>
        <v>33.614015288390512</v>
      </c>
      <c r="AA22" s="393" t="s">
        <v>427</v>
      </c>
      <c r="AB22" s="60"/>
      <c r="AC22" s="60"/>
      <c r="AD22" s="60"/>
      <c r="AE22" s="60"/>
      <c r="AF22" s="5"/>
      <c r="AG22" s="5"/>
      <c r="AH22" s="5"/>
      <c r="AI22" s="5"/>
      <c r="AJ22" s="5"/>
    </row>
    <row r="23" spans="1:36" ht="127.5" x14ac:dyDescent="0.2">
      <c r="A23" s="51" t="s">
        <v>40</v>
      </c>
      <c r="B23" s="52" t="s">
        <v>55</v>
      </c>
      <c r="C23" s="53" t="s">
        <v>56</v>
      </c>
      <c r="D23" s="54" t="s">
        <v>43</v>
      </c>
      <c r="E23" s="55">
        <v>4.3</v>
      </c>
      <c r="F23" s="56">
        <v>13255.81</v>
      </c>
      <c r="G23" s="57">
        <f t="shared" si="31"/>
        <v>56999.982999999993</v>
      </c>
      <c r="H23" s="565">
        <v>4.3</v>
      </c>
      <c r="I23" s="442">
        <v>8800</v>
      </c>
      <c r="J23" s="57">
        <v>37840</v>
      </c>
      <c r="K23" s="55"/>
      <c r="L23" s="56"/>
      <c r="M23" s="57">
        <f t="shared" si="32"/>
        <v>0</v>
      </c>
      <c r="N23" s="55"/>
      <c r="O23" s="56"/>
      <c r="P23" s="57">
        <f t="shared" si="33"/>
        <v>0</v>
      </c>
      <c r="Q23" s="55"/>
      <c r="R23" s="56"/>
      <c r="S23" s="408">
        <f t="shared" si="34"/>
        <v>0</v>
      </c>
      <c r="T23" s="455"/>
      <c r="U23" s="56"/>
      <c r="V23" s="456">
        <f t="shared" si="35"/>
        <v>0</v>
      </c>
      <c r="W23" s="58">
        <f t="shared" si="5"/>
        <v>56999.982999999993</v>
      </c>
      <c r="X23" s="526">
        <f t="shared" si="25"/>
        <v>37840</v>
      </c>
      <c r="Y23" s="527">
        <f t="shared" si="13"/>
        <v>19159.982999999993</v>
      </c>
      <c r="Z23" s="564">
        <f>(Y23/W23)*100</f>
        <v>33.614015288390512</v>
      </c>
      <c r="AA23" s="393" t="s">
        <v>428</v>
      </c>
      <c r="AB23" s="60"/>
      <c r="AC23" s="60"/>
      <c r="AD23" s="60"/>
      <c r="AE23" s="60"/>
    </row>
    <row r="24" spans="1:36" ht="90" thickBot="1" x14ac:dyDescent="0.25">
      <c r="A24" s="61" t="s">
        <v>40</v>
      </c>
      <c r="B24" s="78" t="s">
        <v>57</v>
      </c>
      <c r="C24" s="53" t="s">
        <v>58</v>
      </c>
      <c r="D24" s="63" t="s">
        <v>43</v>
      </c>
      <c r="E24" s="64">
        <v>4.3</v>
      </c>
      <c r="F24" s="65">
        <v>6837.22</v>
      </c>
      <c r="G24" s="66">
        <f t="shared" si="31"/>
        <v>29400.045999999998</v>
      </c>
      <c r="H24" s="64">
        <v>4.3</v>
      </c>
      <c r="I24" s="65">
        <v>6837.22</v>
      </c>
      <c r="J24" s="66">
        <f t="shared" ref="J24" si="36">H24*I24</f>
        <v>29400.045999999998</v>
      </c>
      <c r="K24" s="74"/>
      <c r="L24" s="75"/>
      <c r="M24" s="76">
        <f t="shared" si="32"/>
        <v>0</v>
      </c>
      <c r="N24" s="74"/>
      <c r="O24" s="75"/>
      <c r="P24" s="76">
        <f t="shared" si="33"/>
        <v>0</v>
      </c>
      <c r="Q24" s="74"/>
      <c r="R24" s="75"/>
      <c r="S24" s="411">
        <f t="shared" si="34"/>
        <v>0</v>
      </c>
      <c r="T24" s="463"/>
      <c r="U24" s="464"/>
      <c r="V24" s="465">
        <f t="shared" si="35"/>
        <v>0</v>
      </c>
      <c r="W24" s="416">
        <f t="shared" si="5"/>
        <v>29400.045999999998</v>
      </c>
      <c r="X24" s="526">
        <f t="shared" si="25"/>
        <v>29400.045999999998</v>
      </c>
      <c r="Y24" s="527">
        <f t="shared" si="13"/>
        <v>0</v>
      </c>
      <c r="Z24" s="564">
        <v>0</v>
      </c>
      <c r="AA24" s="396" t="s">
        <v>429</v>
      </c>
      <c r="AB24" s="60"/>
      <c r="AC24" s="60"/>
      <c r="AD24" s="60"/>
      <c r="AE24" s="60"/>
    </row>
    <row r="25" spans="1:36" ht="26.25" thickBot="1" x14ac:dyDescent="0.25">
      <c r="A25" s="43" t="s">
        <v>35</v>
      </c>
      <c r="B25" s="79" t="s">
        <v>59</v>
      </c>
      <c r="C25" s="67" t="s">
        <v>60</v>
      </c>
      <c r="D25" s="68"/>
      <c r="E25" s="69">
        <f>SUM(E26:E28)</f>
        <v>143400.01199999999</v>
      </c>
      <c r="F25" s="70"/>
      <c r="G25" s="71">
        <f t="shared" ref="G25" si="37">SUM(G26:G28)</f>
        <v>31548.002639999999</v>
      </c>
      <c r="H25" s="69">
        <f>SUM(H26:H28)</f>
        <v>105080.046</v>
      </c>
      <c r="I25" s="70"/>
      <c r="J25" s="71">
        <f t="shared" ref="J25" si="38">SUM(J26:J28)</f>
        <v>23117.610120000001</v>
      </c>
      <c r="K25" s="69"/>
      <c r="L25" s="70"/>
      <c r="M25" s="71">
        <f t="shared" ref="M25:Q25" si="39">SUM(M26:M28)</f>
        <v>0</v>
      </c>
      <c r="N25" s="69"/>
      <c r="O25" s="70"/>
      <c r="P25" s="71">
        <f t="shared" ref="P25" si="40">SUM(P26:P28)</f>
        <v>0</v>
      </c>
      <c r="Q25" s="69">
        <f t="shared" si="39"/>
        <v>0</v>
      </c>
      <c r="R25" s="70"/>
      <c r="S25" s="410">
        <f>SUM(S26:S28)</f>
        <v>0</v>
      </c>
      <c r="T25" s="466">
        <f t="shared" ref="T25" si="41">SUM(T26:T28)</f>
        <v>0</v>
      </c>
      <c r="U25" s="467"/>
      <c r="V25" s="468">
        <f>SUM(V26:V28)</f>
        <v>0</v>
      </c>
      <c r="W25" s="417">
        <f t="shared" si="5"/>
        <v>31548.002639999999</v>
      </c>
      <c r="X25" s="435">
        <f>J25+P25+V25</f>
        <v>23117.610120000001</v>
      </c>
      <c r="Y25" s="435">
        <f>W25-X25</f>
        <v>8430.3925199999976</v>
      </c>
      <c r="Z25" s="515">
        <f>(Y25/W25)*100</f>
        <v>26.722428726156583</v>
      </c>
      <c r="AA25" s="395"/>
      <c r="AB25" s="8"/>
      <c r="AC25" s="8"/>
      <c r="AD25" s="8"/>
      <c r="AE25" s="8"/>
    </row>
    <row r="26" spans="1:36" ht="15" x14ac:dyDescent="0.25">
      <c r="A26" s="80" t="s">
        <v>40</v>
      </c>
      <c r="B26" s="81" t="s">
        <v>61</v>
      </c>
      <c r="C26" s="53" t="s">
        <v>62</v>
      </c>
      <c r="D26" s="82"/>
      <c r="E26" s="83">
        <f>G13</f>
        <v>0</v>
      </c>
      <c r="F26" s="84">
        <v>0.22</v>
      </c>
      <c r="G26" s="85">
        <f t="shared" ref="G26:G28" si="42">E26*F26</f>
        <v>0</v>
      </c>
      <c r="H26" s="83">
        <f>J13</f>
        <v>0</v>
      </c>
      <c r="I26" s="84">
        <v>0.22</v>
      </c>
      <c r="J26" s="85">
        <f t="shared" ref="J26:J28" si="43">H26*I26</f>
        <v>0</v>
      </c>
      <c r="K26" s="83"/>
      <c r="L26" s="84">
        <v>0.22</v>
      </c>
      <c r="M26" s="85">
        <f t="shared" ref="M26:M28" si="44">K26*L26</f>
        <v>0</v>
      </c>
      <c r="N26" s="83"/>
      <c r="O26" s="84">
        <v>0.22</v>
      </c>
      <c r="P26" s="85">
        <f t="shared" ref="P26:P28" si="45">N26*O26</f>
        <v>0</v>
      </c>
      <c r="Q26" s="83">
        <f>S13</f>
        <v>0</v>
      </c>
      <c r="R26" s="84">
        <v>0.22</v>
      </c>
      <c r="S26" s="412">
        <f t="shared" ref="S26:S28" si="46">Q26*R26</f>
        <v>0</v>
      </c>
      <c r="T26" s="453">
        <f>V13</f>
        <v>0</v>
      </c>
      <c r="U26" s="84">
        <v>0.22</v>
      </c>
      <c r="V26" s="454">
        <f t="shared" ref="V26:V28" si="47">T26*U26</f>
        <v>0</v>
      </c>
      <c r="W26" s="86">
        <f t="shared" si="5"/>
        <v>0</v>
      </c>
      <c r="X26" s="526">
        <f t="shared" ref="X26:X28" si="48">J26+P26+V26</f>
        <v>0</v>
      </c>
      <c r="Y26" s="527">
        <f t="shared" ref="Y26:Y28" si="49">W26-X26</f>
        <v>0</v>
      </c>
      <c r="Z26" s="560">
        <v>0</v>
      </c>
      <c r="AA26" s="397"/>
      <c r="AB26" s="60"/>
      <c r="AC26" s="60"/>
      <c r="AD26" s="60"/>
      <c r="AE26" s="60"/>
    </row>
    <row r="27" spans="1:36" ht="15" x14ac:dyDescent="0.25">
      <c r="A27" s="51" t="s">
        <v>40</v>
      </c>
      <c r="B27" s="52" t="s">
        <v>63</v>
      </c>
      <c r="C27" s="53" t="s">
        <v>64</v>
      </c>
      <c r="D27" s="54"/>
      <c r="E27" s="55">
        <f>G17</f>
        <v>0</v>
      </c>
      <c r="F27" s="56">
        <v>0.22</v>
      </c>
      <c r="G27" s="57">
        <f t="shared" si="42"/>
        <v>0</v>
      </c>
      <c r="H27" s="55">
        <f>J17</f>
        <v>0</v>
      </c>
      <c r="I27" s="56">
        <v>0.22</v>
      </c>
      <c r="J27" s="57">
        <f t="shared" si="43"/>
        <v>0</v>
      </c>
      <c r="K27" s="55"/>
      <c r="L27" s="56">
        <v>0.22</v>
      </c>
      <c r="M27" s="57">
        <f t="shared" si="44"/>
        <v>0</v>
      </c>
      <c r="N27" s="55"/>
      <c r="O27" s="56">
        <v>0.22</v>
      </c>
      <c r="P27" s="57">
        <f t="shared" si="45"/>
        <v>0</v>
      </c>
      <c r="Q27" s="55">
        <f>S17</f>
        <v>0</v>
      </c>
      <c r="R27" s="56">
        <v>0.22</v>
      </c>
      <c r="S27" s="408">
        <f t="shared" si="46"/>
        <v>0</v>
      </c>
      <c r="T27" s="455">
        <f>V17</f>
        <v>0</v>
      </c>
      <c r="U27" s="56">
        <v>0.22</v>
      </c>
      <c r="V27" s="456">
        <f t="shared" si="47"/>
        <v>0</v>
      </c>
      <c r="W27" s="58">
        <f t="shared" si="5"/>
        <v>0</v>
      </c>
      <c r="X27" s="526">
        <f t="shared" si="48"/>
        <v>0</v>
      </c>
      <c r="Y27" s="527">
        <f t="shared" si="49"/>
        <v>0</v>
      </c>
      <c r="Z27" s="560">
        <v>0</v>
      </c>
      <c r="AA27" s="393"/>
      <c r="AB27" s="60"/>
      <c r="AC27" s="60"/>
      <c r="AD27" s="60"/>
      <c r="AE27" s="60"/>
    </row>
    <row r="28" spans="1:36" ht="15.75" thickBot="1" x14ac:dyDescent="0.3">
      <c r="A28" s="61" t="s">
        <v>40</v>
      </c>
      <c r="B28" s="78" t="s">
        <v>65</v>
      </c>
      <c r="C28" s="87" t="s">
        <v>52</v>
      </c>
      <c r="D28" s="63"/>
      <c r="E28" s="64">
        <f>G21</f>
        <v>143400.01199999999</v>
      </c>
      <c r="F28" s="65">
        <v>0.22</v>
      </c>
      <c r="G28" s="66">
        <f t="shared" si="42"/>
        <v>31548.002639999999</v>
      </c>
      <c r="H28" s="64">
        <f>J21</f>
        <v>105080.046</v>
      </c>
      <c r="I28" s="65">
        <v>0.22</v>
      </c>
      <c r="J28" s="66">
        <f t="shared" si="43"/>
        <v>23117.610120000001</v>
      </c>
      <c r="K28" s="64"/>
      <c r="L28" s="65">
        <v>0.22</v>
      </c>
      <c r="M28" s="66">
        <f t="shared" si="44"/>
        <v>0</v>
      </c>
      <c r="N28" s="64"/>
      <c r="O28" s="65">
        <v>0.22</v>
      </c>
      <c r="P28" s="66">
        <f t="shared" si="45"/>
        <v>0</v>
      </c>
      <c r="Q28" s="64">
        <f>S21</f>
        <v>0</v>
      </c>
      <c r="R28" s="65">
        <v>0.22</v>
      </c>
      <c r="S28" s="409">
        <f t="shared" si="46"/>
        <v>0</v>
      </c>
      <c r="T28" s="463">
        <f>V21</f>
        <v>0</v>
      </c>
      <c r="U28" s="464">
        <v>0.22</v>
      </c>
      <c r="V28" s="465">
        <f t="shared" si="47"/>
        <v>0</v>
      </c>
      <c r="W28" s="416">
        <f t="shared" si="5"/>
        <v>31548.002639999999</v>
      </c>
      <c r="X28" s="526">
        <f t="shared" si="48"/>
        <v>23117.610120000001</v>
      </c>
      <c r="Y28" s="527">
        <f t="shared" si="49"/>
        <v>8430.3925199999976</v>
      </c>
      <c r="Z28" s="560">
        <f>(Y28/W28)*100</f>
        <v>26.722428726156583</v>
      </c>
      <c r="AA28" s="394"/>
      <c r="AB28" s="60"/>
      <c r="AC28" s="60"/>
      <c r="AD28" s="60"/>
      <c r="AE28" s="60"/>
    </row>
    <row r="29" spans="1:36" ht="15" thickBot="1" x14ac:dyDescent="0.25">
      <c r="A29" s="43" t="s">
        <v>37</v>
      </c>
      <c r="B29" s="79" t="s">
        <v>66</v>
      </c>
      <c r="C29" s="67" t="s">
        <v>67</v>
      </c>
      <c r="D29" s="68"/>
      <c r="E29" s="69">
        <f>SUM(E30:E34)</f>
        <v>17.2</v>
      </c>
      <c r="F29" s="70"/>
      <c r="G29" s="71">
        <f t="shared" ref="G29" si="50">SUM(G30:G34)</f>
        <v>212999.984</v>
      </c>
      <c r="H29" s="69">
        <f>SUM(H30:H34)</f>
        <v>17.2</v>
      </c>
      <c r="I29" s="70"/>
      <c r="J29" s="71">
        <f t="shared" ref="J29" si="51">SUM(J30:J34)</f>
        <v>212999.981</v>
      </c>
      <c r="K29" s="69"/>
      <c r="L29" s="70"/>
      <c r="M29" s="71">
        <f t="shared" ref="M29:Q29" si="52">SUM(M30:M34)</f>
        <v>0</v>
      </c>
      <c r="N29" s="69"/>
      <c r="O29" s="70"/>
      <c r="P29" s="71">
        <f t="shared" ref="P29" si="53">SUM(P30:P34)</f>
        <v>0</v>
      </c>
      <c r="Q29" s="69">
        <f t="shared" si="52"/>
        <v>0</v>
      </c>
      <c r="R29" s="70"/>
      <c r="S29" s="410">
        <f>SUM(S30:S34)</f>
        <v>0</v>
      </c>
      <c r="T29" s="469">
        <f t="shared" ref="T29" si="54">SUM(T30:T34)</f>
        <v>0</v>
      </c>
      <c r="U29" s="470"/>
      <c r="V29" s="471">
        <f>SUM(V30:V34)</f>
        <v>0</v>
      </c>
      <c r="W29" s="417">
        <f t="shared" si="5"/>
        <v>212999.984</v>
      </c>
      <c r="X29" s="435">
        <f>J29+P29+V29</f>
        <v>212999.981</v>
      </c>
      <c r="Y29" s="435">
        <f>W29-X29</f>
        <v>2.9999999969732016E-3</v>
      </c>
      <c r="Z29" s="515">
        <v>0</v>
      </c>
      <c r="AA29" s="395"/>
      <c r="AB29" s="8"/>
      <c r="AC29" s="8"/>
      <c r="AD29" s="8"/>
      <c r="AE29" s="8"/>
    </row>
    <row r="30" spans="1:36" ht="127.5" x14ac:dyDescent="0.2">
      <c r="A30" s="51" t="s">
        <v>40</v>
      </c>
      <c r="B30" s="81" t="s">
        <v>68</v>
      </c>
      <c r="C30" s="53" t="s">
        <v>69</v>
      </c>
      <c r="D30" s="54" t="s">
        <v>43</v>
      </c>
      <c r="E30" s="55">
        <v>4.3</v>
      </c>
      <c r="F30" s="56">
        <v>13255.81</v>
      </c>
      <c r="G30" s="57">
        <f t="shared" ref="G30:G34" si="55">E30*F30</f>
        <v>56999.982999999993</v>
      </c>
      <c r="H30" s="55">
        <v>4.3</v>
      </c>
      <c r="I30" s="56">
        <v>13255.81</v>
      </c>
      <c r="J30" s="57">
        <f t="shared" ref="J30:J33" si="56">H30*I30</f>
        <v>56999.982999999993</v>
      </c>
      <c r="K30" s="55"/>
      <c r="L30" s="56"/>
      <c r="M30" s="57">
        <f t="shared" ref="M30:M34" si="57">K30*L30</f>
        <v>0</v>
      </c>
      <c r="N30" s="55"/>
      <c r="O30" s="56"/>
      <c r="P30" s="57">
        <f t="shared" ref="P30:P34" si="58">N30*O30</f>
        <v>0</v>
      </c>
      <c r="Q30" s="55"/>
      <c r="R30" s="56"/>
      <c r="S30" s="408">
        <f t="shared" ref="S30:S34" si="59">Q30*R30</f>
        <v>0</v>
      </c>
      <c r="T30" s="475"/>
      <c r="U30" s="476"/>
      <c r="V30" s="477">
        <f t="shared" ref="V30:V34" si="60">T30*U30</f>
        <v>0</v>
      </c>
      <c r="W30" s="58">
        <f t="shared" si="5"/>
        <v>56999.982999999993</v>
      </c>
      <c r="X30" s="526">
        <f t="shared" ref="X30" si="61">J30+P30+V30</f>
        <v>56999.982999999993</v>
      </c>
      <c r="Y30" s="527">
        <f t="shared" ref="Y30" si="62">W30-X30</f>
        <v>0</v>
      </c>
      <c r="Z30" s="564">
        <v>0</v>
      </c>
      <c r="AA30" s="393" t="s">
        <v>430</v>
      </c>
      <c r="AB30" s="8"/>
      <c r="AC30" s="8"/>
      <c r="AD30" s="8"/>
      <c r="AE30" s="8"/>
    </row>
    <row r="31" spans="1:36" ht="127.5" x14ac:dyDescent="0.2">
      <c r="A31" s="51" t="s">
        <v>40</v>
      </c>
      <c r="B31" s="52" t="s">
        <v>70</v>
      </c>
      <c r="C31" s="53" t="s">
        <v>439</v>
      </c>
      <c r="D31" s="54" t="s">
        <v>43</v>
      </c>
      <c r="E31" s="565">
        <v>4.3</v>
      </c>
      <c r="F31" s="442">
        <v>13255.81</v>
      </c>
      <c r="G31" s="443">
        <f t="shared" si="55"/>
        <v>56999.982999999993</v>
      </c>
      <c r="H31" s="565">
        <v>2.2999999999999998</v>
      </c>
      <c r="I31" s="442">
        <f>J31/H31</f>
        <v>14869.556521739132</v>
      </c>
      <c r="J31" s="443">
        <v>34199.980000000003</v>
      </c>
      <c r="K31" s="55"/>
      <c r="L31" s="56"/>
      <c r="M31" s="57">
        <f t="shared" si="57"/>
        <v>0</v>
      </c>
      <c r="N31" s="55"/>
      <c r="O31" s="56"/>
      <c r="P31" s="57">
        <f t="shared" si="58"/>
        <v>0</v>
      </c>
      <c r="Q31" s="55"/>
      <c r="R31" s="56"/>
      <c r="S31" s="408">
        <f t="shared" si="59"/>
        <v>0</v>
      </c>
      <c r="T31" s="455"/>
      <c r="U31" s="56"/>
      <c r="V31" s="456">
        <f t="shared" si="60"/>
        <v>0</v>
      </c>
      <c r="W31" s="58">
        <f t="shared" si="5"/>
        <v>56999.982999999993</v>
      </c>
      <c r="X31" s="526">
        <f t="shared" ref="X31:X34" si="63">J31+P31+V31</f>
        <v>34199.980000000003</v>
      </c>
      <c r="Y31" s="527">
        <f t="shared" ref="Y31:Y34" si="64">W31-X31</f>
        <v>22800.00299999999</v>
      </c>
      <c r="Z31" s="564">
        <f>(Y31/W31)*100</f>
        <v>40.000017192987571</v>
      </c>
      <c r="AA31" s="393" t="s">
        <v>430</v>
      </c>
      <c r="AB31" s="8"/>
      <c r="AC31" s="8"/>
      <c r="AD31" s="8"/>
      <c r="AE31" s="8"/>
    </row>
    <row r="32" spans="1:36" s="365" customFormat="1" ht="15" x14ac:dyDescent="0.25">
      <c r="A32" s="51" t="s">
        <v>40</v>
      </c>
      <c r="B32" s="52" t="s">
        <v>70</v>
      </c>
      <c r="C32" s="440" t="s">
        <v>452</v>
      </c>
      <c r="D32" s="63" t="s">
        <v>43</v>
      </c>
      <c r="E32" s="64"/>
      <c r="F32" s="441"/>
      <c r="G32" s="66"/>
      <c r="H32" s="444">
        <v>2</v>
      </c>
      <c r="I32" s="566">
        <f>J32/H32</f>
        <v>11400</v>
      </c>
      <c r="J32" s="66">
        <v>22800</v>
      </c>
      <c r="K32" s="64"/>
      <c r="L32" s="441"/>
      <c r="M32" s="66"/>
      <c r="N32" s="64"/>
      <c r="O32" s="441"/>
      <c r="P32" s="66"/>
      <c r="Q32" s="64"/>
      <c r="R32" s="441"/>
      <c r="S32" s="409"/>
      <c r="T32" s="457"/>
      <c r="U32" s="441"/>
      <c r="V32" s="458"/>
      <c r="W32" s="416">
        <v>0</v>
      </c>
      <c r="X32" s="526">
        <f t="shared" si="63"/>
        <v>22800</v>
      </c>
      <c r="Y32" s="527">
        <f t="shared" si="64"/>
        <v>-22800</v>
      </c>
      <c r="Z32" s="560">
        <f>100</f>
        <v>100</v>
      </c>
      <c r="AA32" s="394"/>
      <c r="AB32" s="8"/>
      <c r="AC32" s="8"/>
      <c r="AD32" s="8"/>
      <c r="AE32" s="8"/>
    </row>
    <row r="33" spans="1:36" ht="26.25" thickBot="1" x14ac:dyDescent="0.3">
      <c r="A33" s="61" t="s">
        <v>40</v>
      </c>
      <c r="B33" s="62" t="s">
        <v>71</v>
      </c>
      <c r="C33" s="88" t="s">
        <v>72</v>
      </c>
      <c r="D33" s="63" t="s">
        <v>43</v>
      </c>
      <c r="E33" s="64">
        <v>4.3</v>
      </c>
      <c r="F33" s="65">
        <v>11232.56</v>
      </c>
      <c r="G33" s="66">
        <f t="shared" si="55"/>
        <v>48300.007999999994</v>
      </c>
      <c r="H33" s="64">
        <v>4.3</v>
      </c>
      <c r="I33" s="65">
        <v>11232.56</v>
      </c>
      <c r="J33" s="66">
        <f t="shared" si="56"/>
        <v>48300.007999999994</v>
      </c>
      <c r="K33" s="74"/>
      <c r="L33" s="75"/>
      <c r="M33" s="76">
        <f t="shared" si="57"/>
        <v>0</v>
      </c>
      <c r="N33" s="74"/>
      <c r="O33" s="75"/>
      <c r="P33" s="76">
        <f t="shared" si="58"/>
        <v>0</v>
      </c>
      <c r="Q33" s="74"/>
      <c r="R33" s="75"/>
      <c r="S33" s="411">
        <f t="shared" si="59"/>
        <v>0</v>
      </c>
      <c r="T33" s="461"/>
      <c r="U33" s="75"/>
      <c r="V33" s="462">
        <f t="shared" si="60"/>
        <v>0</v>
      </c>
      <c r="W33" s="416">
        <f>G33+M33+S33</f>
        <v>48300.007999999994</v>
      </c>
      <c r="X33" s="526">
        <f t="shared" si="63"/>
        <v>48300.007999999994</v>
      </c>
      <c r="Y33" s="527">
        <f t="shared" si="64"/>
        <v>0</v>
      </c>
      <c r="Z33" s="560">
        <v>0</v>
      </c>
      <c r="AA33" s="396" t="s">
        <v>73</v>
      </c>
      <c r="AB33" s="8"/>
      <c r="AC33" s="8"/>
      <c r="AD33" s="8"/>
      <c r="AE33" s="8"/>
      <c r="AF33" s="5"/>
      <c r="AG33" s="5"/>
      <c r="AH33" s="5"/>
      <c r="AI33" s="5"/>
      <c r="AJ33" s="5"/>
    </row>
    <row r="34" spans="1:36" ht="51.75" thickBot="1" x14ac:dyDescent="0.3">
      <c r="A34" s="61" t="s">
        <v>40</v>
      </c>
      <c r="B34" s="62" t="s">
        <v>74</v>
      </c>
      <c r="C34" s="88" t="s">
        <v>75</v>
      </c>
      <c r="D34" s="63" t="s">
        <v>43</v>
      </c>
      <c r="E34" s="64">
        <v>4.3</v>
      </c>
      <c r="F34" s="65">
        <v>11790.7</v>
      </c>
      <c r="G34" s="66">
        <f t="shared" si="55"/>
        <v>50700.01</v>
      </c>
      <c r="H34" s="64">
        <v>4.3</v>
      </c>
      <c r="I34" s="65">
        <f>J34/H34</f>
        <v>11790.7</v>
      </c>
      <c r="J34" s="66">
        <v>50700.01</v>
      </c>
      <c r="K34" s="74"/>
      <c r="L34" s="75"/>
      <c r="M34" s="76">
        <f t="shared" si="57"/>
        <v>0</v>
      </c>
      <c r="N34" s="74"/>
      <c r="O34" s="75"/>
      <c r="P34" s="76">
        <f t="shared" si="58"/>
        <v>0</v>
      </c>
      <c r="Q34" s="74"/>
      <c r="R34" s="75"/>
      <c r="S34" s="411">
        <f t="shared" si="59"/>
        <v>0</v>
      </c>
      <c r="T34" s="463"/>
      <c r="U34" s="464"/>
      <c r="V34" s="465">
        <f t="shared" si="60"/>
        <v>0</v>
      </c>
      <c r="W34" s="416">
        <f>G34+M34+S34</f>
        <v>50700.01</v>
      </c>
      <c r="X34" s="526">
        <f t="shared" si="63"/>
        <v>50700.01</v>
      </c>
      <c r="Y34" s="527">
        <f t="shared" si="64"/>
        <v>0</v>
      </c>
      <c r="Z34" s="560">
        <f>0</f>
        <v>0</v>
      </c>
      <c r="AA34" s="396" t="s">
        <v>76</v>
      </c>
      <c r="AB34" s="8"/>
      <c r="AC34" s="8"/>
      <c r="AD34" s="8"/>
      <c r="AE34" s="8"/>
    </row>
    <row r="35" spans="1:36" ht="15" thickBot="1" x14ac:dyDescent="0.25">
      <c r="A35" s="89" t="s">
        <v>77</v>
      </c>
      <c r="B35" s="90"/>
      <c r="C35" s="91"/>
      <c r="D35" s="92"/>
      <c r="E35" s="93"/>
      <c r="F35" s="94"/>
      <c r="G35" s="95">
        <f>G13+G17+G21+G25+G29</f>
        <v>387947.99864000001</v>
      </c>
      <c r="H35" s="93"/>
      <c r="I35" s="94"/>
      <c r="J35" s="95">
        <f>J13+J17+J21+J25+J29</f>
        <v>341197.63711999997</v>
      </c>
      <c r="K35" s="93"/>
      <c r="L35" s="96"/>
      <c r="M35" s="95">
        <f>M13+M17+M21+M25+M29</f>
        <v>0</v>
      </c>
      <c r="N35" s="93"/>
      <c r="O35" s="96"/>
      <c r="P35" s="95">
        <f>P13+P17+P21+P25+P29</f>
        <v>0</v>
      </c>
      <c r="Q35" s="93"/>
      <c r="R35" s="96"/>
      <c r="S35" s="373">
        <f t="shared" ref="S35" si="65">S13+S17+S21+S25+S29</f>
        <v>0</v>
      </c>
      <c r="T35" s="472"/>
      <c r="U35" s="473"/>
      <c r="V35" s="474">
        <f t="shared" ref="V35" si="66">V13+V17+V21+V25+V29</f>
        <v>0</v>
      </c>
      <c r="W35" s="419">
        <f>W13+W17+W21+W25+W29</f>
        <v>387947.99864000001</v>
      </c>
      <c r="X35" s="435">
        <f>J35+P35+V35</f>
        <v>341197.63711999997</v>
      </c>
      <c r="Y35" s="435">
        <f>W35-X35</f>
        <v>46750.361520000035</v>
      </c>
      <c r="Z35" s="516">
        <f>(Y35/W35)*100</f>
        <v>12.050677328891823</v>
      </c>
      <c r="AA35" s="398"/>
      <c r="AB35" s="8"/>
      <c r="AC35" s="8"/>
      <c r="AD35" s="8"/>
      <c r="AE35" s="8"/>
    </row>
    <row r="36" spans="1:36" ht="15" thickBot="1" x14ac:dyDescent="0.25">
      <c r="A36" s="97" t="s">
        <v>35</v>
      </c>
      <c r="B36" s="98">
        <v>2</v>
      </c>
      <c r="C36" s="99" t="s">
        <v>78</v>
      </c>
      <c r="D36" s="100"/>
      <c r="E36" s="42"/>
      <c r="F36" s="42"/>
      <c r="G36" s="42"/>
      <c r="H36" s="42"/>
      <c r="I36" s="42"/>
      <c r="J36" s="42"/>
      <c r="K36" s="42"/>
      <c r="L36" s="42"/>
      <c r="M36" s="42"/>
      <c r="N36" s="42"/>
      <c r="O36" s="42"/>
      <c r="P36" s="42"/>
      <c r="Q36" s="42"/>
      <c r="R36" s="42"/>
      <c r="S36" s="371"/>
      <c r="T36" s="421"/>
      <c r="U36" s="421"/>
      <c r="V36" s="421"/>
      <c r="W36" s="418"/>
      <c r="X36" s="418"/>
      <c r="Y36" s="418"/>
      <c r="Z36" s="418"/>
      <c r="AA36" s="391"/>
      <c r="AB36" s="8"/>
      <c r="AC36" s="8"/>
      <c r="AD36" s="8"/>
      <c r="AE36" s="8"/>
    </row>
    <row r="37" spans="1:36" ht="26.25" thickBot="1" x14ac:dyDescent="0.25">
      <c r="A37" s="43" t="s">
        <v>37</v>
      </c>
      <c r="B37" s="79" t="s">
        <v>79</v>
      </c>
      <c r="C37" s="45" t="s">
        <v>80</v>
      </c>
      <c r="D37" s="46"/>
      <c r="E37" s="47">
        <f>SUM(E38:E40)</f>
        <v>0</v>
      </c>
      <c r="F37" s="48"/>
      <c r="G37" s="49">
        <f t="shared" ref="G37" si="67">SUM(G38:G40)</f>
        <v>0</v>
      </c>
      <c r="H37" s="47">
        <f>SUM(H38:H40)</f>
        <v>0</v>
      </c>
      <c r="I37" s="48"/>
      <c r="J37" s="49">
        <f t="shared" ref="J37" si="68">SUM(J38:J40)</f>
        <v>0</v>
      </c>
      <c r="K37" s="47"/>
      <c r="L37" s="48"/>
      <c r="M37" s="49">
        <f t="shared" ref="M37:Q37" si="69">SUM(M38:M40)</f>
        <v>0</v>
      </c>
      <c r="N37" s="47"/>
      <c r="O37" s="48"/>
      <c r="P37" s="49">
        <f t="shared" ref="P37" si="70">SUM(P38:P40)</f>
        <v>0</v>
      </c>
      <c r="Q37" s="47">
        <f t="shared" si="69"/>
        <v>0</v>
      </c>
      <c r="R37" s="48"/>
      <c r="S37" s="407">
        <f>SUM(S38:S40)</f>
        <v>0</v>
      </c>
      <c r="T37" s="466">
        <f t="shared" ref="T37" si="71">SUM(T38:T40)</f>
        <v>0</v>
      </c>
      <c r="U37" s="467"/>
      <c r="V37" s="468">
        <f>SUM(V38:V40)</f>
        <v>0</v>
      </c>
      <c r="W37" s="415">
        <f t="shared" ref="W37:W48" si="72">G37+M37+S37</f>
        <v>0</v>
      </c>
      <c r="X37" s="435">
        <f>J37+P37+V37</f>
        <v>0</v>
      </c>
      <c r="Y37" s="435">
        <f>W37-X37</f>
        <v>0</v>
      </c>
      <c r="Z37" s="517">
        <v>0</v>
      </c>
      <c r="AA37" s="392"/>
      <c r="AB37" s="50"/>
      <c r="AC37" s="50"/>
      <c r="AD37" s="50"/>
      <c r="AE37" s="50"/>
    </row>
    <row r="38" spans="1:36" ht="25.5" x14ac:dyDescent="0.25">
      <c r="A38" s="51" t="s">
        <v>40</v>
      </c>
      <c r="B38" s="52" t="s">
        <v>81</v>
      </c>
      <c r="C38" s="53" t="s">
        <v>82</v>
      </c>
      <c r="D38" s="54" t="s">
        <v>83</v>
      </c>
      <c r="E38" s="55"/>
      <c r="F38" s="56"/>
      <c r="G38" s="57">
        <f t="shared" ref="G38:G40" si="73">E38*F38</f>
        <v>0</v>
      </c>
      <c r="H38" s="55"/>
      <c r="I38" s="56"/>
      <c r="J38" s="57">
        <f t="shared" ref="J38:J40" si="74">H38*I38</f>
        <v>0</v>
      </c>
      <c r="K38" s="55"/>
      <c r="L38" s="56"/>
      <c r="M38" s="57">
        <f t="shared" ref="M38:M40" si="75">K38*L38</f>
        <v>0</v>
      </c>
      <c r="N38" s="55"/>
      <c r="O38" s="56"/>
      <c r="P38" s="57">
        <f t="shared" ref="P38:P40" si="76">N38*O38</f>
        <v>0</v>
      </c>
      <c r="Q38" s="55"/>
      <c r="R38" s="56"/>
      <c r="S38" s="408">
        <f t="shared" ref="S38:S40" si="77">Q38*R38</f>
        <v>0</v>
      </c>
      <c r="T38" s="455"/>
      <c r="U38" s="56"/>
      <c r="V38" s="456">
        <f t="shared" ref="V38:V40" si="78">T38*U38</f>
        <v>0</v>
      </c>
      <c r="W38" s="58">
        <f t="shared" si="72"/>
        <v>0</v>
      </c>
      <c r="X38" s="526">
        <f t="shared" ref="X38:X40" si="79">J38+P38+V38</f>
        <v>0</v>
      </c>
      <c r="Y38" s="527">
        <f t="shared" ref="Y38:Y40" si="80">W38-X38</f>
        <v>0</v>
      </c>
      <c r="Z38" s="560">
        <v>0</v>
      </c>
      <c r="AA38" s="393"/>
      <c r="AB38" s="60"/>
      <c r="AC38" s="60"/>
      <c r="AD38" s="60"/>
      <c r="AE38" s="60"/>
    </row>
    <row r="39" spans="1:36" ht="25.5" x14ac:dyDescent="0.25">
      <c r="A39" s="51" t="s">
        <v>40</v>
      </c>
      <c r="B39" s="52" t="s">
        <v>84</v>
      </c>
      <c r="C39" s="53" t="s">
        <v>82</v>
      </c>
      <c r="D39" s="54" t="s">
        <v>83</v>
      </c>
      <c r="E39" s="55"/>
      <c r="F39" s="56"/>
      <c r="G39" s="57">
        <f t="shared" si="73"/>
        <v>0</v>
      </c>
      <c r="H39" s="55"/>
      <c r="I39" s="56"/>
      <c r="J39" s="57">
        <f t="shared" si="74"/>
        <v>0</v>
      </c>
      <c r="K39" s="55"/>
      <c r="L39" s="56"/>
      <c r="M39" s="57">
        <f t="shared" si="75"/>
        <v>0</v>
      </c>
      <c r="N39" s="55"/>
      <c r="O39" s="56"/>
      <c r="P39" s="57">
        <f t="shared" si="76"/>
        <v>0</v>
      </c>
      <c r="Q39" s="55"/>
      <c r="R39" s="56"/>
      <c r="S39" s="408">
        <f t="shared" si="77"/>
        <v>0</v>
      </c>
      <c r="T39" s="455"/>
      <c r="U39" s="56"/>
      <c r="V39" s="456">
        <f t="shared" si="78"/>
        <v>0</v>
      </c>
      <c r="W39" s="58">
        <f t="shared" si="72"/>
        <v>0</v>
      </c>
      <c r="X39" s="526">
        <f t="shared" si="79"/>
        <v>0</v>
      </c>
      <c r="Y39" s="527">
        <f t="shared" si="80"/>
        <v>0</v>
      </c>
      <c r="Z39" s="560">
        <v>0</v>
      </c>
      <c r="AA39" s="393"/>
      <c r="AB39" s="60"/>
      <c r="AC39" s="60"/>
      <c r="AD39" s="60"/>
      <c r="AE39" s="60"/>
    </row>
    <row r="40" spans="1:36" ht="26.25" thickBot="1" x14ac:dyDescent="0.3">
      <c r="A40" s="72" t="s">
        <v>40</v>
      </c>
      <c r="B40" s="78" t="s">
        <v>85</v>
      </c>
      <c r="C40" s="53" t="s">
        <v>82</v>
      </c>
      <c r="D40" s="73" t="s">
        <v>83</v>
      </c>
      <c r="E40" s="74"/>
      <c r="F40" s="75"/>
      <c r="G40" s="76">
        <f t="shared" si="73"/>
        <v>0</v>
      </c>
      <c r="H40" s="74"/>
      <c r="I40" s="75"/>
      <c r="J40" s="76">
        <f t="shared" si="74"/>
        <v>0</v>
      </c>
      <c r="K40" s="74"/>
      <c r="L40" s="75"/>
      <c r="M40" s="76">
        <f t="shared" si="75"/>
        <v>0</v>
      </c>
      <c r="N40" s="74"/>
      <c r="O40" s="75"/>
      <c r="P40" s="76">
        <f t="shared" si="76"/>
        <v>0</v>
      </c>
      <c r="Q40" s="74"/>
      <c r="R40" s="75"/>
      <c r="S40" s="411">
        <f t="shared" si="77"/>
        <v>0</v>
      </c>
      <c r="T40" s="461"/>
      <c r="U40" s="75"/>
      <c r="V40" s="462">
        <f t="shared" si="78"/>
        <v>0</v>
      </c>
      <c r="W40" s="416">
        <f t="shared" si="72"/>
        <v>0</v>
      </c>
      <c r="X40" s="526">
        <f t="shared" si="79"/>
        <v>0</v>
      </c>
      <c r="Y40" s="527">
        <f t="shared" si="80"/>
        <v>0</v>
      </c>
      <c r="Z40" s="560">
        <v>0</v>
      </c>
      <c r="AA40" s="396"/>
      <c r="AB40" s="60"/>
      <c r="AC40" s="60"/>
      <c r="AD40" s="60"/>
      <c r="AE40" s="60"/>
    </row>
    <row r="41" spans="1:36" ht="26.25" thickBot="1" x14ac:dyDescent="0.25">
      <c r="A41" s="43" t="s">
        <v>37</v>
      </c>
      <c r="B41" s="79" t="s">
        <v>86</v>
      </c>
      <c r="C41" s="77" t="s">
        <v>87</v>
      </c>
      <c r="D41" s="68"/>
      <c r="E41" s="69">
        <f>SUM(E42:E44)</f>
        <v>0</v>
      </c>
      <c r="F41" s="70"/>
      <c r="G41" s="71">
        <f t="shared" ref="G41" si="81">SUM(G42:G44)</f>
        <v>0</v>
      </c>
      <c r="H41" s="69">
        <f>SUM(H42:H44)</f>
        <v>0</v>
      </c>
      <c r="I41" s="70"/>
      <c r="J41" s="71">
        <f t="shared" ref="J41" si="82">SUM(J42:J44)</f>
        <v>0</v>
      </c>
      <c r="K41" s="69"/>
      <c r="L41" s="70"/>
      <c r="M41" s="71">
        <f t="shared" ref="M41:Q41" si="83">SUM(M42:M44)</f>
        <v>0</v>
      </c>
      <c r="N41" s="69"/>
      <c r="O41" s="70"/>
      <c r="P41" s="71">
        <f t="shared" ref="P41" si="84">SUM(P42:P44)</f>
        <v>0</v>
      </c>
      <c r="Q41" s="69">
        <f t="shared" si="83"/>
        <v>0</v>
      </c>
      <c r="R41" s="70"/>
      <c r="S41" s="410">
        <f>SUM(S42:S44)</f>
        <v>0</v>
      </c>
      <c r="T41" s="459">
        <f t="shared" ref="T41" si="85">SUM(T42:T44)</f>
        <v>0</v>
      </c>
      <c r="U41" s="70"/>
      <c r="V41" s="460">
        <f>SUM(V42:V44)</f>
        <v>0</v>
      </c>
      <c r="W41" s="417">
        <f t="shared" si="72"/>
        <v>0</v>
      </c>
      <c r="X41" s="435">
        <f>J41+P41+V41</f>
        <v>0</v>
      </c>
      <c r="Y41" s="435">
        <f>W41-X41</f>
        <v>0</v>
      </c>
      <c r="Z41" s="515">
        <v>0</v>
      </c>
      <c r="AA41" s="395"/>
      <c r="AB41" s="50"/>
      <c r="AC41" s="50"/>
      <c r="AD41" s="50"/>
      <c r="AE41" s="50"/>
    </row>
    <row r="42" spans="1:36" ht="25.5" x14ac:dyDescent="0.25">
      <c r="A42" s="51" t="s">
        <v>40</v>
      </c>
      <c r="B42" s="52" t="s">
        <v>88</v>
      </c>
      <c r="C42" s="53" t="s">
        <v>89</v>
      </c>
      <c r="D42" s="54" t="s">
        <v>90</v>
      </c>
      <c r="E42" s="55"/>
      <c r="F42" s="56"/>
      <c r="G42" s="57">
        <f t="shared" ref="G42:G44" si="86">E42*F42</f>
        <v>0</v>
      </c>
      <c r="H42" s="55"/>
      <c r="I42" s="56"/>
      <c r="J42" s="57">
        <f t="shared" ref="J42:J44" si="87">H42*I42</f>
        <v>0</v>
      </c>
      <c r="K42" s="55"/>
      <c r="L42" s="56"/>
      <c r="M42" s="57">
        <f t="shared" ref="M42:M44" si="88">K42*L42</f>
        <v>0</v>
      </c>
      <c r="N42" s="55"/>
      <c r="O42" s="56"/>
      <c r="P42" s="57">
        <f t="shared" ref="P42:P44" si="89">N42*O42</f>
        <v>0</v>
      </c>
      <c r="Q42" s="55"/>
      <c r="R42" s="56"/>
      <c r="S42" s="408">
        <f t="shared" ref="S42:S44" si="90">Q42*R42</f>
        <v>0</v>
      </c>
      <c r="T42" s="455"/>
      <c r="U42" s="56"/>
      <c r="V42" s="456">
        <f t="shared" ref="V42:V44" si="91">T42*U42</f>
        <v>0</v>
      </c>
      <c r="W42" s="58">
        <f t="shared" si="72"/>
        <v>0</v>
      </c>
      <c r="X42" s="526">
        <f t="shared" ref="X42:X44" si="92">J42+P42+V42</f>
        <v>0</v>
      </c>
      <c r="Y42" s="527">
        <f t="shared" ref="Y42:Y44" si="93">W42-X42</f>
        <v>0</v>
      </c>
      <c r="Z42" s="560">
        <v>0</v>
      </c>
      <c r="AA42" s="393"/>
      <c r="AB42" s="60"/>
      <c r="AC42" s="60"/>
      <c r="AD42" s="60"/>
      <c r="AE42" s="60"/>
    </row>
    <row r="43" spans="1:36" ht="25.5" x14ac:dyDescent="0.25">
      <c r="A43" s="51" t="s">
        <v>40</v>
      </c>
      <c r="B43" s="52" t="s">
        <v>91</v>
      </c>
      <c r="C43" s="101" t="s">
        <v>89</v>
      </c>
      <c r="D43" s="54" t="s">
        <v>90</v>
      </c>
      <c r="E43" s="55"/>
      <c r="F43" s="56"/>
      <c r="G43" s="57">
        <f t="shared" si="86"/>
        <v>0</v>
      </c>
      <c r="H43" s="55"/>
      <c r="I43" s="56"/>
      <c r="J43" s="57">
        <f t="shared" si="87"/>
        <v>0</v>
      </c>
      <c r="K43" s="55"/>
      <c r="L43" s="56"/>
      <c r="M43" s="57">
        <f t="shared" si="88"/>
        <v>0</v>
      </c>
      <c r="N43" s="55"/>
      <c r="O43" s="56"/>
      <c r="P43" s="57">
        <f t="shared" si="89"/>
        <v>0</v>
      </c>
      <c r="Q43" s="55"/>
      <c r="R43" s="56"/>
      <c r="S43" s="408">
        <f t="shared" si="90"/>
        <v>0</v>
      </c>
      <c r="T43" s="455"/>
      <c r="U43" s="56"/>
      <c r="V43" s="456">
        <f t="shared" si="91"/>
        <v>0</v>
      </c>
      <c r="W43" s="58">
        <f t="shared" si="72"/>
        <v>0</v>
      </c>
      <c r="X43" s="526">
        <f t="shared" si="92"/>
        <v>0</v>
      </c>
      <c r="Y43" s="527">
        <f t="shared" si="93"/>
        <v>0</v>
      </c>
      <c r="Z43" s="560">
        <v>0</v>
      </c>
      <c r="AA43" s="393"/>
      <c r="AB43" s="60"/>
      <c r="AC43" s="60"/>
      <c r="AD43" s="60"/>
      <c r="AE43" s="60"/>
    </row>
    <row r="44" spans="1:36" ht="26.25" thickBot="1" x14ac:dyDescent="0.3">
      <c r="A44" s="72" t="s">
        <v>40</v>
      </c>
      <c r="B44" s="78" t="s">
        <v>92</v>
      </c>
      <c r="C44" s="102" t="s">
        <v>89</v>
      </c>
      <c r="D44" s="73" t="s">
        <v>90</v>
      </c>
      <c r="E44" s="74"/>
      <c r="F44" s="75"/>
      <c r="G44" s="76">
        <f t="shared" si="86"/>
        <v>0</v>
      </c>
      <c r="H44" s="74"/>
      <c r="I44" s="75"/>
      <c r="J44" s="76">
        <f t="shared" si="87"/>
        <v>0</v>
      </c>
      <c r="K44" s="74"/>
      <c r="L44" s="75"/>
      <c r="M44" s="76">
        <f t="shared" si="88"/>
        <v>0</v>
      </c>
      <c r="N44" s="74"/>
      <c r="O44" s="75"/>
      <c r="P44" s="76">
        <f t="shared" si="89"/>
        <v>0</v>
      </c>
      <c r="Q44" s="74"/>
      <c r="R44" s="75"/>
      <c r="S44" s="411">
        <f t="shared" si="90"/>
        <v>0</v>
      </c>
      <c r="T44" s="461"/>
      <c r="U44" s="75"/>
      <c r="V44" s="462">
        <f t="shared" si="91"/>
        <v>0</v>
      </c>
      <c r="W44" s="416">
        <f t="shared" si="72"/>
        <v>0</v>
      </c>
      <c r="X44" s="526">
        <f t="shared" si="92"/>
        <v>0</v>
      </c>
      <c r="Y44" s="527">
        <f t="shared" si="93"/>
        <v>0</v>
      </c>
      <c r="Z44" s="560">
        <v>0</v>
      </c>
      <c r="AA44" s="396"/>
      <c r="AB44" s="60"/>
      <c r="AC44" s="60"/>
      <c r="AD44" s="60"/>
      <c r="AE44" s="60"/>
    </row>
    <row r="45" spans="1:36" ht="15" thickBot="1" x14ac:dyDescent="0.25">
      <c r="A45" s="43" t="s">
        <v>37</v>
      </c>
      <c r="B45" s="79" t="s">
        <v>93</v>
      </c>
      <c r="C45" s="77" t="s">
        <v>94</v>
      </c>
      <c r="D45" s="68"/>
      <c r="E45" s="69">
        <f>SUM(E46:E48)</f>
        <v>0</v>
      </c>
      <c r="F45" s="70"/>
      <c r="G45" s="71">
        <f t="shared" ref="G45" si="94">SUM(G46:G48)</f>
        <v>0</v>
      </c>
      <c r="H45" s="69">
        <f>SUM(H46:H48)</f>
        <v>0</v>
      </c>
      <c r="I45" s="70"/>
      <c r="J45" s="71">
        <f t="shared" ref="J45" si="95">SUM(J46:J48)</f>
        <v>0</v>
      </c>
      <c r="K45" s="69"/>
      <c r="L45" s="70"/>
      <c r="M45" s="71">
        <f t="shared" ref="M45:Q45" si="96">SUM(M46:M48)</f>
        <v>0</v>
      </c>
      <c r="N45" s="69"/>
      <c r="O45" s="70"/>
      <c r="P45" s="71">
        <f t="shared" ref="P45" si="97">SUM(P46:P48)</f>
        <v>0</v>
      </c>
      <c r="Q45" s="69">
        <f t="shared" si="96"/>
        <v>0</v>
      </c>
      <c r="R45" s="70"/>
      <c r="S45" s="410">
        <f>SUM(S46:S48)</f>
        <v>0</v>
      </c>
      <c r="T45" s="459">
        <f t="shared" ref="T45" si="98">SUM(T46:T48)</f>
        <v>0</v>
      </c>
      <c r="U45" s="70"/>
      <c r="V45" s="460">
        <f>SUM(V46:V48)</f>
        <v>0</v>
      </c>
      <c r="W45" s="417">
        <f t="shared" si="72"/>
        <v>0</v>
      </c>
      <c r="X45" s="435">
        <f>J45+P45+V45</f>
        <v>0</v>
      </c>
      <c r="Y45" s="435">
        <f>W45-X45</f>
        <v>0</v>
      </c>
      <c r="Z45" s="515">
        <v>0</v>
      </c>
      <c r="AA45" s="395"/>
      <c r="AB45" s="50"/>
      <c r="AC45" s="50"/>
      <c r="AD45" s="50"/>
      <c r="AE45" s="50"/>
    </row>
    <row r="46" spans="1:36" ht="25.5" x14ac:dyDescent="0.25">
      <c r="A46" s="51" t="s">
        <v>40</v>
      </c>
      <c r="B46" s="52" t="s">
        <v>95</v>
      </c>
      <c r="C46" s="53" t="s">
        <v>96</v>
      </c>
      <c r="D46" s="54" t="s">
        <v>90</v>
      </c>
      <c r="E46" s="55"/>
      <c r="F46" s="56"/>
      <c r="G46" s="57">
        <f t="shared" ref="G46:G48" si="99">E46*F46</f>
        <v>0</v>
      </c>
      <c r="H46" s="55"/>
      <c r="I46" s="56"/>
      <c r="J46" s="57">
        <f t="shared" ref="J46:J48" si="100">H46*I46</f>
        <v>0</v>
      </c>
      <c r="K46" s="55"/>
      <c r="L46" s="56"/>
      <c r="M46" s="57">
        <f t="shared" ref="M46:M48" si="101">K46*L46</f>
        <v>0</v>
      </c>
      <c r="N46" s="55"/>
      <c r="O46" s="56"/>
      <c r="P46" s="57">
        <f t="shared" ref="P46:P48" si="102">N46*O46</f>
        <v>0</v>
      </c>
      <c r="Q46" s="55"/>
      <c r="R46" s="56"/>
      <c r="S46" s="408">
        <f t="shared" ref="S46:S48" si="103">Q46*R46</f>
        <v>0</v>
      </c>
      <c r="T46" s="455"/>
      <c r="U46" s="56"/>
      <c r="V46" s="456">
        <f t="shared" ref="V46:V48" si="104">T46*U46</f>
        <v>0</v>
      </c>
      <c r="W46" s="58">
        <f t="shared" si="72"/>
        <v>0</v>
      </c>
      <c r="X46" s="526">
        <f t="shared" ref="X46:X48" si="105">J46+P46+V46</f>
        <v>0</v>
      </c>
      <c r="Y46" s="527">
        <f t="shared" ref="Y46:Y48" si="106">W46-X46</f>
        <v>0</v>
      </c>
      <c r="Z46" s="560">
        <v>0</v>
      </c>
      <c r="AA46" s="393"/>
      <c r="AB46" s="60"/>
      <c r="AC46" s="60"/>
      <c r="AD46" s="60"/>
      <c r="AE46" s="60"/>
    </row>
    <row r="47" spans="1:36" ht="25.5" x14ac:dyDescent="0.25">
      <c r="A47" s="51" t="s">
        <v>40</v>
      </c>
      <c r="B47" s="52" t="s">
        <v>97</v>
      </c>
      <c r="C47" s="53" t="s">
        <v>98</v>
      </c>
      <c r="D47" s="54" t="s">
        <v>90</v>
      </c>
      <c r="E47" s="55"/>
      <c r="F47" s="56"/>
      <c r="G47" s="57">
        <f t="shared" si="99"/>
        <v>0</v>
      </c>
      <c r="H47" s="55"/>
      <c r="I47" s="56"/>
      <c r="J47" s="57">
        <f t="shared" si="100"/>
        <v>0</v>
      </c>
      <c r="K47" s="55"/>
      <c r="L47" s="56"/>
      <c r="M47" s="57">
        <f t="shared" si="101"/>
        <v>0</v>
      </c>
      <c r="N47" s="55"/>
      <c r="O47" s="56"/>
      <c r="P47" s="57">
        <f t="shared" si="102"/>
        <v>0</v>
      </c>
      <c r="Q47" s="55"/>
      <c r="R47" s="56"/>
      <c r="S47" s="408">
        <f t="shared" si="103"/>
        <v>0</v>
      </c>
      <c r="T47" s="455"/>
      <c r="U47" s="56"/>
      <c r="V47" s="456">
        <f t="shared" si="104"/>
        <v>0</v>
      </c>
      <c r="W47" s="58">
        <f t="shared" si="72"/>
        <v>0</v>
      </c>
      <c r="X47" s="526">
        <f t="shared" si="105"/>
        <v>0</v>
      </c>
      <c r="Y47" s="527">
        <f t="shared" si="106"/>
        <v>0</v>
      </c>
      <c r="Z47" s="560">
        <v>0</v>
      </c>
      <c r="AA47" s="393"/>
      <c r="AB47" s="60"/>
      <c r="AC47" s="60"/>
      <c r="AD47" s="60"/>
      <c r="AE47" s="60"/>
    </row>
    <row r="48" spans="1:36" ht="26.25" thickBot="1" x14ac:dyDescent="0.3">
      <c r="A48" s="61" t="s">
        <v>40</v>
      </c>
      <c r="B48" s="62" t="s">
        <v>99</v>
      </c>
      <c r="C48" s="88" t="s">
        <v>96</v>
      </c>
      <c r="D48" s="63" t="s">
        <v>90</v>
      </c>
      <c r="E48" s="74"/>
      <c r="F48" s="75"/>
      <c r="G48" s="76">
        <f t="shared" si="99"/>
        <v>0</v>
      </c>
      <c r="H48" s="74"/>
      <c r="I48" s="75"/>
      <c r="J48" s="76">
        <f t="shared" si="100"/>
        <v>0</v>
      </c>
      <c r="K48" s="74"/>
      <c r="L48" s="75"/>
      <c r="M48" s="76">
        <f t="shared" si="101"/>
        <v>0</v>
      </c>
      <c r="N48" s="74"/>
      <c r="O48" s="75"/>
      <c r="P48" s="76">
        <f t="shared" si="102"/>
        <v>0</v>
      </c>
      <c r="Q48" s="74"/>
      <c r="R48" s="75"/>
      <c r="S48" s="411">
        <f t="shared" si="103"/>
        <v>0</v>
      </c>
      <c r="T48" s="463"/>
      <c r="U48" s="464"/>
      <c r="V48" s="465">
        <f t="shared" si="104"/>
        <v>0</v>
      </c>
      <c r="W48" s="416">
        <f t="shared" si="72"/>
        <v>0</v>
      </c>
      <c r="X48" s="526">
        <f t="shared" si="105"/>
        <v>0</v>
      </c>
      <c r="Y48" s="527">
        <f t="shared" si="106"/>
        <v>0</v>
      </c>
      <c r="Z48" s="560">
        <v>0</v>
      </c>
      <c r="AA48" s="396"/>
      <c r="AB48" s="60"/>
      <c r="AC48" s="60"/>
      <c r="AD48" s="60"/>
      <c r="AE48" s="60"/>
    </row>
    <row r="49" spans="1:31" ht="15" thickBot="1" x14ac:dyDescent="0.25">
      <c r="A49" s="89" t="s">
        <v>100</v>
      </c>
      <c r="B49" s="90"/>
      <c r="C49" s="91"/>
      <c r="D49" s="92"/>
      <c r="E49" s="96">
        <f>E45+E41+E37</f>
        <v>0</v>
      </c>
      <c r="F49" s="103"/>
      <c r="G49" s="95">
        <f t="shared" ref="G49" si="107">G45+G41+G37</f>
        <v>0</v>
      </c>
      <c r="H49" s="96">
        <f>H45+H41+H37</f>
        <v>0</v>
      </c>
      <c r="I49" s="103"/>
      <c r="J49" s="95">
        <f t="shared" ref="J49" si="108">J45+J41+J37</f>
        <v>0</v>
      </c>
      <c r="K49" s="104"/>
      <c r="L49" s="103"/>
      <c r="M49" s="95">
        <f t="shared" ref="M49:Q49" si="109">M45+M41+M37</f>
        <v>0</v>
      </c>
      <c r="N49" s="104"/>
      <c r="O49" s="103"/>
      <c r="P49" s="95">
        <f t="shared" ref="P49" si="110">P45+P41+P37</f>
        <v>0</v>
      </c>
      <c r="Q49" s="104">
        <f t="shared" si="109"/>
        <v>0</v>
      </c>
      <c r="R49" s="103"/>
      <c r="S49" s="373">
        <f t="shared" ref="S49:T49" si="111">S45+S41+S37</f>
        <v>0</v>
      </c>
      <c r="T49" s="478">
        <f t="shared" si="111"/>
        <v>0</v>
      </c>
      <c r="U49" s="479"/>
      <c r="V49" s="474">
        <f t="shared" ref="V49" si="112">V45+V41+V37</f>
        <v>0</v>
      </c>
      <c r="W49" s="419">
        <f>W45+W41+W37</f>
        <v>0</v>
      </c>
      <c r="X49" s="435">
        <f>J49+P49+V49</f>
        <v>0</v>
      </c>
      <c r="Y49" s="435">
        <f>W49-X49</f>
        <v>0</v>
      </c>
      <c r="Z49" s="518">
        <v>0</v>
      </c>
      <c r="AA49" s="398"/>
      <c r="AB49" s="8"/>
      <c r="AC49" s="8"/>
      <c r="AD49" s="8"/>
      <c r="AE49" s="8"/>
    </row>
    <row r="50" spans="1:31" ht="15" thickBot="1" x14ac:dyDescent="0.25">
      <c r="A50" s="97" t="s">
        <v>35</v>
      </c>
      <c r="B50" s="98">
        <v>3</v>
      </c>
      <c r="C50" s="99" t="s">
        <v>101</v>
      </c>
      <c r="D50" s="100"/>
      <c r="E50" s="42"/>
      <c r="F50" s="42"/>
      <c r="G50" s="42"/>
      <c r="H50" s="42"/>
      <c r="I50" s="42"/>
      <c r="J50" s="42"/>
      <c r="K50" s="42"/>
      <c r="L50" s="42"/>
      <c r="M50" s="42"/>
      <c r="N50" s="42"/>
      <c r="O50" s="42"/>
      <c r="P50" s="42"/>
      <c r="Q50" s="42"/>
      <c r="R50" s="42"/>
      <c r="S50" s="371"/>
      <c r="T50" s="421"/>
      <c r="U50" s="421"/>
      <c r="V50" s="421"/>
      <c r="W50" s="418"/>
      <c r="X50" s="418"/>
      <c r="Y50" s="418"/>
      <c r="Z50" s="418"/>
      <c r="AA50" s="391"/>
      <c r="AB50" s="8"/>
      <c r="AC50" s="8"/>
      <c r="AD50" s="8"/>
      <c r="AE50" s="8"/>
    </row>
    <row r="51" spans="1:31" ht="39" thickBot="1" x14ac:dyDescent="0.25">
      <c r="A51" s="43" t="s">
        <v>37</v>
      </c>
      <c r="B51" s="79" t="s">
        <v>102</v>
      </c>
      <c r="C51" s="45" t="s">
        <v>103</v>
      </c>
      <c r="D51" s="46"/>
      <c r="E51" s="47">
        <f>SUM(E52:E54)</f>
        <v>0</v>
      </c>
      <c r="F51" s="48"/>
      <c r="G51" s="49">
        <f t="shared" ref="G51" si="113">SUM(G52:G54)</f>
        <v>0</v>
      </c>
      <c r="H51" s="47">
        <f>SUM(H52:H54)</f>
        <v>0</v>
      </c>
      <c r="I51" s="48"/>
      <c r="J51" s="49">
        <f t="shared" ref="J51" si="114">SUM(J52:J54)</f>
        <v>0</v>
      </c>
      <c r="K51" s="47"/>
      <c r="L51" s="48"/>
      <c r="M51" s="49">
        <f t="shared" ref="M51:Q51" si="115">SUM(M52:M54)</f>
        <v>0</v>
      </c>
      <c r="N51" s="47"/>
      <c r="O51" s="48"/>
      <c r="P51" s="49">
        <f t="shared" ref="P51" si="116">SUM(P52:P54)</f>
        <v>0</v>
      </c>
      <c r="Q51" s="47">
        <f t="shared" si="115"/>
        <v>0</v>
      </c>
      <c r="R51" s="48"/>
      <c r="S51" s="407">
        <f>SUM(S52:S54)</f>
        <v>0</v>
      </c>
      <c r="T51" s="466">
        <f t="shared" ref="T51" si="117">SUM(T52:T54)</f>
        <v>0</v>
      </c>
      <c r="U51" s="467"/>
      <c r="V51" s="468">
        <f>SUM(V52:V54)</f>
        <v>0</v>
      </c>
      <c r="W51" s="417">
        <f>G51+M51+S51</f>
        <v>0</v>
      </c>
      <c r="X51" s="435">
        <f>J51+P51+V51</f>
        <v>0</v>
      </c>
      <c r="Y51" s="435">
        <f>W51-X51</f>
        <v>0</v>
      </c>
      <c r="Z51" s="517">
        <v>0</v>
      </c>
      <c r="AA51" s="392"/>
      <c r="AB51" s="50"/>
      <c r="AC51" s="50"/>
      <c r="AD51" s="50"/>
      <c r="AE51" s="50"/>
    </row>
    <row r="52" spans="1:31" ht="25.5" x14ac:dyDescent="0.25">
      <c r="A52" s="51" t="s">
        <v>40</v>
      </c>
      <c r="B52" s="52" t="s">
        <v>104</v>
      </c>
      <c r="C52" s="101" t="s">
        <v>105</v>
      </c>
      <c r="D52" s="54" t="s">
        <v>83</v>
      </c>
      <c r="E52" s="55"/>
      <c r="F52" s="56"/>
      <c r="G52" s="57">
        <f t="shared" ref="G52:G54" si="118">E52*F52</f>
        <v>0</v>
      </c>
      <c r="H52" s="55"/>
      <c r="I52" s="56"/>
      <c r="J52" s="57">
        <f t="shared" ref="J52:J54" si="119">H52*I52</f>
        <v>0</v>
      </c>
      <c r="K52" s="55"/>
      <c r="L52" s="56"/>
      <c r="M52" s="57">
        <f t="shared" ref="M52:M54" si="120">K52*L52</f>
        <v>0</v>
      </c>
      <c r="N52" s="55"/>
      <c r="O52" s="56"/>
      <c r="P52" s="57">
        <f t="shared" ref="P52:P54" si="121">N52*O52</f>
        <v>0</v>
      </c>
      <c r="Q52" s="55"/>
      <c r="R52" s="56"/>
      <c r="S52" s="408">
        <f t="shared" ref="S52:S54" si="122">Q52*R52</f>
        <v>0</v>
      </c>
      <c r="T52" s="455"/>
      <c r="U52" s="56"/>
      <c r="V52" s="456">
        <f t="shared" ref="V52:V54" si="123">T52*U52</f>
        <v>0</v>
      </c>
      <c r="W52" s="58">
        <f>G52+M52+S52</f>
        <v>0</v>
      </c>
      <c r="X52" s="526">
        <f t="shared" ref="X52:X54" si="124">J52+P52+V52</f>
        <v>0</v>
      </c>
      <c r="Y52" s="527">
        <f t="shared" ref="Y52:Y54" si="125">W52-X52</f>
        <v>0</v>
      </c>
      <c r="Z52" s="560">
        <v>0</v>
      </c>
      <c r="AA52" s="393"/>
      <c r="AB52" s="60"/>
      <c r="AC52" s="60"/>
      <c r="AD52" s="60"/>
      <c r="AE52" s="60"/>
    </row>
    <row r="53" spans="1:31" ht="25.5" x14ac:dyDescent="0.25">
      <c r="A53" s="51" t="s">
        <v>40</v>
      </c>
      <c r="B53" s="52" t="s">
        <v>106</v>
      </c>
      <c r="C53" s="101" t="s">
        <v>107</v>
      </c>
      <c r="D53" s="54" t="s">
        <v>83</v>
      </c>
      <c r="E53" s="55"/>
      <c r="F53" s="56"/>
      <c r="G53" s="57">
        <f t="shared" si="118"/>
        <v>0</v>
      </c>
      <c r="H53" s="55"/>
      <c r="I53" s="56"/>
      <c r="J53" s="57">
        <f t="shared" si="119"/>
        <v>0</v>
      </c>
      <c r="K53" s="55"/>
      <c r="L53" s="56"/>
      <c r="M53" s="57">
        <f t="shared" si="120"/>
        <v>0</v>
      </c>
      <c r="N53" s="55"/>
      <c r="O53" s="56"/>
      <c r="P53" s="57">
        <f t="shared" si="121"/>
        <v>0</v>
      </c>
      <c r="Q53" s="55"/>
      <c r="R53" s="56"/>
      <c r="S53" s="408">
        <f t="shared" si="122"/>
        <v>0</v>
      </c>
      <c r="T53" s="455"/>
      <c r="U53" s="56"/>
      <c r="V53" s="456">
        <f t="shared" si="123"/>
        <v>0</v>
      </c>
      <c r="W53" s="58">
        <f>G53+M53+S53</f>
        <v>0</v>
      </c>
      <c r="X53" s="526">
        <f t="shared" si="124"/>
        <v>0</v>
      </c>
      <c r="Y53" s="527">
        <f t="shared" si="125"/>
        <v>0</v>
      </c>
      <c r="Z53" s="560">
        <v>0</v>
      </c>
      <c r="AA53" s="393"/>
      <c r="AB53" s="60"/>
      <c r="AC53" s="60"/>
      <c r="AD53" s="60"/>
      <c r="AE53" s="60"/>
    </row>
    <row r="54" spans="1:31" ht="26.25" thickBot="1" x14ac:dyDescent="0.3">
      <c r="A54" s="61" t="s">
        <v>40</v>
      </c>
      <c r="B54" s="62" t="s">
        <v>108</v>
      </c>
      <c r="C54" s="87" t="s">
        <v>109</v>
      </c>
      <c r="D54" s="63" t="s">
        <v>83</v>
      </c>
      <c r="E54" s="64"/>
      <c r="F54" s="65"/>
      <c r="G54" s="66">
        <f t="shared" si="118"/>
        <v>0</v>
      </c>
      <c r="H54" s="64"/>
      <c r="I54" s="65"/>
      <c r="J54" s="66">
        <f t="shared" si="119"/>
        <v>0</v>
      </c>
      <c r="K54" s="64"/>
      <c r="L54" s="65"/>
      <c r="M54" s="66">
        <f t="shared" si="120"/>
        <v>0</v>
      </c>
      <c r="N54" s="64"/>
      <c r="O54" s="65"/>
      <c r="P54" s="66">
        <f t="shared" si="121"/>
        <v>0</v>
      </c>
      <c r="Q54" s="64"/>
      <c r="R54" s="65"/>
      <c r="S54" s="409">
        <f t="shared" si="122"/>
        <v>0</v>
      </c>
      <c r="T54" s="457"/>
      <c r="U54" s="441"/>
      <c r="V54" s="458">
        <f t="shared" si="123"/>
        <v>0</v>
      </c>
      <c r="W54" s="416">
        <f>G54+M54+S54</f>
        <v>0</v>
      </c>
      <c r="X54" s="526">
        <f t="shared" si="124"/>
        <v>0</v>
      </c>
      <c r="Y54" s="527">
        <f t="shared" si="125"/>
        <v>0</v>
      </c>
      <c r="Z54" s="560">
        <v>0</v>
      </c>
      <c r="AA54" s="394"/>
      <c r="AB54" s="60"/>
      <c r="AC54" s="60"/>
      <c r="AD54" s="60"/>
      <c r="AE54" s="60"/>
    </row>
    <row r="55" spans="1:31" ht="51.75" thickBot="1" x14ac:dyDescent="0.25">
      <c r="A55" s="43" t="s">
        <v>37</v>
      </c>
      <c r="B55" s="79" t="s">
        <v>110</v>
      </c>
      <c r="C55" s="67" t="s">
        <v>111</v>
      </c>
      <c r="D55" s="68"/>
      <c r="E55" s="69"/>
      <c r="F55" s="70"/>
      <c r="G55" s="71"/>
      <c r="H55" s="69"/>
      <c r="I55" s="70"/>
      <c r="J55" s="71"/>
      <c r="K55" s="69"/>
      <c r="L55" s="70"/>
      <c r="M55" s="71">
        <f t="shared" ref="M55:Q55" si="126">SUM(M56:M57)</f>
        <v>0</v>
      </c>
      <c r="N55" s="69"/>
      <c r="O55" s="70"/>
      <c r="P55" s="71">
        <f t="shared" ref="P55" si="127">SUM(P56:P57)</f>
        <v>0</v>
      </c>
      <c r="Q55" s="69">
        <f t="shared" si="126"/>
        <v>0</v>
      </c>
      <c r="R55" s="70"/>
      <c r="S55" s="410">
        <f>SUM(S56:S57)</f>
        <v>0</v>
      </c>
      <c r="T55" s="459">
        <f t="shared" ref="T55" si="128">SUM(T56:T57)</f>
        <v>0</v>
      </c>
      <c r="U55" s="70"/>
      <c r="V55" s="460">
        <f>SUM(V56:V57)</f>
        <v>0</v>
      </c>
      <c r="W55" s="417">
        <f>M55+S55</f>
        <v>0</v>
      </c>
      <c r="X55" s="435">
        <f>J55+P55+V55</f>
        <v>0</v>
      </c>
      <c r="Y55" s="435">
        <f>W55-X55</f>
        <v>0</v>
      </c>
      <c r="Z55" s="519">
        <v>0</v>
      </c>
      <c r="AA55" s="395"/>
      <c r="AB55" s="50"/>
      <c r="AC55" s="50"/>
      <c r="AD55" s="50"/>
      <c r="AE55" s="50"/>
    </row>
    <row r="56" spans="1:31" ht="25.5" x14ac:dyDescent="0.25">
      <c r="A56" s="51" t="s">
        <v>40</v>
      </c>
      <c r="B56" s="52" t="s">
        <v>112</v>
      </c>
      <c r="C56" s="101" t="s">
        <v>113</v>
      </c>
      <c r="D56" s="54" t="s">
        <v>114</v>
      </c>
      <c r="E56" s="600" t="s">
        <v>115</v>
      </c>
      <c r="F56" s="601"/>
      <c r="G56" s="602"/>
      <c r="H56" s="600" t="s">
        <v>115</v>
      </c>
      <c r="I56" s="601"/>
      <c r="J56" s="602"/>
      <c r="K56" s="55"/>
      <c r="L56" s="56"/>
      <c r="M56" s="57">
        <f t="shared" ref="M56:M57" si="129">K56*L56</f>
        <v>0</v>
      </c>
      <c r="N56" s="55"/>
      <c r="O56" s="56"/>
      <c r="P56" s="57">
        <f t="shared" ref="P56:P57" si="130">N56*O56</f>
        <v>0</v>
      </c>
      <c r="Q56" s="55"/>
      <c r="R56" s="56"/>
      <c r="S56" s="408">
        <f t="shared" ref="S56:S57" si="131">Q56*R56</f>
        <v>0</v>
      </c>
      <c r="T56" s="455"/>
      <c r="U56" s="56"/>
      <c r="V56" s="456">
        <f t="shared" ref="V56:V57" si="132">T56*U56</f>
        <v>0</v>
      </c>
      <c r="W56" s="58">
        <f>M56+S56</f>
        <v>0</v>
      </c>
      <c r="X56" s="526">
        <f t="shared" ref="X56" si="133">J56+P56+V56</f>
        <v>0</v>
      </c>
      <c r="Y56" s="527">
        <f t="shared" ref="Y56" si="134">W56-X56</f>
        <v>0</v>
      </c>
      <c r="Z56" s="560">
        <v>0</v>
      </c>
      <c r="AA56" s="393"/>
      <c r="AB56" s="60"/>
      <c r="AC56" s="60"/>
      <c r="AD56" s="60"/>
      <c r="AE56" s="60"/>
    </row>
    <row r="57" spans="1:31" ht="15.75" thickBot="1" x14ac:dyDescent="0.3">
      <c r="A57" s="61" t="s">
        <v>40</v>
      </c>
      <c r="B57" s="62" t="s">
        <v>116</v>
      </c>
      <c r="C57" s="87" t="s">
        <v>117</v>
      </c>
      <c r="D57" s="63" t="s">
        <v>114</v>
      </c>
      <c r="E57" s="603"/>
      <c r="F57" s="604"/>
      <c r="G57" s="605"/>
      <c r="H57" s="603"/>
      <c r="I57" s="604"/>
      <c r="J57" s="605"/>
      <c r="K57" s="74"/>
      <c r="L57" s="75"/>
      <c r="M57" s="76">
        <f t="shared" si="129"/>
        <v>0</v>
      </c>
      <c r="N57" s="74"/>
      <c r="O57" s="75"/>
      <c r="P57" s="76">
        <f t="shared" si="130"/>
        <v>0</v>
      </c>
      <c r="Q57" s="74"/>
      <c r="R57" s="75"/>
      <c r="S57" s="411">
        <f t="shared" si="131"/>
        <v>0</v>
      </c>
      <c r="T57" s="463"/>
      <c r="U57" s="464"/>
      <c r="V57" s="465">
        <f t="shared" si="132"/>
        <v>0</v>
      </c>
      <c r="W57" s="416">
        <f>M57+S57</f>
        <v>0</v>
      </c>
      <c r="X57" s="528"/>
      <c r="Y57" s="529"/>
      <c r="Z57" s="560">
        <v>0</v>
      </c>
      <c r="AA57" s="396"/>
      <c r="AB57" s="60"/>
      <c r="AC57" s="60"/>
      <c r="AD57" s="60"/>
      <c r="AE57" s="60"/>
    </row>
    <row r="58" spans="1:31" ht="15" thickBot="1" x14ac:dyDescent="0.25">
      <c r="A58" s="89" t="s">
        <v>118</v>
      </c>
      <c r="B58" s="90"/>
      <c r="C58" s="91"/>
      <c r="D58" s="92"/>
      <c r="E58" s="96">
        <f>E51</f>
        <v>0</v>
      </c>
      <c r="F58" s="103"/>
      <c r="G58" s="95">
        <f>G51</f>
        <v>0</v>
      </c>
      <c r="H58" s="96">
        <f>H51</f>
        <v>0</v>
      </c>
      <c r="I58" s="103"/>
      <c r="J58" s="95">
        <f>J51</f>
        <v>0</v>
      </c>
      <c r="K58" s="104"/>
      <c r="L58" s="103"/>
      <c r="M58" s="95">
        <f t="shared" ref="M58:Q58" si="135">M55+M51</f>
        <v>0</v>
      </c>
      <c r="N58" s="104"/>
      <c r="O58" s="103"/>
      <c r="P58" s="95">
        <f t="shared" ref="P58" si="136">P55+P51</f>
        <v>0</v>
      </c>
      <c r="Q58" s="104">
        <f t="shared" si="135"/>
        <v>0</v>
      </c>
      <c r="R58" s="103"/>
      <c r="S58" s="373">
        <f t="shared" ref="S58:T58" si="137">S55+S51</f>
        <v>0</v>
      </c>
      <c r="T58" s="478">
        <f t="shared" si="137"/>
        <v>0</v>
      </c>
      <c r="U58" s="479"/>
      <c r="V58" s="474">
        <f t="shared" ref="V58" si="138">V55+V51</f>
        <v>0</v>
      </c>
      <c r="W58" s="419">
        <f>W55+W51</f>
        <v>0</v>
      </c>
      <c r="X58" s="435">
        <f>J58+P58+V58</f>
        <v>0</v>
      </c>
      <c r="Y58" s="435">
        <f>W58-X58</f>
        <v>0</v>
      </c>
      <c r="Z58" s="520">
        <v>0</v>
      </c>
      <c r="AA58" s="398"/>
      <c r="AB58" s="60"/>
      <c r="AC58" s="8"/>
      <c r="AD58" s="8"/>
      <c r="AE58" s="8"/>
    </row>
    <row r="59" spans="1:31" ht="15" thickBot="1" x14ac:dyDescent="0.25">
      <c r="A59" s="97" t="s">
        <v>35</v>
      </c>
      <c r="B59" s="98">
        <v>4</v>
      </c>
      <c r="C59" s="99" t="s">
        <v>119</v>
      </c>
      <c r="D59" s="100"/>
      <c r="E59" s="42"/>
      <c r="F59" s="42"/>
      <c r="G59" s="42"/>
      <c r="H59" s="42"/>
      <c r="I59" s="42"/>
      <c r="J59" s="42"/>
      <c r="K59" s="42"/>
      <c r="L59" s="42"/>
      <c r="M59" s="42"/>
      <c r="N59" s="42"/>
      <c r="O59" s="42"/>
      <c r="P59" s="42"/>
      <c r="Q59" s="42"/>
      <c r="R59" s="42"/>
      <c r="S59" s="371"/>
      <c r="T59" s="42"/>
      <c r="U59" s="42"/>
      <c r="V59" s="371"/>
      <c r="W59" s="418"/>
      <c r="X59" s="530"/>
      <c r="Y59" s="531"/>
      <c r="Z59" s="531"/>
      <c r="AA59" s="391"/>
      <c r="AB59" s="8"/>
      <c r="AC59" s="8"/>
      <c r="AD59" s="8"/>
      <c r="AE59" s="8"/>
    </row>
    <row r="60" spans="1:31" ht="15" thickBot="1" x14ac:dyDescent="0.25">
      <c r="A60" s="43" t="s">
        <v>37</v>
      </c>
      <c r="B60" s="79" t="s">
        <v>120</v>
      </c>
      <c r="C60" s="105" t="s">
        <v>121</v>
      </c>
      <c r="D60" s="46"/>
      <c r="E60" s="47">
        <f>SUM(E61:E62)</f>
        <v>33.5</v>
      </c>
      <c r="F60" s="48"/>
      <c r="G60" s="49">
        <f>SUM(G61:G62)</f>
        <v>45687.5</v>
      </c>
      <c r="H60" s="47">
        <f>SUM(H61:H62)</f>
        <v>23.5</v>
      </c>
      <c r="I60" s="48"/>
      <c r="J60" s="49">
        <f>SUM(J61:J62)</f>
        <v>44200</v>
      </c>
      <c r="K60" s="47"/>
      <c r="L60" s="48"/>
      <c r="M60" s="49">
        <f>SUM(M61:M62)</f>
        <v>0</v>
      </c>
      <c r="N60" s="47"/>
      <c r="O60" s="48"/>
      <c r="P60" s="49">
        <f>SUM(P61:P62)</f>
        <v>0</v>
      </c>
      <c r="Q60" s="47">
        <f>SUM(Q61:Q62)</f>
        <v>1.5</v>
      </c>
      <c r="R60" s="48"/>
      <c r="S60" s="407">
        <f>SUM(S61:S62)</f>
        <v>23287.5</v>
      </c>
      <c r="T60" s="469">
        <f>SUM(T61:T62)</f>
        <v>0.5</v>
      </c>
      <c r="U60" s="470"/>
      <c r="V60" s="471">
        <f>SUM(V61:V62)</f>
        <v>25000</v>
      </c>
      <c r="W60" s="417">
        <f t="shared" ref="W60:W78" si="139">G60+M60+S60</f>
        <v>68975</v>
      </c>
      <c r="X60" s="435">
        <f>J60+P60+V60</f>
        <v>69200</v>
      </c>
      <c r="Y60" s="435">
        <f>W60-X60</f>
        <v>-225</v>
      </c>
      <c r="Z60" s="514">
        <f t="shared" ref="Z60:Z65" si="140">(Y60/W60)*100</f>
        <v>-0.32620514679231605</v>
      </c>
      <c r="AA60" s="392"/>
      <c r="AB60" s="50"/>
      <c r="AC60" s="50"/>
      <c r="AD60" s="50"/>
      <c r="AE60" s="50"/>
    </row>
    <row r="61" spans="1:31" ht="38.25" x14ac:dyDescent="0.25">
      <c r="A61" s="51" t="s">
        <v>40</v>
      </c>
      <c r="B61" s="52" t="s">
        <v>125</v>
      </c>
      <c r="C61" s="106" t="s">
        <v>414</v>
      </c>
      <c r="D61" s="107" t="s">
        <v>123</v>
      </c>
      <c r="E61" s="108">
        <v>32</v>
      </c>
      <c r="F61" s="109">
        <v>700</v>
      </c>
      <c r="G61" s="110">
        <f t="shared" ref="G61:G62" si="141">E61*F61</f>
        <v>22400</v>
      </c>
      <c r="H61" s="567">
        <v>23</v>
      </c>
      <c r="I61" s="568">
        <f>J61/H61</f>
        <v>834.78260869565213</v>
      </c>
      <c r="J61" s="447">
        <v>19200</v>
      </c>
      <c r="K61" s="565"/>
      <c r="L61" s="568"/>
      <c r="M61" s="443">
        <f t="shared" ref="M61:M62" si="142">K61*L61</f>
        <v>0</v>
      </c>
      <c r="N61" s="565"/>
      <c r="O61" s="568"/>
      <c r="P61" s="443">
        <f t="shared" ref="P61:P62" si="143">N61*O61</f>
        <v>0</v>
      </c>
      <c r="Q61" s="565"/>
      <c r="R61" s="568"/>
      <c r="S61" s="656">
        <f t="shared" ref="S61:S62" si="144">Q61*R61</f>
        <v>0</v>
      </c>
      <c r="T61" s="657"/>
      <c r="U61" s="658"/>
      <c r="V61" s="659">
        <f t="shared" ref="V61" si="145">T61*U61</f>
        <v>0</v>
      </c>
      <c r="W61" s="58">
        <f t="shared" si="139"/>
        <v>22400</v>
      </c>
      <c r="X61" s="526">
        <f t="shared" ref="X61:X62" si="146">J61+P61+V61</f>
        <v>19200</v>
      </c>
      <c r="Y61" s="527">
        <f t="shared" ref="Y61:Y62" si="147">W61-X61</f>
        <v>3200</v>
      </c>
      <c r="Z61" s="560">
        <f t="shared" si="140"/>
        <v>14.285714285714285</v>
      </c>
      <c r="AA61" s="393" t="s">
        <v>126</v>
      </c>
      <c r="AB61" s="60"/>
      <c r="AC61" s="60"/>
      <c r="AD61" s="60"/>
      <c r="AE61" s="60"/>
    </row>
    <row r="62" spans="1:31" ht="26.25" thickBot="1" x14ac:dyDescent="0.3">
      <c r="A62" s="72" t="s">
        <v>40</v>
      </c>
      <c r="B62" s="62" t="s">
        <v>127</v>
      </c>
      <c r="C62" s="87" t="s">
        <v>431</v>
      </c>
      <c r="D62" s="107" t="s">
        <v>128</v>
      </c>
      <c r="E62" s="111">
        <v>1.5</v>
      </c>
      <c r="F62" s="112">
        <v>15525</v>
      </c>
      <c r="G62" s="113">
        <f t="shared" si="141"/>
        <v>23287.5</v>
      </c>
      <c r="H62" s="569">
        <v>0.5</v>
      </c>
      <c r="I62" s="570">
        <f>J62/H62</f>
        <v>50000</v>
      </c>
      <c r="J62" s="660">
        <v>25000</v>
      </c>
      <c r="K62" s="444"/>
      <c r="L62" s="570"/>
      <c r="M62" s="446">
        <f t="shared" si="142"/>
        <v>0</v>
      </c>
      <c r="N62" s="444"/>
      <c r="O62" s="570"/>
      <c r="P62" s="446">
        <f t="shared" si="143"/>
        <v>0</v>
      </c>
      <c r="Q62" s="569">
        <v>1.5</v>
      </c>
      <c r="R62" s="570">
        <v>15525</v>
      </c>
      <c r="S62" s="571">
        <f t="shared" si="144"/>
        <v>23287.5</v>
      </c>
      <c r="T62" s="661">
        <v>0.5</v>
      </c>
      <c r="U62" s="662">
        <f>V62/T62</f>
        <v>50000</v>
      </c>
      <c r="V62" s="663">
        <v>25000</v>
      </c>
      <c r="W62" s="416">
        <f t="shared" si="139"/>
        <v>46575</v>
      </c>
      <c r="X62" s="526">
        <f t="shared" si="146"/>
        <v>50000</v>
      </c>
      <c r="Y62" s="527">
        <f t="shared" si="147"/>
        <v>-3425</v>
      </c>
      <c r="Z62" s="560">
        <f t="shared" si="140"/>
        <v>-7.3537305421363381</v>
      </c>
      <c r="AA62" s="394" t="s">
        <v>129</v>
      </c>
      <c r="AB62" s="60"/>
      <c r="AC62" s="60"/>
      <c r="AD62" s="60"/>
      <c r="AE62" s="60"/>
    </row>
    <row r="63" spans="1:31" ht="26.25" thickBot="1" x14ac:dyDescent="0.25">
      <c r="A63" s="43" t="s">
        <v>37</v>
      </c>
      <c r="B63" s="79" t="s">
        <v>130</v>
      </c>
      <c r="C63" s="77" t="s">
        <v>131</v>
      </c>
      <c r="D63" s="68"/>
      <c r="E63" s="483">
        <f>SUM(E64:E66)</f>
        <v>21</v>
      </c>
      <c r="F63" s="70"/>
      <c r="G63" s="71">
        <f t="shared" ref="G63" si="148">SUM(G64:G66)</f>
        <v>122465</v>
      </c>
      <c r="H63" s="69">
        <f>SUM(H64:H66)</f>
        <v>31</v>
      </c>
      <c r="I63" s="70"/>
      <c r="J63" s="71">
        <f t="shared" ref="J63" si="149">SUM(J64:J66)</f>
        <v>142215.22999999998</v>
      </c>
      <c r="K63" s="69"/>
      <c r="L63" s="70"/>
      <c r="M63" s="71">
        <f t="shared" ref="M63:Q63" si="150">SUM(M64:M66)</f>
        <v>0</v>
      </c>
      <c r="N63" s="69"/>
      <c r="O63" s="70"/>
      <c r="P63" s="71">
        <f t="shared" ref="P63" si="151">SUM(P64:P66)</f>
        <v>0</v>
      </c>
      <c r="Q63" s="69">
        <f t="shared" si="150"/>
        <v>0</v>
      </c>
      <c r="R63" s="70"/>
      <c r="S63" s="410">
        <f>SUM(S64:S66)</f>
        <v>0</v>
      </c>
      <c r="T63" s="459">
        <f t="shared" ref="T63" si="152">SUM(T64:T66)</f>
        <v>0</v>
      </c>
      <c r="U63" s="70"/>
      <c r="V63" s="460">
        <f>SUM(V64:V66)</f>
        <v>0</v>
      </c>
      <c r="W63" s="417">
        <f t="shared" si="139"/>
        <v>122465</v>
      </c>
      <c r="X63" s="435">
        <f>J63+P63+V63</f>
        <v>142215.22999999998</v>
      </c>
      <c r="Y63" s="435">
        <f>W63-X63</f>
        <v>-19750.229999999981</v>
      </c>
      <c r="Z63" s="515">
        <f t="shared" si="140"/>
        <v>-16.127244518842105</v>
      </c>
      <c r="AA63" s="395"/>
      <c r="AB63" s="50"/>
      <c r="AC63" s="50"/>
      <c r="AD63" s="50"/>
      <c r="AE63" s="50"/>
    </row>
    <row r="64" spans="1:31" ht="51.75" thickBot="1" x14ac:dyDescent="0.3">
      <c r="A64" s="51" t="s">
        <v>40</v>
      </c>
      <c r="B64" s="52" t="s">
        <v>132</v>
      </c>
      <c r="C64" s="114" t="s">
        <v>440</v>
      </c>
      <c r="D64" s="115" t="s">
        <v>128</v>
      </c>
      <c r="E64" s="513">
        <v>7</v>
      </c>
      <c r="F64" s="366">
        <v>11355</v>
      </c>
      <c r="G64" s="57">
        <f t="shared" ref="G64:G66" si="153">E64*F64</f>
        <v>79485</v>
      </c>
      <c r="H64" s="572">
        <v>19</v>
      </c>
      <c r="I64" s="573">
        <f>J64/H64</f>
        <v>4183.4331578947367</v>
      </c>
      <c r="J64" s="57">
        <v>79485.23</v>
      </c>
      <c r="K64" s="55"/>
      <c r="L64" s="56"/>
      <c r="M64" s="57">
        <f t="shared" ref="M64:M66" si="154">K64*L64</f>
        <v>0</v>
      </c>
      <c r="N64" s="55"/>
      <c r="O64" s="56"/>
      <c r="P64" s="57">
        <f t="shared" ref="P64:P66" si="155">N64*O64</f>
        <v>0</v>
      </c>
      <c r="Q64" s="55"/>
      <c r="R64" s="56"/>
      <c r="S64" s="408">
        <f t="shared" ref="S64:S66" si="156">Q64*R64</f>
        <v>0</v>
      </c>
      <c r="T64" s="455"/>
      <c r="U64" s="56"/>
      <c r="V64" s="456">
        <f t="shared" ref="V64:V66" si="157">T64*U64</f>
        <v>0</v>
      </c>
      <c r="W64" s="58">
        <f t="shared" si="139"/>
        <v>79485</v>
      </c>
      <c r="X64" s="526">
        <f t="shared" ref="X64:X66" si="158">J64+P64+V64</f>
        <v>79485.23</v>
      </c>
      <c r="Y64" s="527">
        <f t="shared" ref="Y64:Y66" si="159">W64-X64</f>
        <v>-0.22999999999592546</v>
      </c>
      <c r="Z64" s="560">
        <f t="shared" si="140"/>
        <v>-2.8936277284509715E-4</v>
      </c>
      <c r="AA64" s="399" t="s">
        <v>133</v>
      </c>
      <c r="AB64" s="60"/>
      <c r="AC64" s="60"/>
      <c r="AD64" s="60"/>
      <c r="AE64" s="60"/>
    </row>
    <row r="65" spans="1:36" ht="51" x14ac:dyDescent="0.25">
      <c r="A65" s="51" t="s">
        <v>40</v>
      </c>
      <c r="B65" s="52" t="s">
        <v>134</v>
      </c>
      <c r="C65" s="106" t="s">
        <v>135</v>
      </c>
      <c r="D65" s="115" t="s">
        <v>128</v>
      </c>
      <c r="E65" s="429">
        <v>7</v>
      </c>
      <c r="F65" s="56">
        <v>3450</v>
      </c>
      <c r="G65" s="57">
        <f t="shared" si="153"/>
        <v>24150</v>
      </c>
      <c r="H65" s="565">
        <v>5</v>
      </c>
      <c r="I65" s="442">
        <f>J65/H65</f>
        <v>8780</v>
      </c>
      <c r="J65" s="443">
        <v>43900</v>
      </c>
      <c r="K65" s="55"/>
      <c r="L65" s="56"/>
      <c r="M65" s="57">
        <f t="shared" si="154"/>
        <v>0</v>
      </c>
      <c r="N65" s="55"/>
      <c r="O65" s="56"/>
      <c r="P65" s="57">
        <f t="shared" si="155"/>
        <v>0</v>
      </c>
      <c r="Q65" s="55"/>
      <c r="R65" s="56"/>
      <c r="S65" s="408">
        <f t="shared" si="156"/>
        <v>0</v>
      </c>
      <c r="T65" s="455"/>
      <c r="U65" s="56"/>
      <c r="V65" s="456">
        <f t="shared" si="157"/>
        <v>0</v>
      </c>
      <c r="W65" s="58">
        <f t="shared" si="139"/>
        <v>24150</v>
      </c>
      <c r="X65" s="526">
        <f t="shared" si="158"/>
        <v>43900</v>
      </c>
      <c r="Y65" s="527">
        <f t="shared" si="159"/>
        <v>-19750</v>
      </c>
      <c r="Z65" s="560">
        <f t="shared" si="140"/>
        <v>-81.780538302277421</v>
      </c>
      <c r="AA65" s="400" t="s">
        <v>136</v>
      </c>
      <c r="AB65" s="60"/>
      <c r="AC65" s="60"/>
      <c r="AD65" s="60"/>
      <c r="AE65" s="60"/>
    </row>
    <row r="66" spans="1:36" ht="39" thickBot="1" x14ac:dyDescent="0.3">
      <c r="A66" s="61" t="s">
        <v>40</v>
      </c>
      <c r="B66" s="78" t="s">
        <v>137</v>
      </c>
      <c r="C66" s="106" t="s">
        <v>138</v>
      </c>
      <c r="D66" s="115" t="s">
        <v>128</v>
      </c>
      <c r="E66" s="64">
        <v>7</v>
      </c>
      <c r="F66" s="65">
        <v>2690</v>
      </c>
      <c r="G66" s="66">
        <f t="shared" si="153"/>
        <v>18830</v>
      </c>
      <c r="H66" s="444">
        <v>7</v>
      </c>
      <c r="I66" s="445">
        <v>2690</v>
      </c>
      <c r="J66" s="66">
        <f t="shared" ref="J66" si="160">H66*I66</f>
        <v>18830</v>
      </c>
      <c r="K66" s="64"/>
      <c r="L66" s="65"/>
      <c r="M66" s="66">
        <f t="shared" si="154"/>
        <v>0</v>
      </c>
      <c r="N66" s="64"/>
      <c r="O66" s="65"/>
      <c r="P66" s="66">
        <f t="shared" si="155"/>
        <v>0</v>
      </c>
      <c r="Q66" s="64"/>
      <c r="R66" s="65"/>
      <c r="S66" s="409">
        <f t="shared" si="156"/>
        <v>0</v>
      </c>
      <c r="T66" s="457"/>
      <c r="U66" s="441"/>
      <c r="V66" s="458">
        <f t="shared" si="157"/>
        <v>0</v>
      </c>
      <c r="W66" s="416">
        <f t="shared" si="139"/>
        <v>18830</v>
      </c>
      <c r="X66" s="526">
        <f t="shared" si="158"/>
        <v>18830</v>
      </c>
      <c r="Y66" s="527">
        <f t="shared" si="159"/>
        <v>0</v>
      </c>
      <c r="Z66" s="560">
        <v>0</v>
      </c>
      <c r="AA66" s="400" t="s">
        <v>139</v>
      </c>
      <c r="AB66" s="60"/>
      <c r="AC66" s="60"/>
      <c r="AD66" s="60"/>
      <c r="AE66" s="60"/>
    </row>
    <row r="67" spans="1:36" ht="15" thickBot="1" x14ac:dyDescent="0.25">
      <c r="A67" s="43" t="s">
        <v>37</v>
      </c>
      <c r="B67" s="79" t="s">
        <v>140</v>
      </c>
      <c r="C67" s="77" t="s">
        <v>141</v>
      </c>
      <c r="D67" s="68"/>
      <c r="E67" s="69">
        <f>SUM(E68:E70)</f>
        <v>0</v>
      </c>
      <c r="F67" s="70"/>
      <c r="G67" s="71">
        <f t="shared" ref="G67" si="161">SUM(G68:G70)</f>
        <v>0</v>
      </c>
      <c r="H67" s="69">
        <f>SUM(H68:H70)</f>
        <v>0</v>
      </c>
      <c r="I67" s="70"/>
      <c r="J67" s="71">
        <f t="shared" ref="J67" si="162">SUM(J68:J70)</f>
        <v>0</v>
      </c>
      <c r="K67" s="69"/>
      <c r="L67" s="70"/>
      <c r="M67" s="71">
        <f t="shared" ref="M67:Q67" si="163">SUM(M68:M70)</f>
        <v>0</v>
      </c>
      <c r="N67" s="69"/>
      <c r="O67" s="70"/>
      <c r="P67" s="71">
        <f t="shared" ref="P67" si="164">SUM(P68:P70)</f>
        <v>0</v>
      </c>
      <c r="Q67" s="69">
        <f t="shared" si="163"/>
        <v>0</v>
      </c>
      <c r="R67" s="70"/>
      <c r="S67" s="410">
        <f>SUM(S68:S70)</f>
        <v>0</v>
      </c>
      <c r="T67" s="459">
        <f t="shared" ref="T67" si="165">SUM(T68:T70)</f>
        <v>0</v>
      </c>
      <c r="U67" s="70"/>
      <c r="V67" s="460">
        <f>SUM(V68:V70)</f>
        <v>0</v>
      </c>
      <c r="W67" s="417">
        <f t="shared" si="139"/>
        <v>0</v>
      </c>
      <c r="X67" s="435">
        <f>J67+P67+V67</f>
        <v>0</v>
      </c>
      <c r="Y67" s="435">
        <f>W67-X67</f>
        <v>0</v>
      </c>
      <c r="Z67" s="519">
        <v>0</v>
      </c>
      <c r="AA67" s="395"/>
      <c r="AB67" s="50"/>
      <c r="AC67" s="50"/>
      <c r="AD67" s="50"/>
      <c r="AE67" s="50"/>
    </row>
    <row r="68" spans="1:36" ht="25.5" x14ac:dyDescent="0.25">
      <c r="A68" s="51" t="s">
        <v>40</v>
      </c>
      <c r="B68" s="52" t="s">
        <v>142</v>
      </c>
      <c r="C68" s="114" t="s">
        <v>143</v>
      </c>
      <c r="D68" s="115" t="s">
        <v>144</v>
      </c>
      <c r="E68" s="55"/>
      <c r="F68" s="56"/>
      <c r="G68" s="57">
        <f t="shared" ref="G68:G70" si="166">E68*F68</f>
        <v>0</v>
      </c>
      <c r="H68" s="55"/>
      <c r="I68" s="56"/>
      <c r="J68" s="57">
        <f t="shared" ref="J68:J70" si="167">H68*I68</f>
        <v>0</v>
      </c>
      <c r="K68" s="55"/>
      <c r="L68" s="56"/>
      <c r="M68" s="57">
        <f t="shared" ref="M68:M70" si="168">K68*L68</f>
        <v>0</v>
      </c>
      <c r="N68" s="55"/>
      <c r="O68" s="56"/>
      <c r="P68" s="57">
        <f t="shared" ref="P68:P70" si="169">N68*O68</f>
        <v>0</v>
      </c>
      <c r="Q68" s="55"/>
      <c r="R68" s="56"/>
      <c r="S68" s="408">
        <f t="shared" ref="S68:S70" si="170">Q68*R68</f>
        <v>0</v>
      </c>
      <c r="T68" s="455"/>
      <c r="U68" s="56"/>
      <c r="V68" s="456">
        <f t="shared" ref="V68:V70" si="171">T68*U68</f>
        <v>0</v>
      </c>
      <c r="W68" s="58">
        <f t="shared" si="139"/>
        <v>0</v>
      </c>
      <c r="X68" s="526">
        <f t="shared" ref="X68:X70" si="172">J68+P68+V68</f>
        <v>0</v>
      </c>
      <c r="Y68" s="527">
        <f t="shared" ref="Y68:Y70" si="173">W68-X68</f>
        <v>0</v>
      </c>
      <c r="Z68" s="560">
        <v>0</v>
      </c>
      <c r="AA68" s="393"/>
      <c r="AB68" s="60"/>
      <c r="AC68" s="60"/>
      <c r="AD68" s="60"/>
      <c r="AE68" s="60"/>
    </row>
    <row r="69" spans="1:36" ht="25.5" x14ac:dyDescent="0.25">
      <c r="A69" s="51" t="s">
        <v>40</v>
      </c>
      <c r="B69" s="52" t="s">
        <v>145</v>
      </c>
      <c r="C69" s="114" t="s">
        <v>146</v>
      </c>
      <c r="D69" s="115" t="s">
        <v>144</v>
      </c>
      <c r="E69" s="55"/>
      <c r="F69" s="56"/>
      <c r="G69" s="57">
        <f t="shared" si="166"/>
        <v>0</v>
      </c>
      <c r="H69" s="55"/>
      <c r="I69" s="56"/>
      <c r="J69" s="57">
        <f t="shared" si="167"/>
        <v>0</v>
      </c>
      <c r="K69" s="55"/>
      <c r="L69" s="56"/>
      <c r="M69" s="57">
        <f t="shared" si="168"/>
        <v>0</v>
      </c>
      <c r="N69" s="55"/>
      <c r="O69" s="56"/>
      <c r="P69" s="57">
        <f t="shared" si="169"/>
        <v>0</v>
      </c>
      <c r="Q69" s="55"/>
      <c r="R69" s="56"/>
      <c r="S69" s="408">
        <f t="shared" si="170"/>
        <v>0</v>
      </c>
      <c r="T69" s="455"/>
      <c r="U69" s="56"/>
      <c r="V69" s="456">
        <f t="shared" si="171"/>
        <v>0</v>
      </c>
      <c r="W69" s="58">
        <f t="shared" si="139"/>
        <v>0</v>
      </c>
      <c r="X69" s="526">
        <f t="shared" si="172"/>
        <v>0</v>
      </c>
      <c r="Y69" s="527">
        <f t="shared" si="173"/>
        <v>0</v>
      </c>
      <c r="Z69" s="560">
        <v>0</v>
      </c>
      <c r="AA69" s="393"/>
      <c r="AB69" s="60"/>
      <c r="AC69" s="60"/>
      <c r="AD69" s="60"/>
      <c r="AE69" s="60"/>
    </row>
    <row r="70" spans="1:36" ht="26.25" thickBot="1" x14ac:dyDescent="0.3">
      <c r="A70" s="61" t="s">
        <v>40</v>
      </c>
      <c r="B70" s="78" t="s">
        <v>147</v>
      </c>
      <c r="C70" s="116" t="s">
        <v>148</v>
      </c>
      <c r="D70" s="117" t="s">
        <v>144</v>
      </c>
      <c r="E70" s="64"/>
      <c r="F70" s="65"/>
      <c r="G70" s="66">
        <f t="shared" si="166"/>
        <v>0</v>
      </c>
      <c r="H70" s="64"/>
      <c r="I70" s="65"/>
      <c r="J70" s="66">
        <f t="shared" si="167"/>
        <v>0</v>
      </c>
      <c r="K70" s="64"/>
      <c r="L70" s="65"/>
      <c r="M70" s="66">
        <f t="shared" si="168"/>
        <v>0</v>
      </c>
      <c r="N70" s="64"/>
      <c r="O70" s="65"/>
      <c r="P70" s="66">
        <f t="shared" si="169"/>
        <v>0</v>
      </c>
      <c r="Q70" s="64"/>
      <c r="R70" s="65"/>
      <c r="S70" s="409">
        <f t="shared" si="170"/>
        <v>0</v>
      </c>
      <c r="T70" s="457"/>
      <c r="U70" s="441"/>
      <c r="V70" s="458">
        <f t="shared" si="171"/>
        <v>0</v>
      </c>
      <c r="W70" s="416">
        <f t="shared" si="139"/>
        <v>0</v>
      </c>
      <c r="X70" s="526">
        <f t="shared" si="172"/>
        <v>0</v>
      </c>
      <c r="Y70" s="527">
        <f t="shared" si="173"/>
        <v>0</v>
      </c>
      <c r="Z70" s="560">
        <v>0</v>
      </c>
      <c r="AA70" s="394"/>
      <c r="AB70" s="60"/>
      <c r="AC70" s="60"/>
      <c r="AD70" s="60"/>
      <c r="AE70" s="60"/>
    </row>
    <row r="71" spans="1:36" ht="15" thickBot="1" x14ac:dyDescent="0.25">
      <c r="A71" s="43" t="s">
        <v>37</v>
      </c>
      <c r="B71" s="79" t="s">
        <v>149</v>
      </c>
      <c r="C71" s="77" t="s">
        <v>150</v>
      </c>
      <c r="D71" s="68"/>
      <c r="E71" s="69">
        <f>SUM(E72:E74)</f>
        <v>0</v>
      </c>
      <c r="F71" s="70"/>
      <c r="G71" s="71">
        <f t="shared" ref="G71" si="174">SUM(G72:G74)</f>
        <v>0</v>
      </c>
      <c r="H71" s="69">
        <f>SUM(H72:H74)</f>
        <v>0</v>
      </c>
      <c r="I71" s="70"/>
      <c r="J71" s="71">
        <f t="shared" ref="J71" si="175">SUM(J72:J74)</f>
        <v>0</v>
      </c>
      <c r="K71" s="69"/>
      <c r="L71" s="70"/>
      <c r="M71" s="71">
        <f t="shared" ref="M71:Q71" si="176">SUM(M72:M74)</f>
        <v>0</v>
      </c>
      <c r="N71" s="69"/>
      <c r="O71" s="70"/>
      <c r="P71" s="71">
        <f t="shared" ref="P71" si="177">SUM(P72:P74)</f>
        <v>0</v>
      </c>
      <c r="Q71" s="69">
        <f t="shared" si="176"/>
        <v>0</v>
      </c>
      <c r="R71" s="70"/>
      <c r="S71" s="410">
        <f>SUM(S72:S74)</f>
        <v>0</v>
      </c>
      <c r="T71" s="459">
        <f t="shared" ref="T71" si="178">SUM(T72:T74)</f>
        <v>0</v>
      </c>
      <c r="U71" s="70"/>
      <c r="V71" s="460">
        <f>SUM(V72:V74)</f>
        <v>0</v>
      </c>
      <c r="W71" s="417">
        <f t="shared" si="139"/>
        <v>0</v>
      </c>
      <c r="X71" s="435">
        <f>J71+P71+V71</f>
        <v>0</v>
      </c>
      <c r="Y71" s="435">
        <f>W71-X71</f>
        <v>0</v>
      </c>
      <c r="Z71" s="519">
        <v>0</v>
      </c>
      <c r="AA71" s="395"/>
      <c r="AB71" s="50"/>
      <c r="AC71" s="50"/>
      <c r="AD71" s="50"/>
      <c r="AE71" s="50"/>
    </row>
    <row r="72" spans="1:36" ht="25.5" x14ac:dyDescent="0.25">
      <c r="A72" s="51" t="s">
        <v>40</v>
      </c>
      <c r="B72" s="52" t="s">
        <v>151</v>
      </c>
      <c r="C72" s="101" t="s">
        <v>152</v>
      </c>
      <c r="D72" s="115" t="s">
        <v>83</v>
      </c>
      <c r="E72" s="55"/>
      <c r="F72" s="56"/>
      <c r="G72" s="57">
        <f t="shared" ref="G72:G74" si="179">E72*F72</f>
        <v>0</v>
      </c>
      <c r="H72" s="55"/>
      <c r="I72" s="56"/>
      <c r="J72" s="57">
        <f t="shared" ref="J72:J74" si="180">H72*I72</f>
        <v>0</v>
      </c>
      <c r="K72" s="55"/>
      <c r="L72" s="56"/>
      <c r="M72" s="57">
        <f t="shared" ref="M72:M74" si="181">K72*L72</f>
        <v>0</v>
      </c>
      <c r="N72" s="55"/>
      <c r="O72" s="56"/>
      <c r="P72" s="57">
        <f t="shared" ref="P72:P74" si="182">N72*O72</f>
        <v>0</v>
      </c>
      <c r="Q72" s="55"/>
      <c r="R72" s="56"/>
      <c r="S72" s="408">
        <f t="shared" ref="S72:S74" si="183">Q72*R72</f>
        <v>0</v>
      </c>
      <c r="T72" s="455"/>
      <c r="U72" s="56"/>
      <c r="V72" s="456">
        <f t="shared" ref="V72:V74" si="184">T72*U72</f>
        <v>0</v>
      </c>
      <c r="W72" s="58">
        <f t="shared" si="139"/>
        <v>0</v>
      </c>
      <c r="X72" s="526">
        <f t="shared" ref="X72:X74" si="185">J72+P72+V72</f>
        <v>0</v>
      </c>
      <c r="Y72" s="527">
        <f t="shared" ref="Y72:Y74" si="186">W72-X72</f>
        <v>0</v>
      </c>
      <c r="Z72" s="560">
        <v>0</v>
      </c>
      <c r="AA72" s="393"/>
      <c r="AB72" s="60"/>
      <c r="AC72" s="60"/>
      <c r="AD72" s="60"/>
      <c r="AE72" s="60"/>
    </row>
    <row r="73" spans="1:36" ht="25.5" x14ac:dyDescent="0.25">
      <c r="A73" s="51" t="s">
        <v>40</v>
      </c>
      <c r="B73" s="52" t="s">
        <v>153</v>
      </c>
      <c r="C73" s="101" t="s">
        <v>152</v>
      </c>
      <c r="D73" s="115" t="s">
        <v>83</v>
      </c>
      <c r="E73" s="55"/>
      <c r="F73" s="56"/>
      <c r="G73" s="57">
        <f t="shared" si="179"/>
        <v>0</v>
      </c>
      <c r="H73" s="55"/>
      <c r="I73" s="56"/>
      <c r="J73" s="57">
        <f t="shared" si="180"/>
        <v>0</v>
      </c>
      <c r="K73" s="55"/>
      <c r="L73" s="56"/>
      <c r="M73" s="57">
        <f t="shared" si="181"/>
        <v>0</v>
      </c>
      <c r="N73" s="55"/>
      <c r="O73" s="56"/>
      <c r="P73" s="57">
        <f t="shared" si="182"/>
        <v>0</v>
      </c>
      <c r="Q73" s="55"/>
      <c r="R73" s="56"/>
      <c r="S73" s="408">
        <f t="shared" si="183"/>
        <v>0</v>
      </c>
      <c r="T73" s="455"/>
      <c r="U73" s="56"/>
      <c r="V73" s="456">
        <f t="shared" si="184"/>
        <v>0</v>
      </c>
      <c r="W73" s="58">
        <f t="shared" si="139"/>
        <v>0</v>
      </c>
      <c r="X73" s="526">
        <f t="shared" si="185"/>
        <v>0</v>
      </c>
      <c r="Y73" s="527">
        <f t="shared" si="186"/>
        <v>0</v>
      </c>
      <c r="Z73" s="560">
        <v>0</v>
      </c>
      <c r="AA73" s="393"/>
      <c r="AB73" s="60"/>
      <c r="AC73" s="60"/>
      <c r="AD73" s="60"/>
      <c r="AE73" s="60"/>
    </row>
    <row r="74" spans="1:36" ht="26.25" thickBot="1" x14ac:dyDescent="0.3">
      <c r="A74" s="61" t="s">
        <v>40</v>
      </c>
      <c r="B74" s="62" t="s">
        <v>154</v>
      </c>
      <c r="C74" s="87" t="s">
        <v>152</v>
      </c>
      <c r="D74" s="117" t="s">
        <v>83</v>
      </c>
      <c r="E74" s="64"/>
      <c r="F74" s="65"/>
      <c r="G74" s="66">
        <f t="shared" si="179"/>
        <v>0</v>
      </c>
      <c r="H74" s="64"/>
      <c r="I74" s="65"/>
      <c r="J74" s="66">
        <f t="shared" si="180"/>
        <v>0</v>
      </c>
      <c r="K74" s="64"/>
      <c r="L74" s="65"/>
      <c r="M74" s="66">
        <f t="shared" si="181"/>
        <v>0</v>
      </c>
      <c r="N74" s="64"/>
      <c r="O74" s="65"/>
      <c r="P74" s="66">
        <f t="shared" si="182"/>
        <v>0</v>
      </c>
      <c r="Q74" s="64"/>
      <c r="R74" s="65"/>
      <c r="S74" s="409">
        <f t="shared" si="183"/>
        <v>0</v>
      </c>
      <c r="T74" s="457"/>
      <c r="U74" s="441"/>
      <c r="V74" s="458">
        <f t="shared" si="184"/>
        <v>0</v>
      </c>
      <c r="W74" s="416">
        <f t="shared" si="139"/>
        <v>0</v>
      </c>
      <c r="X74" s="526">
        <f t="shared" si="185"/>
        <v>0</v>
      </c>
      <c r="Y74" s="527">
        <f t="shared" si="186"/>
        <v>0</v>
      </c>
      <c r="Z74" s="561">
        <v>0</v>
      </c>
      <c r="AA74" s="394"/>
      <c r="AB74" s="60"/>
      <c r="AC74" s="60"/>
      <c r="AD74" s="60"/>
      <c r="AE74" s="60"/>
    </row>
    <row r="75" spans="1:36" ht="15" thickBot="1" x14ac:dyDescent="0.25">
      <c r="A75" s="43" t="s">
        <v>37</v>
      </c>
      <c r="B75" s="79" t="s">
        <v>155</v>
      </c>
      <c r="C75" s="77" t="s">
        <v>156</v>
      </c>
      <c r="D75" s="68"/>
      <c r="E75" s="69">
        <f>SUM(E76:E78)</f>
        <v>0</v>
      </c>
      <c r="F75" s="70"/>
      <c r="G75" s="71">
        <f t="shared" ref="G75" si="187">SUM(G76:G78)</f>
        <v>0</v>
      </c>
      <c r="H75" s="69">
        <f>SUM(H76:H78)</f>
        <v>0</v>
      </c>
      <c r="I75" s="70"/>
      <c r="J75" s="71">
        <f t="shared" ref="J75" si="188">SUM(J76:J78)</f>
        <v>0</v>
      </c>
      <c r="K75" s="69"/>
      <c r="L75" s="70"/>
      <c r="M75" s="71">
        <f t="shared" ref="M75:Q75" si="189">SUM(M76:M78)</f>
        <v>0</v>
      </c>
      <c r="N75" s="69"/>
      <c r="O75" s="70"/>
      <c r="P75" s="71">
        <f t="shared" ref="P75" si="190">SUM(P76:P78)</f>
        <v>0</v>
      </c>
      <c r="Q75" s="69">
        <f t="shared" si="189"/>
        <v>0</v>
      </c>
      <c r="R75" s="70"/>
      <c r="S75" s="410">
        <f>SUM(S76:S78)</f>
        <v>0</v>
      </c>
      <c r="T75" s="459">
        <f t="shared" ref="T75" si="191">SUM(T76:T78)</f>
        <v>0</v>
      </c>
      <c r="U75" s="70"/>
      <c r="V75" s="460">
        <f>SUM(V76:V78)</f>
        <v>0</v>
      </c>
      <c r="W75" s="417">
        <f t="shared" si="139"/>
        <v>0</v>
      </c>
      <c r="X75" s="435">
        <f>J75+P75+V75</f>
        <v>0</v>
      </c>
      <c r="Y75" s="435">
        <f>W75-X75</f>
        <v>0</v>
      </c>
      <c r="Z75" s="514">
        <v>0</v>
      </c>
      <c r="AA75" s="395"/>
      <c r="AB75" s="50"/>
      <c r="AC75" s="50"/>
      <c r="AD75" s="50"/>
      <c r="AE75" s="50"/>
    </row>
    <row r="76" spans="1:36" ht="25.5" x14ac:dyDescent="0.25">
      <c r="A76" s="51" t="s">
        <v>40</v>
      </c>
      <c r="B76" s="52" t="s">
        <v>157</v>
      </c>
      <c r="C76" s="101" t="s">
        <v>152</v>
      </c>
      <c r="D76" s="115" t="s">
        <v>83</v>
      </c>
      <c r="E76" s="55"/>
      <c r="F76" s="56"/>
      <c r="G76" s="57">
        <f t="shared" ref="G76:G78" si="192">E76*F76</f>
        <v>0</v>
      </c>
      <c r="H76" s="55"/>
      <c r="I76" s="56"/>
      <c r="J76" s="57">
        <f t="shared" ref="J76:J78" si="193">H76*I76</f>
        <v>0</v>
      </c>
      <c r="K76" s="55"/>
      <c r="L76" s="56"/>
      <c r="M76" s="57">
        <f t="shared" ref="M76:M78" si="194">K76*L76</f>
        <v>0</v>
      </c>
      <c r="N76" s="55"/>
      <c r="O76" s="56"/>
      <c r="P76" s="57">
        <f t="shared" ref="P76:P78" si="195">N76*O76</f>
        <v>0</v>
      </c>
      <c r="Q76" s="55"/>
      <c r="R76" s="56"/>
      <c r="S76" s="408">
        <f t="shared" ref="S76:S78" si="196">Q76*R76</f>
        <v>0</v>
      </c>
      <c r="T76" s="455"/>
      <c r="U76" s="56"/>
      <c r="V76" s="456">
        <f t="shared" ref="V76:V78" si="197">T76*U76</f>
        <v>0</v>
      </c>
      <c r="W76" s="58">
        <f t="shared" si="139"/>
        <v>0</v>
      </c>
      <c r="X76" s="526">
        <f t="shared" ref="X76:X78" si="198">J76+P76+V76</f>
        <v>0</v>
      </c>
      <c r="Y76" s="527">
        <f t="shared" ref="Y76:Y78" si="199">W76-X76</f>
        <v>0</v>
      </c>
      <c r="Z76" s="560">
        <v>0</v>
      </c>
      <c r="AA76" s="393"/>
      <c r="AB76" s="60"/>
      <c r="AC76" s="60"/>
      <c r="AD76" s="60"/>
      <c r="AE76" s="60"/>
    </row>
    <row r="77" spans="1:36" ht="25.5" x14ac:dyDescent="0.25">
      <c r="A77" s="51" t="s">
        <v>40</v>
      </c>
      <c r="B77" s="52" t="s">
        <v>158</v>
      </c>
      <c r="C77" s="101" t="s">
        <v>152</v>
      </c>
      <c r="D77" s="115" t="s">
        <v>83</v>
      </c>
      <c r="E77" s="55"/>
      <c r="F77" s="56"/>
      <c r="G77" s="57">
        <f t="shared" si="192"/>
        <v>0</v>
      </c>
      <c r="H77" s="55"/>
      <c r="I77" s="56"/>
      <c r="J77" s="57">
        <f t="shared" si="193"/>
        <v>0</v>
      </c>
      <c r="K77" s="55"/>
      <c r="L77" s="56"/>
      <c r="M77" s="57">
        <f t="shared" si="194"/>
        <v>0</v>
      </c>
      <c r="N77" s="55"/>
      <c r="O77" s="56"/>
      <c r="P77" s="57">
        <f t="shared" si="195"/>
        <v>0</v>
      </c>
      <c r="Q77" s="55"/>
      <c r="R77" s="56"/>
      <c r="S77" s="408">
        <f t="shared" si="196"/>
        <v>0</v>
      </c>
      <c r="T77" s="455"/>
      <c r="U77" s="56"/>
      <c r="V77" s="456">
        <f t="shared" si="197"/>
        <v>0</v>
      </c>
      <c r="W77" s="58">
        <f t="shared" si="139"/>
        <v>0</v>
      </c>
      <c r="X77" s="526">
        <f t="shared" si="198"/>
        <v>0</v>
      </c>
      <c r="Y77" s="527">
        <f t="shared" si="199"/>
        <v>0</v>
      </c>
      <c r="Z77" s="560">
        <v>0</v>
      </c>
      <c r="AA77" s="393"/>
      <c r="AB77" s="60"/>
      <c r="AC77" s="60"/>
      <c r="AD77" s="60"/>
      <c r="AE77" s="60"/>
    </row>
    <row r="78" spans="1:36" ht="26.25" thickBot="1" x14ac:dyDescent="0.3">
      <c r="A78" s="61" t="s">
        <v>40</v>
      </c>
      <c r="B78" s="78" t="s">
        <v>159</v>
      </c>
      <c r="C78" s="87" t="s">
        <v>152</v>
      </c>
      <c r="D78" s="117" t="s">
        <v>83</v>
      </c>
      <c r="E78" s="64"/>
      <c r="F78" s="65"/>
      <c r="G78" s="66">
        <f t="shared" si="192"/>
        <v>0</v>
      </c>
      <c r="H78" s="64"/>
      <c r="I78" s="65"/>
      <c r="J78" s="66">
        <f t="shared" si="193"/>
        <v>0</v>
      </c>
      <c r="K78" s="64"/>
      <c r="L78" s="65"/>
      <c r="M78" s="66">
        <f t="shared" si="194"/>
        <v>0</v>
      </c>
      <c r="N78" s="64"/>
      <c r="O78" s="65"/>
      <c r="P78" s="66">
        <f t="shared" si="195"/>
        <v>0</v>
      </c>
      <c r="Q78" s="64"/>
      <c r="R78" s="65"/>
      <c r="S78" s="409">
        <f t="shared" si="196"/>
        <v>0</v>
      </c>
      <c r="T78" s="457"/>
      <c r="U78" s="441"/>
      <c r="V78" s="458">
        <f t="shared" si="197"/>
        <v>0</v>
      </c>
      <c r="W78" s="416">
        <f t="shared" si="139"/>
        <v>0</v>
      </c>
      <c r="X78" s="526">
        <f t="shared" si="198"/>
        <v>0</v>
      </c>
      <c r="Y78" s="527">
        <f t="shared" si="199"/>
        <v>0</v>
      </c>
      <c r="Z78" s="560">
        <v>0</v>
      </c>
      <c r="AA78" s="394"/>
      <c r="AB78" s="60"/>
      <c r="AC78" s="60"/>
      <c r="AD78" s="60"/>
      <c r="AE78" s="60"/>
    </row>
    <row r="79" spans="1:36" ht="15" thickBot="1" x14ac:dyDescent="0.25">
      <c r="A79" s="89" t="s">
        <v>160</v>
      </c>
      <c r="B79" s="90"/>
      <c r="C79" s="91"/>
      <c r="D79" s="92"/>
      <c r="E79" s="96"/>
      <c r="F79" s="103"/>
      <c r="G79" s="95">
        <f>G75+G71+G67+G63+G60</f>
        <v>168152.5</v>
      </c>
      <c r="H79" s="96"/>
      <c r="I79" s="103"/>
      <c r="J79" s="95">
        <f>J75+J71+J67+J63+J60</f>
        <v>186415.22999999998</v>
      </c>
      <c r="K79" s="104"/>
      <c r="L79" s="103"/>
      <c r="M79" s="95">
        <f>M75+M71+M67+M63+M60</f>
        <v>0</v>
      </c>
      <c r="N79" s="104"/>
      <c r="O79" s="103"/>
      <c r="P79" s="95">
        <f>P75+P71+P67+P63+P60</f>
        <v>0</v>
      </c>
      <c r="Q79" s="104">
        <f>Q75+Q71+Q67+Q63+Q60</f>
        <v>1.5</v>
      </c>
      <c r="R79" s="103"/>
      <c r="S79" s="373">
        <f>S75+S71+S67+S63+S60</f>
        <v>23287.5</v>
      </c>
      <c r="T79" s="480">
        <f>T75+T71+T67+T63+T60</f>
        <v>0.5</v>
      </c>
      <c r="U79" s="481"/>
      <c r="V79" s="482">
        <f>V75+V71+V67+V63+V60</f>
        <v>25000</v>
      </c>
      <c r="W79" s="419">
        <f>W75+W71+W67+W63+W60</f>
        <v>191440</v>
      </c>
      <c r="X79" s="435">
        <f>J79+P79+V79</f>
        <v>211415.22999999998</v>
      </c>
      <c r="Y79" s="435">
        <f>W79-X79</f>
        <v>-19975.229999999981</v>
      </c>
      <c r="Z79" s="521">
        <f>(Y79/W79)*100</f>
        <v>-10.434198704554943</v>
      </c>
      <c r="AA79" s="398"/>
      <c r="AB79" s="8"/>
      <c r="AC79" s="8"/>
      <c r="AD79" s="8"/>
      <c r="AE79" s="8"/>
    </row>
    <row r="80" spans="1:36" ht="15" thickBot="1" x14ac:dyDescent="0.25">
      <c r="A80" s="118" t="s">
        <v>35</v>
      </c>
      <c r="B80" s="119">
        <v>5</v>
      </c>
      <c r="C80" s="120" t="s">
        <v>161</v>
      </c>
      <c r="D80" s="41"/>
      <c r="E80" s="42"/>
      <c r="F80" s="42"/>
      <c r="G80" s="42"/>
      <c r="H80" s="42"/>
      <c r="I80" s="42"/>
      <c r="J80" s="42"/>
      <c r="K80" s="42"/>
      <c r="L80" s="42"/>
      <c r="M80" s="42"/>
      <c r="N80" s="42"/>
      <c r="O80" s="42"/>
      <c r="P80" s="42"/>
      <c r="Q80" s="42"/>
      <c r="R80" s="42"/>
      <c r="S80" s="371"/>
      <c r="T80" s="439"/>
      <c r="U80" s="439"/>
      <c r="V80" s="439"/>
      <c r="W80" s="418"/>
      <c r="X80" s="532"/>
      <c r="Y80" s="531"/>
      <c r="Z80" s="531"/>
      <c r="AA80" s="391"/>
      <c r="AB80" s="8"/>
      <c r="AC80" s="8"/>
      <c r="AD80" s="8"/>
      <c r="AE80" s="8"/>
      <c r="AF80" s="5"/>
      <c r="AG80" s="5"/>
      <c r="AH80" s="5"/>
      <c r="AI80" s="5"/>
      <c r="AJ80" s="5"/>
    </row>
    <row r="81" spans="1:36" ht="15" thickBot="1" x14ac:dyDescent="0.25">
      <c r="A81" s="43" t="s">
        <v>37</v>
      </c>
      <c r="B81" s="79" t="s">
        <v>162</v>
      </c>
      <c r="C81" s="67" t="s">
        <v>163</v>
      </c>
      <c r="D81" s="68"/>
      <c r="E81" s="69">
        <f>SUM(E82:E84)</f>
        <v>0</v>
      </c>
      <c r="F81" s="70"/>
      <c r="G81" s="71">
        <f t="shared" ref="G81" si="200">SUM(G82:G84)</f>
        <v>0</v>
      </c>
      <c r="H81" s="69"/>
      <c r="I81" s="70"/>
      <c r="J81" s="71">
        <f t="shared" ref="J81" si="201">SUM(J82:J84)</f>
        <v>0</v>
      </c>
      <c r="K81" s="69"/>
      <c r="L81" s="70"/>
      <c r="M81" s="71">
        <f t="shared" ref="M81:Q81" si="202">SUM(M82:M84)</f>
        <v>0</v>
      </c>
      <c r="N81" s="69"/>
      <c r="O81" s="70"/>
      <c r="P81" s="71">
        <f t="shared" ref="P81" si="203">SUM(P82:P84)</f>
        <v>0</v>
      </c>
      <c r="Q81" s="69">
        <f t="shared" si="202"/>
        <v>0</v>
      </c>
      <c r="R81" s="70"/>
      <c r="S81" s="410">
        <f t="shared" ref="S81:T81" si="204">SUM(S82:S84)</f>
        <v>0</v>
      </c>
      <c r="T81" s="483">
        <f t="shared" si="204"/>
        <v>0</v>
      </c>
      <c r="U81" s="484"/>
      <c r="V81" s="485">
        <f t="shared" ref="V81" si="205">SUM(V82:V84)</f>
        <v>0</v>
      </c>
      <c r="W81" s="417">
        <f>SUM(W82:W84)</f>
        <v>0</v>
      </c>
      <c r="X81" s="435">
        <f>J81+P81+V81</f>
        <v>0</v>
      </c>
      <c r="Y81" s="435">
        <f>W81-X81</f>
        <v>0</v>
      </c>
      <c r="Z81" s="522">
        <v>0</v>
      </c>
      <c r="AA81" s="395"/>
      <c r="AB81" s="60"/>
      <c r="AC81" s="60"/>
      <c r="AD81" s="60"/>
      <c r="AE81" s="60"/>
    </row>
    <row r="82" spans="1:36" ht="51" x14ac:dyDescent="0.25">
      <c r="A82" s="51" t="s">
        <v>40</v>
      </c>
      <c r="B82" s="52" t="s">
        <v>164</v>
      </c>
      <c r="C82" s="121" t="s">
        <v>165</v>
      </c>
      <c r="D82" s="115" t="s">
        <v>166</v>
      </c>
      <c r="E82" s="55">
        <v>0</v>
      </c>
      <c r="F82" s="56">
        <v>0</v>
      </c>
      <c r="G82" s="57">
        <f t="shared" ref="G82:G84" si="206">E82*F82</f>
        <v>0</v>
      </c>
      <c r="H82" s="55"/>
      <c r="I82" s="56">
        <v>0</v>
      </c>
      <c r="J82" s="57">
        <f t="shared" ref="J82:J84" si="207">H82*I82</f>
        <v>0</v>
      </c>
      <c r="K82" s="55"/>
      <c r="L82" s="56"/>
      <c r="M82" s="57">
        <f t="shared" ref="M82:M84" si="208">K82*L82</f>
        <v>0</v>
      </c>
      <c r="N82" s="55"/>
      <c r="O82" s="56"/>
      <c r="P82" s="57">
        <f t="shared" ref="P82:P84" si="209">N82*O82</f>
        <v>0</v>
      </c>
      <c r="Q82" s="55"/>
      <c r="R82" s="56"/>
      <c r="S82" s="408">
        <f t="shared" ref="S82:S84" si="210">Q82*R82</f>
        <v>0</v>
      </c>
      <c r="T82" s="475"/>
      <c r="U82" s="476"/>
      <c r="V82" s="477">
        <f t="shared" ref="V82:V84" si="211">T82*U82</f>
        <v>0</v>
      </c>
      <c r="W82" s="58">
        <f>G82+M82+S82</f>
        <v>0</v>
      </c>
      <c r="X82" s="526">
        <f t="shared" ref="X82:X84" si="212">J82+P82+V82</f>
        <v>0</v>
      </c>
      <c r="Y82" s="527">
        <f t="shared" ref="Y82:Y84" si="213">W82-X82</f>
        <v>0</v>
      </c>
      <c r="Z82" s="560">
        <v>0</v>
      </c>
      <c r="AA82" s="393" t="s">
        <v>167</v>
      </c>
      <c r="AB82" s="60"/>
      <c r="AC82" s="60"/>
      <c r="AD82" s="60"/>
      <c r="AE82" s="60"/>
    </row>
    <row r="83" spans="1:36" ht="25.5" x14ac:dyDescent="0.25">
      <c r="A83" s="51" t="s">
        <v>40</v>
      </c>
      <c r="B83" s="52" t="s">
        <v>168</v>
      </c>
      <c r="C83" s="121" t="s">
        <v>169</v>
      </c>
      <c r="D83" s="115" t="s">
        <v>166</v>
      </c>
      <c r="E83" s="55"/>
      <c r="F83" s="56"/>
      <c r="G83" s="57">
        <f t="shared" si="206"/>
        <v>0</v>
      </c>
      <c r="H83" s="55"/>
      <c r="I83" s="56"/>
      <c r="J83" s="57">
        <f t="shared" si="207"/>
        <v>0</v>
      </c>
      <c r="K83" s="55"/>
      <c r="L83" s="56"/>
      <c r="M83" s="57">
        <f t="shared" si="208"/>
        <v>0</v>
      </c>
      <c r="N83" s="55"/>
      <c r="O83" s="56"/>
      <c r="P83" s="57">
        <f t="shared" si="209"/>
        <v>0</v>
      </c>
      <c r="Q83" s="55"/>
      <c r="R83" s="56"/>
      <c r="S83" s="408">
        <f t="shared" si="210"/>
        <v>0</v>
      </c>
      <c r="T83" s="455"/>
      <c r="U83" s="56"/>
      <c r="V83" s="456">
        <f t="shared" si="211"/>
        <v>0</v>
      </c>
      <c r="W83" s="58">
        <f>G83+M83+S83</f>
        <v>0</v>
      </c>
      <c r="X83" s="526">
        <f t="shared" si="212"/>
        <v>0</v>
      </c>
      <c r="Y83" s="527">
        <f t="shared" si="213"/>
        <v>0</v>
      </c>
      <c r="Z83" s="560">
        <v>0</v>
      </c>
      <c r="AA83" s="393"/>
      <c r="AB83" s="60"/>
      <c r="AC83" s="60"/>
      <c r="AD83" s="60"/>
      <c r="AE83" s="60"/>
    </row>
    <row r="84" spans="1:36" ht="26.25" thickBot="1" x14ac:dyDescent="0.3">
      <c r="A84" s="61" t="s">
        <v>40</v>
      </c>
      <c r="B84" s="62" t="s">
        <v>170</v>
      </c>
      <c r="C84" s="121" t="s">
        <v>169</v>
      </c>
      <c r="D84" s="117" t="s">
        <v>166</v>
      </c>
      <c r="E84" s="64"/>
      <c r="F84" s="65"/>
      <c r="G84" s="66">
        <f t="shared" si="206"/>
        <v>0</v>
      </c>
      <c r="H84" s="64"/>
      <c r="I84" s="65"/>
      <c r="J84" s="66">
        <f t="shared" si="207"/>
        <v>0</v>
      </c>
      <c r="K84" s="64"/>
      <c r="L84" s="65"/>
      <c r="M84" s="66">
        <f t="shared" si="208"/>
        <v>0</v>
      </c>
      <c r="N84" s="64"/>
      <c r="O84" s="65"/>
      <c r="P84" s="66">
        <f t="shared" si="209"/>
        <v>0</v>
      </c>
      <c r="Q84" s="64"/>
      <c r="R84" s="65"/>
      <c r="S84" s="409">
        <f t="shared" si="210"/>
        <v>0</v>
      </c>
      <c r="T84" s="457"/>
      <c r="U84" s="441"/>
      <c r="V84" s="458">
        <f t="shared" si="211"/>
        <v>0</v>
      </c>
      <c r="W84" s="416">
        <f>G84+M84+S84</f>
        <v>0</v>
      </c>
      <c r="X84" s="526">
        <f t="shared" si="212"/>
        <v>0</v>
      </c>
      <c r="Y84" s="527">
        <f t="shared" si="213"/>
        <v>0</v>
      </c>
      <c r="Z84" s="561">
        <v>0</v>
      </c>
      <c r="AA84" s="394"/>
      <c r="AB84" s="60"/>
      <c r="AC84" s="60"/>
      <c r="AD84" s="60"/>
      <c r="AE84" s="60"/>
    </row>
    <row r="85" spans="1:36" ht="15" thickBot="1" x14ac:dyDescent="0.25">
      <c r="A85" s="43" t="s">
        <v>37</v>
      </c>
      <c r="B85" s="79" t="s">
        <v>171</v>
      </c>
      <c r="C85" s="67" t="s">
        <v>172</v>
      </c>
      <c r="D85" s="122"/>
      <c r="E85" s="123">
        <f>SUM(E86:E88)</f>
        <v>0</v>
      </c>
      <c r="F85" s="70"/>
      <c r="G85" s="71">
        <f t="shared" ref="G85" si="214">SUM(G86:G88)</f>
        <v>0</v>
      </c>
      <c r="H85" s="123"/>
      <c r="I85" s="70"/>
      <c r="J85" s="71">
        <f t="shared" ref="J85" si="215">SUM(J86:J88)</f>
        <v>0</v>
      </c>
      <c r="K85" s="123"/>
      <c r="L85" s="70"/>
      <c r="M85" s="71">
        <f t="shared" ref="M85:Q85" si="216">SUM(M86:M88)</f>
        <v>0</v>
      </c>
      <c r="N85" s="123"/>
      <c r="O85" s="70"/>
      <c r="P85" s="71">
        <f t="shared" ref="P85" si="217">SUM(P86:P88)</f>
        <v>0</v>
      </c>
      <c r="Q85" s="123">
        <f t="shared" si="216"/>
        <v>0</v>
      </c>
      <c r="R85" s="70"/>
      <c r="S85" s="410">
        <f t="shared" ref="S85:T85" si="218">SUM(S86:S88)</f>
        <v>0</v>
      </c>
      <c r="T85" s="459">
        <f t="shared" si="218"/>
        <v>0</v>
      </c>
      <c r="U85" s="70"/>
      <c r="V85" s="460">
        <f t="shared" ref="V85" si="219">SUM(V86:V88)</f>
        <v>0</v>
      </c>
      <c r="W85" s="417">
        <f>SUM(W86:W88)</f>
        <v>0</v>
      </c>
      <c r="X85" s="435">
        <f>J85+P85+V85</f>
        <v>0</v>
      </c>
      <c r="Y85" s="435">
        <f>W85-X85</f>
        <v>0</v>
      </c>
      <c r="Z85" s="522">
        <v>0</v>
      </c>
      <c r="AA85" s="395"/>
      <c r="AB85" s="60"/>
      <c r="AC85" s="60"/>
      <c r="AD85" s="60"/>
      <c r="AE85" s="60"/>
    </row>
    <row r="86" spans="1:36" ht="25.5" x14ac:dyDescent="0.25">
      <c r="A86" s="51" t="s">
        <v>40</v>
      </c>
      <c r="B86" s="52" t="s">
        <v>173</v>
      </c>
      <c r="C86" s="121" t="s">
        <v>174</v>
      </c>
      <c r="D86" s="124" t="s">
        <v>83</v>
      </c>
      <c r="E86" s="55"/>
      <c r="F86" s="56"/>
      <c r="G86" s="57">
        <f t="shared" ref="G86:G88" si="220">E86*F86</f>
        <v>0</v>
      </c>
      <c r="H86" s="55"/>
      <c r="I86" s="56"/>
      <c r="J86" s="57">
        <f t="shared" ref="J86:J88" si="221">H86*I86</f>
        <v>0</v>
      </c>
      <c r="K86" s="55"/>
      <c r="L86" s="56"/>
      <c r="M86" s="57">
        <f t="shared" ref="M86:M88" si="222">K86*L86</f>
        <v>0</v>
      </c>
      <c r="N86" s="55"/>
      <c r="O86" s="56"/>
      <c r="P86" s="57">
        <f t="shared" ref="P86:P88" si="223">N86*O86</f>
        <v>0</v>
      </c>
      <c r="Q86" s="55"/>
      <c r="R86" s="56"/>
      <c r="S86" s="408">
        <f t="shared" ref="S86:S88" si="224">Q86*R86</f>
        <v>0</v>
      </c>
      <c r="T86" s="455"/>
      <c r="U86" s="56"/>
      <c r="V86" s="456">
        <f t="shared" ref="V86:V88" si="225">T86*U86</f>
        <v>0</v>
      </c>
      <c r="W86" s="58">
        <f>G86+M86+S86</f>
        <v>0</v>
      </c>
      <c r="X86" s="526">
        <f t="shared" ref="X86:X88" si="226">J86+P86+V86</f>
        <v>0</v>
      </c>
      <c r="Y86" s="527">
        <f t="shared" ref="Y86:Y88" si="227">W86-X86</f>
        <v>0</v>
      </c>
      <c r="Z86" s="560">
        <v>0</v>
      </c>
      <c r="AA86" s="393"/>
      <c r="AB86" s="60"/>
      <c r="AC86" s="60"/>
      <c r="AD86" s="60"/>
      <c r="AE86" s="60"/>
      <c r="AF86" s="5"/>
      <c r="AG86" s="5"/>
      <c r="AH86" s="5"/>
      <c r="AI86" s="5"/>
      <c r="AJ86" s="5"/>
    </row>
    <row r="87" spans="1:36" ht="25.5" x14ac:dyDescent="0.25">
      <c r="A87" s="51" t="s">
        <v>40</v>
      </c>
      <c r="B87" s="52" t="s">
        <v>175</v>
      </c>
      <c r="C87" s="101" t="s">
        <v>174</v>
      </c>
      <c r="D87" s="115" t="s">
        <v>83</v>
      </c>
      <c r="E87" s="55"/>
      <c r="F87" s="56"/>
      <c r="G87" s="57">
        <f t="shared" si="220"/>
        <v>0</v>
      </c>
      <c r="H87" s="55"/>
      <c r="I87" s="56"/>
      <c r="J87" s="57">
        <f t="shared" si="221"/>
        <v>0</v>
      </c>
      <c r="K87" s="55"/>
      <c r="L87" s="56"/>
      <c r="M87" s="57">
        <f t="shared" si="222"/>
        <v>0</v>
      </c>
      <c r="N87" s="55"/>
      <c r="O87" s="56"/>
      <c r="P87" s="57">
        <f t="shared" si="223"/>
        <v>0</v>
      </c>
      <c r="Q87" s="55"/>
      <c r="R87" s="56"/>
      <c r="S87" s="408">
        <f t="shared" si="224"/>
        <v>0</v>
      </c>
      <c r="T87" s="455"/>
      <c r="U87" s="56"/>
      <c r="V87" s="456">
        <f t="shared" si="225"/>
        <v>0</v>
      </c>
      <c r="W87" s="58">
        <f>G87+M87+S87</f>
        <v>0</v>
      </c>
      <c r="X87" s="526">
        <f t="shared" si="226"/>
        <v>0</v>
      </c>
      <c r="Y87" s="527">
        <f t="shared" si="227"/>
        <v>0</v>
      </c>
      <c r="Z87" s="560">
        <v>0</v>
      </c>
      <c r="AA87" s="393"/>
      <c r="AB87" s="60"/>
      <c r="AC87" s="60"/>
      <c r="AD87" s="60"/>
      <c r="AE87" s="60"/>
      <c r="AF87" s="5"/>
      <c r="AG87" s="5"/>
      <c r="AH87" s="5"/>
      <c r="AI87" s="5"/>
      <c r="AJ87" s="5"/>
    </row>
    <row r="88" spans="1:36" ht="26.25" thickBot="1" x14ac:dyDescent="0.3">
      <c r="A88" s="61" t="s">
        <v>40</v>
      </c>
      <c r="B88" s="62" t="s">
        <v>176</v>
      </c>
      <c r="C88" s="87" t="s">
        <v>174</v>
      </c>
      <c r="D88" s="117" t="s">
        <v>83</v>
      </c>
      <c r="E88" s="64"/>
      <c r="F88" s="65"/>
      <c r="G88" s="66">
        <f t="shared" si="220"/>
        <v>0</v>
      </c>
      <c r="H88" s="64"/>
      <c r="I88" s="65"/>
      <c r="J88" s="66">
        <f t="shared" si="221"/>
        <v>0</v>
      </c>
      <c r="K88" s="64"/>
      <c r="L88" s="65"/>
      <c r="M88" s="66">
        <f t="shared" si="222"/>
        <v>0</v>
      </c>
      <c r="N88" s="64"/>
      <c r="O88" s="65"/>
      <c r="P88" s="66">
        <f t="shared" si="223"/>
        <v>0</v>
      </c>
      <c r="Q88" s="64"/>
      <c r="R88" s="65"/>
      <c r="S88" s="409">
        <f t="shared" si="224"/>
        <v>0</v>
      </c>
      <c r="T88" s="457"/>
      <c r="U88" s="441"/>
      <c r="V88" s="458">
        <f t="shared" si="225"/>
        <v>0</v>
      </c>
      <c r="W88" s="416">
        <f>G88+M88+S88</f>
        <v>0</v>
      </c>
      <c r="X88" s="526">
        <f t="shared" si="226"/>
        <v>0</v>
      </c>
      <c r="Y88" s="527">
        <f t="shared" si="227"/>
        <v>0</v>
      </c>
      <c r="Z88" s="561">
        <v>0</v>
      </c>
      <c r="AA88" s="394"/>
      <c r="AB88" s="60"/>
      <c r="AC88" s="60"/>
      <c r="AD88" s="60"/>
      <c r="AE88" s="60"/>
      <c r="AF88" s="5"/>
      <c r="AG88" s="5"/>
      <c r="AH88" s="5"/>
      <c r="AI88" s="5"/>
      <c r="AJ88" s="5"/>
    </row>
    <row r="89" spans="1:36" ht="15" thickBot="1" x14ac:dyDescent="0.25">
      <c r="A89" s="43" t="s">
        <v>37</v>
      </c>
      <c r="B89" s="79" t="s">
        <v>177</v>
      </c>
      <c r="C89" s="125" t="s">
        <v>178</v>
      </c>
      <c r="D89" s="126"/>
      <c r="E89" s="123">
        <f>SUM(E90:E92)</f>
        <v>0</v>
      </c>
      <c r="F89" s="70"/>
      <c r="G89" s="71">
        <f t="shared" ref="G89" si="228">SUM(G90:G92)</f>
        <v>0</v>
      </c>
      <c r="H89" s="123"/>
      <c r="I89" s="70"/>
      <c r="J89" s="71">
        <f t="shared" ref="J89" si="229">SUM(J90:J92)</f>
        <v>0</v>
      </c>
      <c r="K89" s="123"/>
      <c r="L89" s="70"/>
      <c r="M89" s="71">
        <f t="shared" ref="M89:Q89" si="230">SUM(M90:M92)</f>
        <v>0</v>
      </c>
      <c r="N89" s="123"/>
      <c r="O89" s="70"/>
      <c r="P89" s="71">
        <f t="shared" ref="P89" si="231">SUM(P90:P92)</f>
        <v>0</v>
      </c>
      <c r="Q89" s="123">
        <f t="shared" si="230"/>
        <v>0</v>
      </c>
      <c r="R89" s="70"/>
      <c r="S89" s="410">
        <f t="shared" ref="S89:T89" si="232">SUM(S90:S92)</f>
        <v>0</v>
      </c>
      <c r="T89" s="459">
        <f t="shared" si="232"/>
        <v>0</v>
      </c>
      <c r="U89" s="70"/>
      <c r="V89" s="460">
        <f t="shared" ref="V89" si="233">SUM(V90:V92)</f>
        <v>0</v>
      </c>
      <c r="W89" s="417">
        <f>SUM(W90:W92)</f>
        <v>0</v>
      </c>
      <c r="X89" s="435">
        <f>J89+P89+V89</f>
        <v>0</v>
      </c>
      <c r="Y89" s="435">
        <f>W89-X89</f>
        <v>0</v>
      </c>
      <c r="Z89" s="514">
        <v>0</v>
      </c>
      <c r="AA89" s="395"/>
      <c r="AB89" s="60"/>
      <c r="AC89" s="60"/>
      <c r="AD89" s="60"/>
      <c r="AE89" s="60"/>
    </row>
    <row r="90" spans="1:36" ht="25.5" x14ac:dyDescent="0.25">
      <c r="A90" s="51" t="s">
        <v>40</v>
      </c>
      <c r="B90" s="52" t="s">
        <v>179</v>
      </c>
      <c r="C90" s="127" t="s">
        <v>89</v>
      </c>
      <c r="D90" s="128" t="s">
        <v>90</v>
      </c>
      <c r="E90" s="55"/>
      <c r="F90" s="56"/>
      <c r="G90" s="57">
        <f t="shared" ref="G90:G92" si="234">E90*F90</f>
        <v>0</v>
      </c>
      <c r="H90" s="55"/>
      <c r="I90" s="56"/>
      <c r="J90" s="57">
        <f t="shared" ref="J90:J92" si="235">H90*I90</f>
        <v>0</v>
      </c>
      <c r="K90" s="55"/>
      <c r="L90" s="56"/>
      <c r="M90" s="57">
        <f t="shared" ref="M90:M92" si="236">K90*L90</f>
        <v>0</v>
      </c>
      <c r="N90" s="55"/>
      <c r="O90" s="56"/>
      <c r="P90" s="57">
        <f t="shared" ref="P90:P92" si="237">N90*O90</f>
        <v>0</v>
      </c>
      <c r="Q90" s="55"/>
      <c r="R90" s="56"/>
      <c r="S90" s="408">
        <f t="shared" ref="S90:S92" si="238">Q90*R90</f>
        <v>0</v>
      </c>
      <c r="T90" s="455"/>
      <c r="U90" s="56"/>
      <c r="V90" s="456">
        <f t="shared" ref="V90:V92" si="239">T90*U90</f>
        <v>0</v>
      </c>
      <c r="W90" s="58">
        <f>G90+M90+S90</f>
        <v>0</v>
      </c>
      <c r="X90" s="526">
        <f t="shared" ref="X90:X92" si="240">J90+P90+V90</f>
        <v>0</v>
      </c>
      <c r="Y90" s="527">
        <f t="shared" ref="Y90:Y92" si="241">W90-X90</f>
        <v>0</v>
      </c>
      <c r="Z90" s="560">
        <v>0</v>
      </c>
      <c r="AA90" s="393"/>
      <c r="AB90" s="60"/>
      <c r="AC90" s="60"/>
      <c r="AD90" s="60"/>
      <c r="AE90" s="60"/>
    </row>
    <row r="91" spans="1:36" ht="25.5" x14ac:dyDescent="0.25">
      <c r="A91" s="51" t="s">
        <v>40</v>
      </c>
      <c r="B91" s="52" t="s">
        <v>180</v>
      </c>
      <c r="C91" s="127" t="s">
        <v>89</v>
      </c>
      <c r="D91" s="128" t="s">
        <v>90</v>
      </c>
      <c r="E91" s="55"/>
      <c r="F91" s="56"/>
      <c r="G91" s="57">
        <f t="shared" si="234"/>
        <v>0</v>
      </c>
      <c r="H91" s="55"/>
      <c r="I91" s="56"/>
      <c r="J91" s="57">
        <f t="shared" si="235"/>
        <v>0</v>
      </c>
      <c r="K91" s="55"/>
      <c r="L91" s="56"/>
      <c r="M91" s="57">
        <f t="shared" si="236"/>
        <v>0</v>
      </c>
      <c r="N91" s="55"/>
      <c r="O91" s="56"/>
      <c r="P91" s="57">
        <f t="shared" si="237"/>
        <v>0</v>
      </c>
      <c r="Q91" s="55"/>
      <c r="R91" s="56"/>
      <c r="S91" s="408">
        <f t="shared" si="238"/>
        <v>0</v>
      </c>
      <c r="T91" s="455"/>
      <c r="U91" s="56"/>
      <c r="V91" s="456">
        <f t="shared" si="239"/>
        <v>0</v>
      </c>
      <c r="W91" s="58">
        <f>G91+M91+S91</f>
        <v>0</v>
      </c>
      <c r="X91" s="526">
        <f t="shared" si="240"/>
        <v>0</v>
      </c>
      <c r="Y91" s="527">
        <f t="shared" si="241"/>
        <v>0</v>
      </c>
      <c r="Z91" s="560">
        <v>0</v>
      </c>
      <c r="AA91" s="393"/>
      <c r="AB91" s="60"/>
      <c r="AC91" s="60"/>
      <c r="AD91" s="60"/>
      <c r="AE91" s="60"/>
    </row>
    <row r="92" spans="1:36" ht="26.25" thickBot="1" x14ac:dyDescent="0.3">
      <c r="A92" s="61" t="s">
        <v>40</v>
      </c>
      <c r="B92" s="62" t="s">
        <v>181</v>
      </c>
      <c r="C92" s="129" t="s">
        <v>89</v>
      </c>
      <c r="D92" s="128" t="s">
        <v>90</v>
      </c>
      <c r="E92" s="74"/>
      <c r="F92" s="75"/>
      <c r="G92" s="76">
        <f t="shared" si="234"/>
        <v>0</v>
      </c>
      <c r="H92" s="74"/>
      <c r="I92" s="75"/>
      <c r="J92" s="76">
        <f t="shared" si="235"/>
        <v>0</v>
      </c>
      <c r="K92" s="74"/>
      <c r="L92" s="75"/>
      <c r="M92" s="76">
        <f t="shared" si="236"/>
        <v>0</v>
      </c>
      <c r="N92" s="74"/>
      <c r="O92" s="75"/>
      <c r="P92" s="76">
        <f t="shared" si="237"/>
        <v>0</v>
      </c>
      <c r="Q92" s="74"/>
      <c r="R92" s="75"/>
      <c r="S92" s="411">
        <f t="shared" si="238"/>
        <v>0</v>
      </c>
      <c r="T92" s="463"/>
      <c r="U92" s="464"/>
      <c r="V92" s="465">
        <f t="shared" si="239"/>
        <v>0</v>
      </c>
      <c r="W92" s="416">
        <f>G92+M92+S92</f>
        <v>0</v>
      </c>
      <c r="X92" s="526">
        <f t="shared" si="240"/>
        <v>0</v>
      </c>
      <c r="Y92" s="527">
        <f t="shared" si="241"/>
        <v>0</v>
      </c>
      <c r="Z92" s="560">
        <v>0</v>
      </c>
      <c r="AA92" s="396"/>
      <c r="AB92" s="60"/>
      <c r="AC92" s="60"/>
      <c r="AD92" s="60"/>
      <c r="AE92" s="60"/>
    </row>
    <row r="93" spans="1:36" ht="25.5" customHeight="1" thickBot="1" x14ac:dyDescent="0.25">
      <c r="A93" s="606" t="s">
        <v>182</v>
      </c>
      <c r="B93" s="594"/>
      <c r="C93" s="594"/>
      <c r="D93" s="607"/>
      <c r="E93" s="103"/>
      <c r="F93" s="103"/>
      <c r="G93" s="95">
        <f>G81+G85+G89</f>
        <v>0</v>
      </c>
      <c r="H93" s="103"/>
      <c r="I93" s="103"/>
      <c r="J93" s="95">
        <f>J81+J85+J89</f>
        <v>0</v>
      </c>
      <c r="K93" s="103"/>
      <c r="L93" s="103"/>
      <c r="M93" s="95">
        <f>M81+M85+M89</f>
        <v>0</v>
      </c>
      <c r="N93" s="103"/>
      <c r="O93" s="103"/>
      <c r="P93" s="95">
        <f>P81+P85+P89</f>
        <v>0</v>
      </c>
      <c r="Q93" s="103"/>
      <c r="R93" s="103"/>
      <c r="S93" s="373">
        <f t="shared" ref="S93" si="242">S81+S85+S89</f>
        <v>0</v>
      </c>
      <c r="T93" s="479"/>
      <c r="U93" s="479"/>
      <c r="V93" s="474">
        <f t="shared" ref="V93" si="243">V81+V85+V89</f>
        <v>0</v>
      </c>
      <c r="W93" s="419">
        <f>W81+W85+W89</f>
        <v>0</v>
      </c>
      <c r="X93" s="435">
        <f>J93+P93+V93</f>
        <v>0</v>
      </c>
      <c r="Y93" s="435">
        <f>W93-X93</f>
        <v>0</v>
      </c>
      <c r="Z93" s="435">
        <v>0</v>
      </c>
      <c r="AA93" s="398"/>
      <c r="AB93" s="8"/>
      <c r="AC93" s="8"/>
      <c r="AD93" s="8"/>
      <c r="AE93" s="8"/>
    </row>
    <row r="94" spans="1:36" ht="15" thickBot="1" x14ac:dyDescent="0.25">
      <c r="A94" s="97" t="s">
        <v>35</v>
      </c>
      <c r="B94" s="98">
        <v>6</v>
      </c>
      <c r="C94" s="99" t="s">
        <v>183</v>
      </c>
      <c r="D94" s="100"/>
      <c r="E94" s="42"/>
      <c r="F94" s="42"/>
      <c r="G94" s="42"/>
      <c r="H94" s="42"/>
      <c r="I94" s="42"/>
      <c r="J94" s="42"/>
      <c r="K94" s="42"/>
      <c r="L94" s="42"/>
      <c r="M94" s="42"/>
      <c r="N94" s="42"/>
      <c r="O94" s="42"/>
      <c r="P94" s="42"/>
      <c r="Q94" s="42"/>
      <c r="R94" s="42"/>
      <c r="S94" s="371"/>
      <c r="T94" s="421"/>
      <c r="U94" s="421"/>
      <c r="V94" s="421"/>
      <c r="W94" s="418"/>
      <c r="X94" s="418"/>
      <c r="Y94" s="533"/>
      <c r="Z94" s="533"/>
      <c r="AA94" s="391"/>
      <c r="AB94" s="8"/>
      <c r="AC94" s="8"/>
      <c r="AD94" s="8"/>
      <c r="AE94" s="8"/>
    </row>
    <row r="95" spans="1:36" ht="15" thickBot="1" x14ac:dyDescent="0.25">
      <c r="A95" s="43" t="s">
        <v>37</v>
      </c>
      <c r="B95" s="79" t="s">
        <v>184</v>
      </c>
      <c r="C95" s="130" t="s">
        <v>185</v>
      </c>
      <c r="D95" s="46"/>
      <c r="E95" s="47"/>
      <c r="F95" s="48"/>
      <c r="G95" s="49">
        <f t="shared" ref="G95" si="244">SUM(G96:G98)</f>
        <v>0</v>
      </c>
      <c r="H95" s="47"/>
      <c r="I95" s="48"/>
      <c r="J95" s="49">
        <f t="shared" ref="J95" si="245">SUM(J96:J98)</f>
        <v>0</v>
      </c>
      <c r="K95" s="47"/>
      <c r="L95" s="48"/>
      <c r="M95" s="49">
        <f t="shared" ref="M95:Q95" si="246">SUM(M96:M98)</f>
        <v>0</v>
      </c>
      <c r="N95" s="47"/>
      <c r="O95" s="48"/>
      <c r="P95" s="49">
        <f t="shared" ref="P95" si="247">SUM(P96:P98)</f>
        <v>0</v>
      </c>
      <c r="Q95" s="47">
        <f t="shared" si="246"/>
        <v>0</v>
      </c>
      <c r="R95" s="48"/>
      <c r="S95" s="407">
        <f>SUM(S96:S98)</f>
        <v>0</v>
      </c>
      <c r="T95" s="466">
        <f t="shared" ref="T95" si="248">SUM(T96:T98)</f>
        <v>0</v>
      </c>
      <c r="U95" s="467"/>
      <c r="V95" s="468">
        <f>SUM(V96:V98)</f>
        <v>0</v>
      </c>
      <c r="W95" s="417">
        <f t="shared" ref="W95:W106" si="249">G95+M95+S95</f>
        <v>0</v>
      </c>
      <c r="X95" s="435">
        <f>J95+P95+V95</f>
        <v>0</v>
      </c>
      <c r="Y95" s="435">
        <f>W95-X95</f>
        <v>0</v>
      </c>
      <c r="Z95" s="522">
        <v>0</v>
      </c>
      <c r="AA95" s="392"/>
      <c r="AB95" s="50"/>
      <c r="AC95" s="50"/>
      <c r="AD95" s="50"/>
      <c r="AE95" s="50"/>
    </row>
    <row r="96" spans="1:36" ht="15" x14ac:dyDescent="0.25">
      <c r="A96" s="51" t="s">
        <v>40</v>
      </c>
      <c r="B96" s="52" t="s">
        <v>186</v>
      </c>
      <c r="C96" s="101" t="s">
        <v>187</v>
      </c>
      <c r="D96" s="54" t="s">
        <v>83</v>
      </c>
      <c r="E96" s="55"/>
      <c r="F96" s="56"/>
      <c r="G96" s="57">
        <f t="shared" ref="G96:G98" si="250">E96*F96</f>
        <v>0</v>
      </c>
      <c r="H96" s="55"/>
      <c r="I96" s="56"/>
      <c r="J96" s="57">
        <f t="shared" ref="J96:J98" si="251">H96*I96</f>
        <v>0</v>
      </c>
      <c r="K96" s="55"/>
      <c r="L96" s="56"/>
      <c r="M96" s="57">
        <f t="shared" ref="M96:M98" si="252">K96*L96</f>
        <v>0</v>
      </c>
      <c r="N96" s="55"/>
      <c r="O96" s="56"/>
      <c r="P96" s="57">
        <f t="shared" ref="P96:P98" si="253">N96*O96</f>
        <v>0</v>
      </c>
      <c r="Q96" s="55"/>
      <c r="R96" s="56"/>
      <c r="S96" s="408">
        <f t="shared" ref="S96:S98" si="254">Q96*R96</f>
        <v>0</v>
      </c>
      <c r="T96" s="455"/>
      <c r="U96" s="56"/>
      <c r="V96" s="456">
        <f t="shared" ref="V96:V98" si="255">T96*U96</f>
        <v>0</v>
      </c>
      <c r="W96" s="58">
        <f t="shared" si="249"/>
        <v>0</v>
      </c>
      <c r="X96" s="526">
        <f t="shared" ref="X96:X98" si="256">J96+P96+V96</f>
        <v>0</v>
      </c>
      <c r="Y96" s="527">
        <f t="shared" ref="Y96:Y98" si="257">W96-X96</f>
        <v>0</v>
      </c>
      <c r="Z96" s="560">
        <v>0</v>
      </c>
      <c r="AA96" s="393"/>
      <c r="AB96" s="60"/>
      <c r="AC96" s="60"/>
      <c r="AD96" s="60"/>
      <c r="AE96" s="60"/>
    </row>
    <row r="97" spans="1:31" ht="15" x14ac:dyDescent="0.25">
      <c r="A97" s="51" t="s">
        <v>40</v>
      </c>
      <c r="B97" s="52" t="s">
        <v>188</v>
      </c>
      <c r="C97" s="101" t="s">
        <v>187</v>
      </c>
      <c r="D97" s="54" t="s">
        <v>83</v>
      </c>
      <c r="E97" s="55"/>
      <c r="F97" s="56"/>
      <c r="G97" s="57">
        <f t="shared" si="250"/>
        <v>0</v>
      </c>
      <c r="H97" s="55"/>
      <c r="I97" s="56"/>
      <c r="J97" s="57">
        <f t="shared" si="251"/>
        <v>0</v>
      </c>
      <c r="K97" s="55"/>
      <c r="L97" s="56"/>
      <c r="M97" s="57">
        <f t="shared" si="252"/>
        <v>0</v>
      </c>
      <c r="N97" s="55"/>
      <c r="O97" s="56"/>
      <c r="P97" s="57">
        <f t="shared" si="253"/>
        <v>0</v>
      </c>
      <c r="Q97" s="55"/>
      <c r="R97" s="56"/>
      <c r="S97" s="408">
        <f t="shared" si="254"/>
        <v>0</v>
      </c>
      <c r="T97" s="455"/>
      <c r="U97" s="56"/>
      <c r="V97" s="456">
        <f t="shared" si="255"/>
        <v>0</v>
      </c>
      <c r="W97" s="58">
        <f t="shared" si="249"/>
        <v>0</v>
      </c>
      <c r="X97" s="526">
        <f t="shared" si="256"/>
        <v>0</v>
      </c>
      <c r="Y97" s="527">
        <f t="shared" si="257"/>
        <v>0</v>
      </c>
      <c r="Z97" s="560">
        <v>0</v>
      </c>
      <c r="AA97" s="393"/>
      <c r="AB97" s="60"/>
      <c r="AC97" s="60"/>
      <c r="AD97" s="60"/>
      <c r="AE97" s="60"/>
    </row>
    <row r="98" spans="1:31" ht="15.75" thickBot="1" x14ac:dyDescent="0.3">
      <c r="A98" s="61" t="s">
        <v>40</v>
      </c>
      <c r="B98" s="62" t="s">
        <v>189</v>
      </c>
      <c r="C98" s="87" t="s">
        <v>187</v>
      </c>
      <c r="D98" s="63" t="s">
        <v>83</v>
      </c>
      <c r="E98" s="64"/>
      <c r="F98" s="65"/>
      <c r="G98" s="66">
        <f t="shared" si="250"/>
        <v>0</v>
      </c>
      <c r="H98" s="64"/>
      <c r="I98" s="65"/>
      <c r="J98" s="66">
        <f t="shared" si="251"/>
        <v>0</v>
      </c>
      <c r="K98" s="64"/>
      <c r="L98" s="65"/>
      <c r="M98" s="66">
        <f t="shared" si="252"/>
        <v>0</v>
      </c>
      <c r="N98" s="64"/>
      <c r="O98" s="65"/>
      <c r="P98" s="66">
        <f t="shared" si="253"/>
        <v>0</v>
      </c>
      <c r="Q98" s="64"/>
      <c r="R98" s="65"/>
      <c r="S98" s="409">
        <f t="shared" si="254"/>
        <v>0</v>
      </c>
      <c r="T98" s="457"/>
      <c r="U98" s="441"/>
      <c r="V98" s="458">
        <f t="shared" si="255"/>
        <v>0</v>
      </c>
      <c r="W98" s="416">
        <f t="shared" si="249"/>
        <v>0</v>
      </c>
      <c r="X98" s="526">
        <f t="shared" si="256"/>
        <v>0</v>
      </c>
      <c r="Y98" s="527">
        <f t="shared" si="257"/>
        <v>0</v>
      </c>
      <c r="Z98" s="560">
        <v>0</v>
      </c>
      <c r="AA98" s="394"/>
      <c r="AB98" s="60"/>
      <c r="AC98" s="60"/>
      <c r="AD98" s="60"/>
      <c r="AE98" s="60"/>
    </row>
    <row r="99" spans="1:31" ht="15" thickBot="1" x14ac:dyDescent="0.25">
      <c r="A99" s="43" t="s">
        <v>35</v>
      </c>
      <c r="B99" s="79" t="s">
        <v>190</v>
      </c>
      <c r="C99" s="131" t="s">
        <v>191</v>
      </c>
      <c r="D99" s="68"/>
      <c r="E99" s="69"/>
      <c r="F99" s="70"/>
      <c r="G99" s="71">
        <f t="shared" ref="G99" si="258">SUM(G100:G102)</f>
        <v>0</v>
      </c>
      <c r="H99" s="69"/>
      <c r="I99" s="70"/>
      <c r="J99" s="71">
        <f t="shared" ref="J99" si="259">SUM(J100:J102)</f>
        <v>0</v>
      </c>
      <c r="K99" s="69"/>
      <c r="L99" s="70"/>
      <c r="M99" s="71">
        <f t="shared" ref="M99:Q99" si="260">SUM(M100:M102)</f>
        <v>0</v>
      </c>
      <c r="N99" s="69"/>
      <c r="O99" s="70"/>
      <c r="P99" s="71">
        <f t="shared" ref="P99" si="261">SUM(P100:P102)</f>
        <v>0</v>
      </c>
      <c r="Q99" s="69">
        <f t="shared" si="260"/>
        <v>0</v>
      </c>
      <c r="R99" s="70"/>
      <c r="S99" s="410">
        <f>SUM(S100:S102)</f>
        <v>0</v>
      </c>
      <c r="T99" s="459">
        <f t="shared" ref="T99" si="262">SUM(T100:T102)</f>
        <v>0</v>
      </c>
      <c r="U99" s="70"/>
      <c r="V99" s="460">
        <f>SUM(V100:V102)</f>
        <v>0</v>
      </c>
      <c r="W99" s="417">
        <f t="shared" si="249"/>
        <v>0</v>
      </c>
      <c r="X99" s="435">
        <f>J99+P99+V99</f>
        <v>0</v>
      </c>
      <c r="Y99" s="435">
        <f>W99-X99</f>
        <v>0</v>
      </c>
      <c r="Z99" s="435">
        <v>0</v>
      </c>
      <c r="AA99" s="395"/>
      <c r="AB99" s="50"/>
      <c r="AC99" s="50"/>
      <c r="AD99" s="50"/>
      <c r="AE99" s="50"/>
    </row>
    <row r="100" spans="1:31" ht="15" x14ac:dyDescent="0.25">
      <c r="A100" s="51" t="s">
        <v>40</v>
      </c>
      <c r="B100" s="52" t="s">
        <v>192</v>
      </c>
      <c r="C100" s="101" t="s">
        <v>187</v>
      </c>
      <c r="D100" s="54" t="s">
        <v>83</v>
      </c>
      <c r="E100" s="55"/>
      <c r="F100" s="56"/>
      <c r="G100" s="57">
        <f t="shared" ref="G100:G102" si="263">E100*F100</f>
        <v>0</v>
      </c>
      <c r="H100" s="55"/>
      <c r="I100" s="56"/>
      <c r="J100" s="57">
        <f t="shared" ref="J100:J102" si="264">H100*I100</f>
        <v>0</v>
      </c>
      <c r="K100" s="55"/>
      <c r="L100" s="56"/>
      <c r="M100" s="57">
        <f t="shared" ref="M100:M102" si="265">K100*L100</f>
        <v>0</v>
      </c>
      <c r="N100" s="55"/>
      <c r="O100" s="56"/>
      <c r="P100" s="57">
        <f t="shared" ref="P100:P102" si="266">N100*O100</f>
        <v>0</v>
      </c>
      <c r="Q100" s="55"/>
      <c r="R100" s="56"/>
      <c r="S100" s="408">
        <f t="shared" ref="S100:S102" si="267">Q100*R100</f>
        <v>0</v>
      </c>
      <c r="T100" s="455"/>
      <c r="U100" s="56"/>
      <c r="V100" s="456">
        <f t="shared" ref="V100:V102" si="268">T100*U100</f>
        <v>0</v>
      </c>
      <c r="W100" s="58">
        <f t="shared" si="249"/>
        <v>0</v>
      </c>
      <c r="X100" s="526">
        <f t="shared" ref="X100:X102" si="269">J100+P100+V100</f>
        <v>0</v>
      </c>
      <c r="Y100" s="527">
        <f t="shared" ref="Y100:Y102" si="270">W100-X100</f>
        <v>0</v>
      </c>
      <c r="Z100" s="560">
        <v>0</v>
      </c>
      <c r="AA100" s="393"/>
      <c r="AB100" s="60"/>
      <c r="AC100" s="60"/>
      <c r="AD100" s="60"/>
      <c r="AE100" s="60"/>
    </row>
    <row r="101" spans="1:31" ht="15" x14ac:dyDescent="0.25">
      <c r="A101" s="51" t="s">
        <v>40</v>
      </c>
      <c r="B101" s="52" t="s">
        <v>193</v>
      </c>
      <c r="C101" s="101" t="s">
        <v>187</v>
      </c>
      <c r="D101" s="54" t="s">
        <v>83</v>
      </c>
      <c r="E101" s="55"/>
      <c r="F101" s="56"/>
      <c r="G101" s="57">
        <f t="shared" si="263"/>
        <v>0</v>
      </c>
      <c r="H101" s="55"/>
      <c r="I101" s="56"/>
      <c r="J101" s="57">
        <f t="shared" si="264"/>
        <v>0</v>
      </c>
      <c r="K101" s="55"/>
      <c r="L101" s="56"/>
      <c r="M101" s="57">
        <f t="shared" si="265"/>
        <v>0</v>
      </c>
      <c r="N101" s="55"/>
      <c r="O101" s="56"/>
      <c r="P101" s="57">
        <f t="shared" si="266"/>
        <v>0</v>
      </c>
      <c r="Q101" s="55"/>
      <c r="R101" s="56"/>
      <c r="S101" s="408">
        <f t="shared" si="267"/>
        <v>0</v>
      </c>
      <c r="T101" s="455"/>
      <c r="U101" s="56"/>
      <c r="V101" s="456">
        <f t="shared" si="268"/>
        <v>0</v>
      </c>
      <c r="W101" s="58">
        <f t="shared" si="249"/>
        <v>0</v>
      </c>
      <c r="X101" s="526">
        <f t="shared" si="269"/>
        <v>0</v>
      </c>
      <c r="Y101" s="527">
        <f t="shared" si="270"/>
        <v>0</v>
      </c>
      <c r="Z101" s="560">
        <v>0</v>
      </c>
      <c r="AA101" s="393"/>
      <c r="AB101" s="60"/>
      <c r="AC101" s="60"/>
      <c r="AD101" s="60"/>
      <c r="AE101" s="60"/>
    </row>
    <row r="102" spans="1:31" ht="15.75" thickBot="1" x14ac:dyDescent="0.3">
      <c r="A102" s="61" t="s">
        <v>40</v>
      </c>
      <c r="B102" s="62" t="s">
        <v>194</v>
      </c>
      <c r="C102" s="87" t="s">
        <v>187</v>
      </c>
      <c r="D102" s="63" t="s">
        <v>83</v>
      </c>
      <c r="E102" s="64"/>
      <c r="F102" s="65"/>
      <c r="G102" s="66">
        <f t="shared" si="263"/>
        <v>0</v>
      </c>
      <c r="H102" s="64"/>
      <c r="I102" s="65"/>
      <c r="J102" s="66">
        <f t="shared" si="264"/>
        <v>0</v>
      </c>
      <c r="K102" s="64"/>
      <c r="L102" s="65"/>
      <c r="M102" s="66">
        <f t="shared" si="265"/>
        <v>0</v>
      </c>
      <c r="N102" s="64"/>
      <c r="O102" s="65"/>
      <c r="P102" s="66">
        <f t="shared" si="266"/>
        <v>0</v>
      </c>
      <c r="Q102" s="64"/>
      <c r="R102" s="65"/>
      <c r="S102" s="409">
        <f t="shared" si="267"/>
        <v>0</v>
      </c>
      <c r="T102" s="457"/>
      <c r="U102" s="441"/>
      <c r="V102" s="458">
        <f t="shared" si="268"/>
        <v>0</v>
      </c>
      <c r="W102" s="416">
        <f t="shared" si="249"/>
        <v>0</v>
      </c>
      <c r="X102" s="526">
        <f t="shared" si="269"/>
        <v>0</v>
      </c>
      <c r="Y102" s="527">
        <f t="shared" si="270"/>
        <v>0</v>
      </c>
      <c r="Z102" s="560">
        <v>0</v>
      </c>
      <c r="AA102" s="394"/>
      <c r="AB102" s="60"/>
      <c r="AC102" s="60"/>
      <c r="AD102" s="60"/>
      <c r="AE102" s="60"/>
    </row>
    <row r="103" spans="1:31" ht="15" thickBot="1" x14ac:dyDescent="0.25">
      <c r="A103" s="43" t="s">
        <v>35</v>
      </c>
      <c r="B103" s="79" t="s">
        <v>195</v>
      </c>
      <c r="C103" s="131" t="s">
        <v>196</v>
      </c>
      <c r="D103" s="68"/>
      <c r="E103" s="69"/>
      <c r="F103" s="70"/>
      <c r="G103" s="71">
        <f t="shared" ref="G103" si="271">SUM(G104:G106)</f>
        <v>20000</v>
      </c>
      <c r="H103" s="69"/>
      <c r="I103" s="70"/>
      <c r="J103" s="71">
        <f t="shared" ref="J103" si="272">SUM(J104:J106)</f>
        <v>20000</v>
      </c>
      <c r="K103" s="69"/>
      <c r="L103" s="70"/>
      <c r="M103" s="71">
        <f t="shared" ref="M103:Q103" si="273">SUM(M104:M106)</f>
        <v>0</v>
      </c>
      <c r="N103" s="69"/>
      <c r="O103" s="70"/>
      <c r="P103" s="71">
        <f t="shared" ref="P103" si="274">SUM(P104:P106)</f>
        <v>0</v>
      </c>
      <c r="Q103" s="69">
        <f t="shared" si="273"/>
        <v>0</v>
      </c>
      <c r="R103" s="70"/>
      <c r="S103" s="410">
        <f>SUM(S104:S106)</f>
        <v>0</v>
      </c>
      <c r="T103" s="459">
        <f t="shared" ref="T103" si="275">SUM(T104:T106)</f>
        <v>0</v>
      </c>
      <c r="U103" s="70"/>
      <c r="V103" s="460">
        <f>SUM(V104:V106)</f>
        <v>0</v>
      </c>
      <c r="W103" s="417">
        <f t="shared" si="249"/>
        <v>20000</v>
      </c>
      <c r="X103" s="435">
        <f>J103+P103+V103</f>
        <v>20000</v>
      </c>
      <c r="Y103" s="435">
        <f>W103-X103</f>
        <v>0</v>
      </c>
      <c r="Z103" s="435">
        <v>0</v>
      </c>
      <c r="AA103" s="395"/>
      <c r="AB103" s="50"/>
      <c r="AC103" s="50"/>
      <c r="AD103" s="50"/>
      <c r="AE103" s="50"/>
    </row>
    <row r="104" spans="1:31" ht="15" x14ac:dyDescent="0.25">
      <c r="A104" s="51" t="s">
        <v>40</v>
      </c>
      <c r="B104" s="52" t="s">
        <v>197</v>
      </c>
      <c r="C104" s="101" t="s">
        <v>198</v>
      </c>
      <c r="D104" s="54" t="s">
        <v>83</v>
      </c>
      <c r="E104" s="55">
        <v>5</v>
      </c>
      <c r="F104" s="56">
        <v>4000</v>
      </c>
      <c r="G104" s="57">
        <f t="shared" ref="G104:G106" si="276">E104*F104</f>
        <v>20000</v>
      </c>
      <c r="H104" s="565">
        <v>6</v>
      </c>
      <c r="I104" s="442">
        <f>J104/H104</f>
        <v>3333.3333333333335</v>
      </c>
      <c r="J104" s="57">
        <v>20000</v>
      </c>
      <c r="K104" s="55"/>
      <c r="L104" s="56"/>
      <c r="M104" s="57">
        <f t="shared" ref="M104:M106" si="277">K104*L104</f>
        <v>0</v>
      </c>
      <c r="N104" s="55"/>
      <c r="O104" s="56"/>
      <c r="P104" s="57">
        <f t="shared" ref="P104:P106" si="278">N104*O104</f>
        <v>0</v>
      </c>
      <c r="Q104" s="55"/>
      <c r="R104" s="56"/>
      <c r="S104" s="408">
        <f t="shared" ref="S104:S106" si="279">Q104*R104</f>
        <v>0</v>
      </c>
      <c r="T104" s="455"/>
      <c r="U104" s="56"/>
      <c r="V104" s="456">
        <f t="shared" ref="V104:V106" si="280">T104*U104</f>
        <v>0</v>
      </c>
      <c r="W104" s="58">
        <f t="shared" si="249"/>
        <v>20000</v>
      </c>
      <c r="X104" s="526">
        <f t="shared" ref="X104:X106" si="281">J104+P104+V104</f>
        <v>20000</v>
      </c>
      <c r="Y104" s="527">
        <f t="shared" ref="Y104:Y106" si="282">W104-X104</f>
        <v>0</v>
      </c>
      <c r="Z104" s="560">
        <v>0</v>
      </c>
      <c r="AA104" s="393" t="s">
        <v>199</v>
      </c>
      <c r="AB104" s="60"/>
      <c r="AC104" s="60"/>
      <c r="AD104" s="60"/>
      <c r="AE104" s="60"/>
    </row>
    <row r="105" spans="1:31" ht="15" x14ac:dyDescent="0.25">
      <c r="A105" s="51" t="s">
        <v>40</v>
      </c>
      <c r="B105" s="52" t="s">
        <v>200</v>
      </c>
      <c r="C105" s="101" t="s">
        <v>187</v>
      </c>
      <c r="D105" s="54" t="s">
        <v>83</v>
      </c>
      <c r="E105" s="55"/>
      <c r="F105" s="56"/>
      <c r="G105" s="57">
        <f t="shared" si="276"/>
        <v>0</v>
      </c>
      <c r="H105" s="55"/>
      <c r="I105" s="56"/>
      <c r="J105" s="57">
        <f t="shared" ref="J105:J106" si="283">H105*I105</f>
        <v>0</v>
      </c>
      <c r="K105" s="55"/>
      <c r="L105" s="56"/>
      <c r="M105" s="57">
        <f t="shared" si="277"/>
        <v>0</v>
      </c>
      <c r="N105" s="55"/>
      <c r="O105" s="56"/>
      <c r="P105" s="57">
        <f t="shared" si="278"/>
        <v>0</v>
      </c>
      <c r="Q105" s="55"/>
      <c r="R105" s="56"/>
      <c r="S105" s="408">
        <f t="shared" si="279"/>
        <v>0</v>
      </c>
      <c r="T105" s="455"/>
      <c r="U105" s="56"/>
      <c r="V105" s="456">
        <f t="shared" si="280"/>
        <v>0</v>
      </c>
      <c r="W105" s="58">
        <f t="shared" si="249"/>
        <v>0</v>
      </c>
      <c r="X105" s="526">
        <f t="shared" si="281"/>
        <v>0</v>
      </c>
      <c r="Y105" s="527">
        <f t="shared" si="282"/>
        <v>0</v>
      </c>
      <c r="Z105" s="560">
        <v>0</v>
      </c>
      <c r="AA105" s="393"/>
      <c r="AB105" s="60"/>
      <c r="AC105" s="60"/>
      <c r="AD105" s="60"/>
      <c r="AE105" s="60"/>
    </row>
    <row r="106" spans="1:31" ht="15.75" thickBot="1" x14ac:dyDescent="0.3">
      <c r="A106" s="61" t="s">
        <v>40</v>
      </c>
      <c r="B106" s="62" t="s">
        <v>201</v>
      </c>
      <c r="C106" s="87" t="s">
        <v>187</v>
      </c>
      <c r="D106" s="63" t="s">
        <v>83</v>
      </c>
      <c r="E106" s="74"/>
      <c r="F106" s="75"/>
      <c r="G106" s="76">
        <f t="shared" si="276"/>
        <v>0</v>
      </c>
      <c r="H106" s="74"/>
      <c r="I106" s="75"/>
      <c r="J106" s="76">
        <f t="shared" si="283"/>
        <v>0</v>
      </c>
      <c r="K106" s="74"/>
      <c r="L106" s="75"/>
      <c r="M106" s="76">
        <f t="shared" si="277"/>
        <v>0</v>
      </c>
      <c r="N106" s="74"/>
      <c r="O106" s="75"/>
      <c r="P106" s="76">
        <f t="shared" si="278"/>
        <v>0</v>
      </c>
      <c r="Q106" s="74"/>
      <c r="R106" s="75"/>
      <c r="S106" s="411">
        <f t="shared" si="279"/>
        <v>0</v>
      </c>
      <c r="T106" s="461"/>
      <c r="U106" s="75"/>
      <c r="V106" s="462">
        <f t="shared" si="280"/>
        <v>0</v>
      </c>
      <c r="W106" s="416">
        <f t="shared" si="249"/>
        <v>0</v>
      </c>
      <c r="X106" s="526">
        <f t="shared" si="281"/>
        <v>0</v>
      </c>
      <c r="Y106" s="527">
        <f t="shared" si="282"/>
        <v>0</v>
      </c>
      <c r="Z106" s="560">
        <v>0</v>
      </c>
      <c r="AA106" s="396"/>
      <c r="AB106" s="60"/>
      <c r="AC106" s="60"/>
      <c r="AD106" s="60"/>
      <c r="AE106" s="60"/>
    </row>
    <row r="107" spans="1:31" ht="15" thickBot="1" x14ac:dyDescent="0.25">
      <c r="A107" s="89" t="s">
        <v>202</v>
      </c>
      <c r="B107" s="90"/>
      <c r="C107" s="91"/>
      <c r="D107" s="92"/>
      <c r="E107" s="96"/>
      <c r="F107" s="103"/>
      <c r="G107" s="95">
        <f t="shared" ref="G107" si="284">G103+G99+G95</f>
        <v>20000</v>
      </c>
      <c r="H107" s="96"/>
      <c r="I107" s="103"/>
      <c r="J107" s="95">
        <f t="shared" ref="J107" si="285">J103+J99+J95</f>
        <v>20000</v>
      </c>
      <c r="K107" s="104"/>
      <c r="L107" s="103"/>
      <c r="M107" s="95">
        <f t="shared" ref="M107:Q107" si="286">M103+M99+M95</f>
        <v>0</v>
      </c>
      <c r="N107" s="104"/>
      <c r="O107" s="103"/>
      <c r="P107" s="95">
        <f t="shared" ref="P107" si="287">P103+P99+P95</f>
        <v>0</v>
      </c>
      <c r="Q107" s="104">
        <f t="shared" si="286"/>
        <v>0</v>
      </c>
      <c r="R107" s="103"/>
      <c r="S107" s="373">
        <f t="shared" ref="S107:T107" si="288">S103+S99+S95</f>
        <v>0</v>
      </c>
      <c r="T107" s="480">
        <f t="shared" si="288"/>
        <v>0</v>
      </c>
      <c r="U107" s="481"/>
      <c r="V107" s="482">
        <f t="shared" ref="V107" si="289">V103+V99+V95</f>
        <v>0</v>
      </c>
      <c r="W107" s="419">
        <f>W103+W99+W95</f>
        <v>20000</v>
      </c>
      <c r="X107" s="435">
        <f>J107+P107+V107</f>
        <v>20000</v>
      </c>
      <c r="Y107" s="435">
        <f>W107-X107</f>
        <v>0</v>
      </c>
      <c r="Z107" s="435">
        <v>0</v>
      </c>
      <c r="AA107" s="398"/>
      <c r="AB107" s="8"/>
      <c r="AC107" s="8"/>
      <c r="AD107" s="8"/>
      <c r="AE107" s="8"/>
    </row>
    <row r="108" spans="1:31" ht="15.75" thickBot="1" x14ac:dyDescent="0.3">
      <c r="A108" s="97" t="s">
        <v>35</v>
      </c>
      <c r="B108" s="119">
        <v>7</v>
      </c>
      <c r="C108" s="99" t="s">
        <v>203</v>
      </c>
      <c r="D108" s="100"/>
      <c r="E108" s="42"/>
      <c r="F108" s="42"/>
      <c r="G108" s="42"/>
      <c r="H108" s="42"/>
      <c r="I108" s="42"/>
      <c r="J108" s="42"/>
      <c r="K108" s="42"/>
      <c r="L108" s="42"/>
      <c r="M108" s="42"/>
      <c r="N108" s="42"/>
      <c r="O108" s="42"/>
      <c r="P108" s="42"/>
      <c r="Q108" s="42"/>
      <c r="R108" s="42"/>
      <c r="S108" s="371"/>
      <c r="T108" s="491"/>
      <c r="U108" s="491"/>
      <c r="V108" s="491"/>
      <c r="W108" s="418"/>
      <c r="X108" s="418"/>
      <c r="Y108" s="533"/>
      <c r="Z108" s="560"/>
      <c r="AA108" s="391"/>
      <c r="AB108" s="8"/>
      <c r="AC108" s="8"/>
      <c r="AD108" s="8"/>
      <c r="AE108" s="8"/>
    </row>
    <row r="109" spans="1:31" ht="22.5" customHeight="1" thickBot="1" x14ac:dyDescent="0.3">
      <c r="A109" s="51" t="s">
        <v>40</v>
      </c>
      <c r="B109" s="52" t="s">
        <v>204</v>
      </c>
      <c r="C109" s="132" t="s">
        <v>441</v>
      </c>
      <c r="D109" s="54" t="s">
        <v>114</v>
      </c>
      <c r="E109" s="367">
        <v>1</v>
      </c>
      <c r="F109" s="367">
        <v>27000</v>
      </c>
      <c r="G109" s="57">
        <f t="shared" ref="G109:G119" si="290">E109*F109</f>
        <v>27000</v>
      </c>
      <c r="H109" s="367">
        <v>1</v>
      </c>
      <c r="I109" s="367">
        <v>27000</v>
      </c>
      <c r="J109" s="57">
        <f t="shared" ref="J109:J119" si="291">H109*I109</f>
        <v>27000</v>
      </c>
      <c r="K109" s="55"/>
      <c r="L109" s="56"/>
      <c r="M109" s="57">
        <f t="shared" ref="M109:M119" si="292">K109*L109</f>
        <v>0</v>
      </c>
      <c r="N109" s="55"/>
      <c r="O109" s="56"/>
      <c r="P109" s="57">
        <f t="shared" ref="P109:P119" si="293">N109*O109</f>
        <v>0</v>
      </c>
      <c r="Q109" s="55"/>
      <c r="R109" s="56"/>
      <c r="S109" s="408">
        <f t="shared" ref="S109:S119" si="294">Q109*R109</f>
        <v>0</v>
      </c>
      <c r="T109" s="475"/>
      <c r="U109" s="476"/>
      <c r="V109" s="477">
        <f t="shared" ref="V109:V119" si="295">T109*U109</f>
        <v>0</v>
      </c>
      <c r="W109" s="58">
        <f t="shared" ref="W109:W119" si="296">G109+M109+S109</f>
        <v>27000</v>
      </c>
      <c r="X109" s="526">
        <f t="shared" ref="X109:X119" si="297">J109+P109+V109</f>
        <v>27000</v>
      </c>
      <c r="Y109" s="527">
        <f t="shared" ref="Y109:Y119" si="298">W109-X109</f>
        <v>0</v>
      </c>
      <c r="Z109" s="560">
        <v>0</v>
      </c>
      <c r="AA109" s="393" t="s">
        <v>205</v>
      </c>
      <c r="AB109" s="60"/>
      <c r="AC109" s="60"/>
      <c r="AD109" s="60"/>
      <c r="AE109" s="60"/>
    </row>
    <row r="110" spans="1:31" ht="51" x14ac:dyDescent="0.25">
      <c r="A110" s="51" t="s">
        <v>40</v>
      </c>
      <c r="B110" s="52" t="s">
        <v>207</v>
      </c>
      <c r="C110" s="132" t="s">
        <v>442</v>
      </c>
      <c r="D110" s="54" t="s">
        <v>83</v>
      </c>
      <c r="E110" s="133">
        <v>750</v>
      </c>
      <c r="F110" s="134">
        <v>4</v>
      </c>
      <c r="G110" s="57">
        <f t="shared" si="290"/>
        <v>3000</v>
      </c>
      <c r="H110" s="133">
        <v>550</v>
      </c>
      <c r="I110" s="134">
        <f>J110/H110</f>
        <v>8.7727272727272734</v>
      </c>
      <c r="J110" s="57">
        <v>4825</v>
      </c>
      <c r="K110" s="55"/>
      <c r="L110" s="56"/>
      <c r="M110" s="57">
        <f t="shared" si="292"/>
        <v>0</v>
      </c>
      <c r="N110" s="55"/>
      <c r="O110" s="56"/>
      <c r="P110" s="57">
        <f t="shared" si="293"/>
        <v>0</v>
      </c>
      <c r="Q110" s="55"/>
      <c r="R110" s="56"/>
      <c r="S110" s="408">
        <f t="shared" si="294"/>
        <v>0</v>
      </c>
      <c r="T110" s="455"/>
      <c r="U110" s="56"/>
      <c r="V110" s="456">
        <f t="shared" si="295"/>
        <v>0</v>
      </c>
      <c r="W110" s="58">
        <f t="shared" si="296"/>
        <v>3000</v>
      </c>
      <c r="X110" s="526">
        <f t="shared" si="297"/>
        <v>4825</v>
      </c>
      <c r="Y110" s="527">
        <f t="shared" si="298"/>
        <v>-1825</v>
      </c>
      <c r="Z110" s="560">
        <f>(Y110/W110)*100</f>
        <v>-60.833333333333329</v>
      </c>
      <c r="AA110" s="393" t="s">
        <v>415</v>
      </c>
      <c r="AB110" s="60"/>
      <c r="AC110" s="60"/>
      <c r="AD110" s="60"/>
      <c r="AE110" s="60"/>
    </row>
    <row r="111" spans="1:31" ht="51" x14ac:dyDescent="0.25">
      <c r="A111" s="51" t="s">
        <v>40</v>
      </c>
      <c r="B111" s="52" t="s">
        <v>208</v>
      </c>
      <c r="C111" s="132" t="s">
        <v>210</v>
      </c>
      <c r="D111" s="54" t="s">
        <v>83</v>
      </c>
      <c r="E111" s="133">
        <v>400</v>
      </c>
      <c r="F111" s="134">
        <v>3</v>
      </c>
      <c r="G111" s="57">
        <f t="shared" si="290"/>
        <v>1200</v>
      </c>
      <c r="H111" s="133">
        <v>0</v>
      </c>
      <c r="I111" s="134">
        <v>0</v>
      </c>
      <c r="J111" s="57">
        <v>0</v>
      </c>
      <c r="K111" s="55"/>
      <c r="L111" s="56"/>
      <c r="M111" s="57">
        <f t="shared" si="292"/>
        <v>0</v>
      </c>
      <c r="N111" s="55"/>
      <c r="O111" s="56"/>
      <c r="P111" s="57">
        <f t="shared" si="293"/>
        <v>0</v>
      </c>
      <c r="Q111" s="55"/>
      <c r="R111" s="56"/>
      <c r="S111" s="408">
        <f t="shared" si="294"/>
        <v>0</v>
      </c>
      <c r="T111" s="455"/>
      <c r="U111" s="56"/>
      <c r="V111" s="456">
        <f t="shared" si="295"/>
        <v>0</v>
      </c>
      <c r="W111" s="58">
        <f t="shared" si="296"/>
        <v>1200</v>
      </c>
      <c r="X111" s="526">
        <f t="shared" si="297"/>
        <v>0</v>
      </c>
      <c r="Y111" s="527">
        <f t="shared" si="298"/>
        <v>1200</v>
      </c>
      <c r="Z111" s="560">
        <f>(Y111/W111)*100</f>
        <v>100</v>
      </c>
      <c r="AA111" s="393" t="s">
        <v>415</v>
      </c>
      <c r="AB111" s="60"/>
      <c r="AC111" s="60"/>
      <c r="AD111" s="60"/>
      <c r="AE111" s="60"/>
    </row>
    <row r="112" spans="1:31" ht="63.75" x14ac:dyDescent="0.25">
      <c r="A112" s="51" t="s">
        <v>40</v>
      </c>
      <c r="B112" s="52" t="s">
        <v>211</v>
      </c>
      <c r="C112" s="132" t="s">
        <v>212</v>
      </c>
      <c r="D112" s="54" t="s">
        <v>83</v>
      </c>
      <c r="E112" s="133">
        <v>5</v>
      </c>
      <c r="F112" s="134">
        <v>120</v>
      </c>
      <c r="G112" s="57">
        <f t="shared" si="290"/>
        <v>600</v>
      </c>
      <c r="H112" s="133">
        <v>1</v>
      </c>
      <c r="I112" s="134">
        <v>120</v>
      </c>
      <c r="J112" s="57">
        <v>120</v>
      </c>
      <c r="K112" s="55"/>
      <c r="L112" s="56"/>
      <c r="M112" s="57">
        <f t="shared" si="292"/>
        <v>0</v>
      </c>
      <c r="N112" s="55"/>
      <c r="O112" s="56"/>
      <c r="P112" s="57">
        <f t="shared" si="293"/>
        <v>0</v>
      </c>
      <c r="Q112" s="55"/>
      <c r="R112" s="56"/>
      <c r="S112" s="408">
        <f t="shared" si="294"/>
        <v>0</v>
      </c>
      <c r="T112" s="455"/>
      <c r="U112" s="56"/>
      <c r="V112" s="456">
        <f t="shared" si="295"/>
        <v>0</v>
      </c>
      <c r="W112" s="58">
        <f t="shared" si="296"/>
        <v>600</v>
      </c>
      <c r="X112" s="526">
        <f t="shared" si="297"/>
        <v>120</v>
      </c>
      <c r="Y112" s="527">
        <f t="shared" si="298"/>
        <v>480</v>
      </c>
      <c r="Z112" s="560">
        <f>(Y112/W112)*100</f>
        <v>80</v>
      </c>
      <c r="AA112" s="393" t="s">
        <v>416</v>
      </c>
      <c r="AB112" s="60"/>
      <c r="AC112" s="60"/>
      <c r="AD112" s="60"/>
      <c r="AE112" s="60"/>
    </row>
    <row r="113" spans="1:36" ht="63.75" x14ac:dyDescent="0.25">
      <c r="A113" s="51" t="s">
        <v>40</v>
      </c>
      <c r="B113" s="52" t="s">
        <v>213</v>
      </c>
      <c r="C113" s="132" t="s">
        <v>214</v>
      </c>
      <c r="D113" s="54" t="s">
        <v>83</v>
      </c>
      <c r="E113" s="133">
        <v>20</v>
      </c>
      <c r="F113" s="134">
        <v>60</v>
      </c>
      <c r="G113" s="57">
        <f t="shared" si="290"/>
        <v>1200</v>
      </c>
      <c r="H113" s="133">
        <v>0</v>
      </c>
      <c r="I113" s="134">
        <v>0</v>
      </c>
      <c r="J113" s="57">
        <v>0</v>
      </c>
      <c r="K113" s="55"/>
      <c r="L113" s="56"/>
      <c r="M113" s="57">
        <f t="shared" si="292"/>
        <v>0</v>
      </c>
      <c r="N113" s="55"/>
      <c r="O113" s="56"/>
      <c r="P113" s="57">
        <f t="shared" si="293"/>
        <v>0</v>
      </c>
      <c r="Q113" s="55"/>
      <c r="R113" s="56"/>
      <c r="S113" s="408">
        <f t="shared" si="294"/>
        <v>0</v>
      </c>
      <c r="T113" s="455"/>
      <c r="U113" s="56"/>
      <c r="V113" s="456">
        <f t="shared" si="295"/>
        <v>0</v>
      </c>
      <c r="W113" s="58">
        <f t="shared" si="296"/>
        <v>1200</v>
      </c>
      <c r="X113" s="526">
        <f t="shared" si="297"/>
        <v>0</v>
      </c>
      <c r="Y113" s="527">
        <f t="shared" si="298"/>
        <v>1200</v>
      </c>
      <c r="Z113" s="560">
        <v>100</v>
      </c>
      <c r="AA113" s="393" t="s">
        <v>417</v>
      </c>
      <c r="AB113" s="60"/>
      <c r="AC113" s="60"/>
      <c r="AD113" s="60"/>
      <c r="AE113" s="60"/>
    </row>
    <row r="114" spans="1:36" ht="63.75" x14ac:dyDescent="0.25">
      <c r="A114" s="51" t="s">
        <v>40</v>
      </c>
      <c r="B114" s="52" t="s">
        <v>215</v>
      </c>
      <c r="C114" s="132" t="s">
        <v>216</v>
      </c>
      <c r="D114" s="54" t="s">
        <v>83</v>
      </c>
      <c r="E114" s="133">
        <v>70</v>
      </c>
      <c r="F114" s="134">
        <v>35</v>
      </c>
      <c r="G114" s="57">
        <f t="shared" si="290"/>
        <v>2450</v>
      </c>
      <c r="H114" s="133">
        <v>1001</v>
      </c>
      <c r="I114" s="134">
        <f>J114/H114</f>
        <v>5.5594405594405591</v>
      </c>
      <c r="J114" s="57">
        <v>5565</v>
      </c>
      <c r="K114" s="55"/>
      <c r="L114" s="56"/>
      <c r="M114" s="57">
        <f t="shared" si="292"/>
        <v>0</v>
      </c>
      <c r="N114" s="55"/>
      <c r="O114" s="56"/>
      <c r="P114" s="57">
        <f t="shared" si="293"/>
        <v>0</v>
      </c>
      <c r="Q114" s="55"/>
      <c r="R114" s="56"/>
      <c r="S114" s="408">
        <f t="shared" si="294"/>
        <v>0</v>
      </c>
      <c r="T114" s="455"/>
      <c r="U114" s="56"/>
      <c r="V114" s="456">
        <f t="shared" si="295"/>
        <v>0</v>
      </c>
      <c r="W114" s="58">
        <f t="shared" si="296"/>
        <v>2450</v>
      </c>
      <c r="X114" s="526">
        <f t="shared" si="297"/>
        <v>5565</v>
      </c>
      <c r="Y114" s="527">
        <f t="shared" si="298"/>
        <v>-3115</v>
      </c>
      <c r="Z114" s="560">
        <f>(Y114/W114)*100</f>
        <v>-127.14285714285714</v>
      </c>
      <c r="AA114" s="393" t="s">
        <v>417</v>
      </c>
      <c r="AB114" s="60"/>
      <c r="AC114" s="60"/>
      <c r="AD114" s="60"/>
      <c r="AE114" s="60"/>
    </row>
    <row r="115" spans="1:36" ht="63.75" x14ac:dyDescent="0.25">
      <c r="A115" s="51" t="s">
        <v>40</v>
      </c>
      <c r="B115" s="52" t="s">
        <v>217</v>
      </c>
      <c r="C115" s="132" t="s">
        <v>218</v>
      </c>
      <c r="D115" s="54" t="s">
        <v>83</v>
      </c>
      <c r="E115" s="133">
        <v>100</v>
      </c>
      <c r="F115" s="134">
        <v>8</v>
      </c>
      <c r="G115" s="57">
        <f t="shared" si="290"/>
        <v>800</v>
      </c>
      <c r="H115" s="133">
        <v>0</v>
      </c>
      <c r="I115" s="134">
        <v>0</v>
      </c>
      <c r="J115" s="57">
        <v>0</v>
      </c>
      <c r="K115" s="55"/>
      <c r="L115" s="56"/>
      <c r="M115" s="57">
        <f t="shared" si="292"/>
        <v>0</v>
      </c>
      <c r="N115" s="55"/>
      <c r="O115" s="56"/>
      <c r="P115" s="57">
        <f t="shared" si="293"/>
        <v>0</v>
      </c>
      <c r="Q115" s="55"/>
      <c r="R115" s="56"/>
      <c r="S115" s="408">
        <f t="shared" si="294"/>
        <v>0</v>
      </c>
      <c r="T115" s="455"/>
      <c r="U115" s="56"/>
      <c r="V115" s="456">
        <f t="shared" si="295"/>
        <v>0</v>
      </c>
      <c r="W115" s="58">
        <f t="shared" si="296"/>
        <v>800</v>
      </c>
      <c r="X115" s="526">
        <f t="shared" si="297"/>
        <v>0</v>
      </c>
      <c r="Y115" s="527">
        <f t="shared" si="298"/>
        <v>800</v>
      </c>
      <c r="Z115" s="560">
        <v>100</v>
      </c>
      <c r="AA115" s="393" t="s">
        <v>417</v>
      </c>
      <c r="AB115" s="60"/>
      <c r="AC115" s="60"/>
      <c r="AD115" s="60"/>
      <c r="AE115" s="60"/>
    </row>
    <row r="116" spans="1:36" ht="63.75" x14ac:dyDescent="0.25">
      <c r="A116" s="61" t="s">
        <v>40</v>
      </c>
      <c r="B116" s="52" t="s">
        <v>219</v>
      </c>
      <c r="C116" s="132" t="s">
        <v>220</v>
      </c>
      <c r="D116" s="54" t="s">
        <v>83</v>
      </c>
      <c r="E116" s="133">
        <v>100</v>
      </c>
      <c r="F116" s="134">
        <v>4</v>
      </c>
      <c r="G116" s="57">
        <f t="shared" si="290"/>
        <v>400</v>
      </c>
      <c r="H116" s="654">
        <v>65</v>
      </c>
      <c r="I116" s="655">
        <f>J116/H116</f>
        <v>9.3000000000000007</v>
      </c>
      <c r="J116" s="443">
        <v>604.5</v>
      </c>
      <c r="K116" s="55"/>
      <c r="L116" s="56"/>
      <c r="M116" s="57">
        <f t="shared" si="292"/>
        <v>0</v>
      </c>
      <c r="N116" s="55"/>
      <c r="O116" s="56"/>
      <c r="P116" s="57">
        <f t="shared" si="293"/>
        <v>0</v>
      </c>
      <c r="Q116" s="55"/>
      <c r="R116" s="56"/>
      <c r="S116" s="408">
        <f t="shared" si="294"/>
        <v>0</v>
      </c>
      <c r="T116" s="455"/>
      <c r="U116" s="56"/>
      <c r="V116" s="456">
        <f t="shared" si="295"/>
        <v>0</v>
      </c>
      <c r="W116" s="58">
        <f t="shared" si="296"/>
        <v>400</v>
      </c>
      <c r="X116" s="526">
        <f t="shared" si="297"/>
        <v>604.5</v>
      </c>
      <c r="Y116" s="527">
        <f t="shared" si="298"/>
        <v>-204.5</v>
      </c>
      <c r="Z116" s="560">
        <f>(Y116/W116)*100</f>
        <v>-51.125</v>
      </c>
      <c r="AA116" s="393" t="s">
        <v>417</v>
      </c>
      <c r="AB116" s="60"/>
      <c r="AC116" s="60"/>
      <c r="AD116" s="60"/>
      <c r="AE116" s="60"/>
    </row>
    <row r="117" spans="1:36" ht="51" x14ac:dyDescent="0.25">
      <c r="A117" s="61" t="s">
        <v>40</v>
      </c>
      <c r="B117" s="52" t="s">
        <v>221</v>
      </c>
      <c r="C117" s="132" t="s">
        <v>222</v>
      </c>
      <c r="D117" s="63" t="s">
        <v>83</v>
      </c>
      <c r="E117" s="135">
        <v>4</v>
      </c>
      <c r="F117" s="56">
        <v>350</v>
      </c>
      <c r="G117" s="57">
        <f t="shared" si="290"/>
        <v>1400</v>
      </c>
      <c r="H117" s="135">
        <v>0</v>
      </c>
      <c r="I117" s="56"/>
      <c r="J117" s="57">
        <f t="shared" si="291"/>
        <v>0</v>
      </c>
      <c r="K117" s="55"/>
      <c r="L117" s="56"/>
      <c r="M117" s="57">
        <f t="shared" si="292"/>
        <v>0</v>
      </c>
      <c r="N117" s="55"/>
      <c r="O117" s="56"/>
      <c r="P117" s="57">
        <f t="shared" si="293"/>
        <v>0</v>
      </c>
      <c r="Q117" s="55"/>
      <c r="R117" s="56"/>
      <c r="S117" s="408">
        <f t="shared" si="294"/>
        <v>0</v>
      </c>
      <c r="T117" s="455"/>
      <c r="U117" s="56"/>
      <c r="V117" s="456">
        <f t="shared" si="295"/>
        <v>0</v>
      </c>
      <c r="W117" s="58">
        <f t="shared" si="296"/>
        <v>1400</v>
      </c>
      <c r="X117" s="526">
        <f t="shared" si="297"/>
        <v>0</v>
      </c>
      <c r="Y117" s="527">
        <f t="shared" si="298"/>
        <v>1400</v>
      </c>
      <c r="Z117" s="560">
        <v>100</v>
      </c>
      <c r="AA117" s="393" t="s">
        <v>418</v>
      </c>
      <c r="AB117" s="60"/>
      <c r="AC117" s="60"/>
      <c r="AD117" s="60"/>
      <c r="AE117" s="60"/>
      <c r="AF117" s="5"/>
      <c r="AG117" s="5"/>
      <c r="AH117" s="5"/>
      <c r="AI117" s="5"/>
      <c r="AJ117" s="5"/>
    </row>
    <row r="118" spans="1:36" ht="51" x14ac:dyDescent="0.25">
      <c r="A118" s="61" t="s">
        <v>40</v>
      </c>
      <c r="B118" s="52" t="s">
        <v>221</v>
      </c>
      <c r="C118" s="132" t="s">
        <v>223</v>
      </c>
      <c r="D118" s="63" t="s">
        <v>83</v>
      </c>
      <c r="E118" s="133">
        <v>300</v>
      </c>
      <c r="F118" s="134">
        <v>3</v>
      </c>
      <c r="G118" s="57">
        <f t="shared" si="290"/>
        <v>900</v>
      </c>
      <c r="H118" s="133">
        <v>250</v>
      </c>
      <c r="I118" s="134">
        <f>J118/H118</f>
        <v>2.7336</v>
      </c>
      <c r="J118" s="57">
        <v>683.4</v>
      </c>
      <c r="K118" s="55"/>
      <c r="L118" s="56"/>
      <c r="M118" s="57">
        <f t="shared" si="292"/>
        <v>0</v>
      </c>
      <c r="N118" s="55"/>
      <c r="O118" s="56"/>
      <c r="P118" s="57">
        <f t="shared" si="293"/>
        <v>0</v>
      </c>
      <c r="Q118" s="55"/>
      <c r="R118" s="56"/>
      <c r="S118" s="408">
        <f t="shared" si="294"/>
        <v>0</v>
      </c>
      <c r="T118" s="455"/>
      <c r="U118" s="56"/>
      <c r="V118" s="456">
        <f t="shared" si="295"/>
        <v>0</v>
      </c>
      <c r="W118" s="58">
        <f t="shared" si="296"/>
        <v>900</v>
      </c>
      <c r="X118" s="526">
        <f t="shared" si="297"/>
        <v>683.4</v>
      </c>
      <c r="Y118" s="527">
        <f t="shared" si="298"/>
        <v>216.60000000000002</v>
      </c>
      <c r="Z118" s="560">
        <f>(Y118/W118)*100</f>
        <v>24.06666666666667</v>
      </c>
      <c r="AA118" s="393" t="s">
        <v>419</v>
      </c>
      <c r="AB118" s="60"/>
      <c r="AC118" s="60"/>
      <c r="AD118" s="60"/>
      <c r="AE118" s="60"/>
    </row>
    <row r="119" spans="1:36" ht="39" thickBot="1" x14ac:dyDescent="0.3">
      <c r="A119" s="61" t="s">
        <v>40</v>
      </c>
      <c r="B119" s="52" t="s">
        <v>224</v>
      </c>
      <c r="C119" s="136" t="s">
        <v>225</v>
      </c>
      <c r="D119" s="63"/>
      <c r="E119" s="64"/>
      <c r="F119" s="65">
        <v>0.22</v>
      </c>
      <c r="G119" s="66">
        <f t="shared" si="290"/>
        <v>0</v>
      </c>
      <c r="H119" s="64"/>
      <c r="I119" s="65">
        <v>0.22</v>
      </c>
      <c r="J119" s="66">
        <f t="shared" si="291"/>
        <v>0</v>
      </c>
      <c r="K119" s="64"/>
      <c r="L119" s="65">
        <v>0.22</v>
      </c>
      <c r="M119" s="66">
        <f t="shared" si="292"/>
        <v>0</v>
      </c>
      <c r="N119" s="64"/>
      <c r="O119" s="65">
        <v>0.22</v>
      </c>
      <c r="P119" s="66">
        <f t="shared" si="293"/>
        <v>0</v>
      </c>
      <c r="Q119" s="64"/>
      <c r="R119" s="65">
        <v>0.22</v>
      </c>
      <c r="S119" s="409">
        <f t="shared" si="294"/>
        <v>0</v>
      </c>
      <c r="T119" s="457"/>
      <c r="U119" s="441">
        <v>0.22</v>
      </c>
      <c r="V119" s="458">
        <f t="shared" si="295"/>
        <v>0</v>
      </c>
      <c r="W119" s="416">
        <f t="shared" si="296"/>
        <v>0</v>
      </c>
      <c r="X119" s="526">
        <f t="shared" si="297"/>
        <v>0</v>
      </c>
      <c r="Y119" s="527">
        <f t="shared" si="298"/>
        <v>0</v>
      </c>
      <c r="Z119" s="560">
        <v>0</v>
      </c>
      <c r="AA119" s="396"/>
      <c r="AB119" s="8"/>
      <c r="AC119" s="8"/>
      <c r="AD119" s="8"/>
      <c r="AE119" s="8"/>
    </row>
    <row r="120" spans="1:36" ht="15" thickBot="1" x14ac:dyDescent="0.25">
      <c r="A120" s="89" t="s">
        <v>226</v>
      </c>
      <c r="B120" s="90"/>
      <c r="C120" s="91"/>
      <c r="D120" s="92"/>
      <c r="E120" s="96"/>
      <c r="F120" s="103"/>
      <c r="G120" s="95">
        <f>SUM(G109:G119)</f>
        <v>38950</v>
      </c>
      <c r="H120" s="96"/>
      <c r="I120" s="103"/>
      <c r="J120" s="95">
        <f>SUM(J109:J119)</f>
        <v>38797.9</v>
      </c>
      <c r="K120" s="104"/>
      <c r="L120" s="103"/>
      <c r="M120" s="95">
        <f>SUM(M109:M119)</f>
        <v>0</v>
      </c>
      <c r="N120" s="104">
        <f>SUM(N109:N118)</f>
        <v>0</v>
      </c>
      <c r="O120" s="103"/>
      <c r="P120" s="95">
        <f>SUM(P109:P119)</f>
        <v>0</v>
      </c>
      <c r="Q120" s="104">
        <f>SUM(Q109:Q118)</f>
        <v>0</v>
      </c>
      <c r="R120" s="103"/>
      <c r="S120" s="373">
        <f>SUM(S109:S119)</f>
        <v>0</v>
      </c>
      <c r="T120" s="492">
        <f>SUM(T109:T118)</f>
        <v>0</v>
      </c>
      <c r="U120" s="103"/>
      <c r="V120" s="493">
        <f>SUM(V109:V119)</f>
        <v>0</v>
      </c>
      <c r="W120" s="419">
        <f>SUM(W109:W119)</f>
        <v>38950</v>
      </c>
      <c r="X120" s="435">
        <f>J120+P120+V120</f>
        <v>38797.9</v>
      </c>
      <c r="Y120" s="435">
        <f>W120-X120</f>
        <v>152.09999999999854</v>
      </c>
      <c r="Z120" s="435">
        <f>(Y120/W120)*100</f>
        <v>0.39050064184852001</v>
      </c>
      <c r="AA120" s="398"/>
      <c r="AB120" s="8"/>
      <c r="AC120" s="8"/>
      <c r="AD120" s="8"/>
      <c r="AE120" s="8"/>
    </row>
    <row r="121" spans="1:36" ht="15.75" thickBot="1" x14ac:dyDescent="0.3">
      <c r="A121" s="97" t="s">
        <v>35</v>
      </c>
      <c r="B121" s="119">
        <v>8</v>
      </c>
      <c r="C121" s="137" t="s">
        <v>227</v>
      </c>
      <c r="D121" s="100"/>
      <c r="E121" s="42"/>
      <c r="F121" s="42"/>
      <c r="G121" s="42"/>
      <c r="H121" s="42"/>
      <c r="I121" s="42"/>
      <c r="J121" s="42"/>
      <c r="K121" s="42"/>
      <c r="L121" s="42"/>
      <c r="M121" s="42"/>
      <c r="N121" s="42"/>
      <c r="O121" s="42"/>
      <c r="P121" s="42"/>
      <c r="Q121" s="42"/>
      <c r="R121" s="42"/>
      <c r="S121" s="371"/>
      <c r="T121" s="494"/>
      <c r="U121" s="371"/>
      <c r="V121" s="495"/>
      <c r="W121" s="418"/>
      <c r="X121" s="418"/>
      <c r="Y121" s="533"/>
      <c r="Z121" s="560"/>
      <c r="AA121" s="391"/>
      <c r="AB121" s="50"/>
      <c r="AC121" s="50"/>
      <c r="AD121" s="50"/>
      <c r="AE121" s="50"/>
    </row>
    <row r="122" spans="1:36" ht="15" x14ac:dyDescent="0.25">
      <c r="A122" s="138" t="s">
        <v>40</v>
      </c>
      <c r="B122" s="139" t="s">
        <v>228</v>
      </c>
      <c r="C122" s="59" t="s">
        <v>229</v>
      </c>
      <c r="D122" s="54" t="s">
        <v>230</v>
      </c>
      <c r="E122" s="55"/>
      <c r="F122" s="56"/>
      <c r="G122" s="57">
        <f t="shared" ref="G122:G127" si="299">E122*F122</f>
        <v>0</v>
      </c>
      <c r="H122" s="55"/>
      <c r="I122" s="56"/>
      <c r="J122" s="57">
        <f t="shared" ref="J122:J127" si="300">H122*I122</f>
        <v>0</v>
      </c>
      <c r="K122" s="55"/>
      <c r="L122" s="56"/>
      <c r="M122" s="57">
        <f t="shared" ref="M122:M127" si="301">K122*L122</f>
        <v>0</v>
      </c>
      <c r="N122" s="55"/>
      <c r="O122" s="56"/>
      <c r="P122" s="57">
        <f t="shared" ref="P122:P127" si="302">N122*O122</f>
        <v>0</v>
      </c>
      <c r="Q122" s="55"/>
      <c r="R122" s="56"/>
      <c r="S122" s="408">
        <f t="shared" ref="S122:S127" si="303">Q122*R122</f>
        <v>0</v>
      </c>
      <c r="T122" s="455"/>
      <c r="U122" s="56"/>
      <c r="V122" s="456">
        <f t="shared" ref="V122:V127" si="304">T122*U122</f>
        <v>0</v>
      </c>
      <c r="W122" s="58">
        <f t="shared" ref="W122:W127" si="305">G122+M122+S122</f>
        <v>0</v>
      </c>
      <c r="X122" s="526">
        <f t="shared" ref="X122:X127" si="306">J122+P122+V122</f>
        <v>0</v>
      </c>
      <c r="Y122" s="527">
        <f t="shared" ref="Y122:Y127" si="307">W122-X122</f>
        <v>0</v>
      </c>
      <c r="Z122" s="560">
        <v>0</v>
      </c>
      <c r="AA122" s="393"/>
      <c r="AB122" s="60"/>
      <c r="AC122" s="60"/>
      <c r="AD122" s="60"/>
      <c r="AE122" s="60"/>
    </row>
    <row r="123" spans="1:36" ht="15" x14ac:dyDescent="0.25">
      <c r="A123" s="138" t="s">
        <v>40</v>
      </c>
      <c r="B123" s="139" t="s">
        <v>231</v>
      </c>
      <c r="C123" s="59" t="s">
        <v>232</v>
      </c>
      <c r="D123" s="54" t="s">
        <v>230</v>
      </c>
      <c r="E123" s="55"/>
      <c r="F123" s="56"/>
      <c r="G123" s="57">
        <f t="shared" si="299"/>
        <v>0</v>
      </c>
      <c r="H123" s="55"/>
      <c r="I123" s="56"/>
      <c r="J123" s="57">
        <f t="shared" si="300"/>
        <v>0</v>
      </c>
      <c r="K123" s="55"/>
      <c r="L123" s="56"/>
      <c r="M123" s="57">
        <f t="shared" si="301"/>
        <v>0</v>
      </c>
      <c r="N123" s="55"/>
      <c r="O123" s="56"/>
      <c r="P123" s="57">
        <f t="shared" si="302"/>
        <v>0</v>
      </c>
      <c r="Q123" s="55"/>
      <c r="R123" s="56"/>
      <c r="S123" s="408">
        <f t="shared" si="303"/>
        <v>0</v>
      </c>
      <c r="T123" s="455"/>
      <c r="U123" s="56"/>
      <c r="V123" s="456">
        <f t="shared" si="304"/>
        <v>0</v>
      </c>
      <c r="W123" s="58">
        <f t="shared" si="305"/>
        <v>0</v>
      </c>
      <c r="X123" s="526">
        <f t="shared" si="306"/>
        <v>0</v>
      </c>
      <c r="Y123" s="527">
        <f t="shared" si="307"/>
        <v>0</v>
      </c>
      <c r="Z123" s="560">
        <v>0</v>
      </c>
      <c r="AA123" s="393"/>
      <c r="AB123" s="60"/>
      <c r="AC123" s="60"/>
      <c r="AD123" s="60"/>
      <c r="AE123" s="60"/>
    </row>
    <row r="124" spans="1:36" ht="15" x14ac:dyDescent="0.25">
      <c r="A124" s="138" t="s">
        <v>40</v>
      </c>
      <c r="B124" s="139" t="s">
        <v>233</v>
      </c>
      <c r="C124" s="59" t="s">
        <v>234</v>
      </c>
      <c r="D124" s="54" t="s">
        <v>235</v>
      </c>
      <c r="E124" s="140"/>
      <c r="F124" s="141"/>
      <c r="G124" s="57">
        <f t="shared" si="299"/>
        <v>0</v>
      </c>
      <c r="H124" s="140"/>
      <c r="I124" s="141"/>
      <c r="J124" s="57">
        <f t="shared" si="300"/>
        <v>0</v>
      </c>
      <c r="K124" s="55"/>
      <c r="L124" s="56"/>
      <c r="M124" s="57">
        <f t="shared" si="301"/>
        <v>0</v>
      </c>
      <c r="N124" s="55"/>
      <c r="O124" s="56"/>
      <c r="P124" s="57">
        <f t="shared" si="302"/>
        <v>0</v>
      </c>
      <c r="Q124" s="55"/>
      <c r="R124" s="56"/>
      <c r="S124" s="408">
        <f t="shared" si="303"/>
        <v>0</v>
      </c>
      <c r="T124" s="455"/>
      <c r="U124" s="56"/>
      <c r="V124" s="456">
        <f t="shared" si="304"/>
        <v>0</v>
      </c>
      <c r="W124" s="416">
        <f t="shared" si="305"/>
        <v>0</v>
      </c>
      <c r="X124" s="526">
        <f t="shared" si="306"/>
        <v>0</v>
      </c>
      <c r="Y124" s="527">
        <f t="shared" si="307"/>
        <v>0</v>
      </c>
      <c r="Z124" s="560">
        <v>0</v>
      </c>
      <c r="AA124" s="393"/>
      <c r="AB124" s="60"/>
      <c r="AC124" s="60"/>
      <c r="AD124" s="60"/>
      <c r="AE124" s="60"/>
    </row>
    <row r="125" spans="1:36" ht="15" x14ac:dyDescent="0.25">
      <c r="A125" s="138" t="s">
        <v>40</v>
      </c>
      <c r="B125" s="139" t="s">
        <v>236</v>
      </c>
      <c r="C125" s="59" t="s">
        <v>237</v>
      </c>
      <c r="D125" s="54" t="s">
        <v>235</v>
      </c>
      <c r="E125" s="55"/>
      <c r="F125" s="56"/>
      <c r="G125" s="57">
        <f t="shared" si="299"/>
        <v>0</v>
      </c>
      <c r="H125" s="55"/>
      <c r="I125" s="56"/>
      <c r="J125" s="57">
        <f t="shared" si="300"/>
        <v>0</v>
      </c>
      <c r="K125" s="140"/>
      <c r="L125" s="141"/>
      <c r="M125" s="57">
        <f t="shared" si="301"/>
        <v>0</v>
      </c>
      <c r="N125" s="140"/>
      <c r="O125" s="141"/>
      <c r="P125" s="57">
        <f t="shared" si="302"/>
        <v>0</v>
      </c>
      <c r="Q125" s="140"/>
      <c r="R125" s="141"/>
      <c r="S125" s="408">
        <f t="shared" si="303"/>
        <v>0</v>
      </c>
      <c r="T125" s="496"/>
      <c r="U125" s="141"/>
      <c r="V125" s="456">
        <f t="shared" si="304"/>
        <v>0</v>
      </c>
      <c r="W125" s="416">
        <f t="shared" si="305"/>
        <v>0</v>
      </c>
      <c r="X125" s="526">
        <f t="shared" si="306"/>
        <v>0</v>
      </c>
      <c r="Y125" s="527">
        <f t="shared" si="307"/>
        <v>0</v>
      </c>
      <c r="Z125" s="560">
        <v>0</v>
      </c>
      <c r="AA125" s="393"/>
      <c r="AB125" s="60"/>
      <c r="AC125" s="60"/>
      <c r="AD125" s="60"/>
      <c r="AE125" s="60"/>
    </row>
    <row r="126" spans="1:36" ht="15" x14ac:dyDescent="0.25">
      <c r="A126" s="138" t="s">
        <v>40</v>
      </c>
      <c r="B126" s="139" t="s">
        <v>238</v>
      </c>
      <c r="C126" s="59" t="s">
        <v>239</v>
      </c>
      <c r="D126" s="54" t="s">
        <v>235</v>
      </c>
      <c r="E126" s="55"/>
      <c r="F126" s="56"/>
      <c r="G126" s="57">
        <f t="shared" si="299"/>
        <v>0</v>
      </c>
      <c r="H126" s="55"/>
      <c r="I126" s="56"/>
      <c r="J126" s="57">
        <f t="shared" si="300"/>
        <v>0</v>
      </c>
      <c r="K126" s="55"/>
      <c r="L126" s="56"/>
      <c r="M126" s="57">
        <f t="shared" si="301"/>
        <v>0</v>
      </c>
      <c r="N126" s="55"/>
      <c r="O126" s="56"/>
      <c r="P126" s="57">
        <f t="shared" si="302"/>
        <v>0</v>
      </c>
      <c r="Q126" s="55"/>
      <c r="R126" s="56"/>
      <c r="S126" s="408">
        <f t="shared" si="303"/>
        <v>0</v>
      </c>
      <c r="T126" s="455"/>
      <c r="U126" s="56"/>
      <c r="V126" s="456">
        <f t="shared" si="304"/>
        <v>0</v>
      </c>
      <c r="W126" s="58">
        <f t="shared" si="305"/>
        <v>0</v>
      </c>
      <c r="X126" s="526">
        <f t="shared" si="306"/>
        <v>0</v>
      </c>
      <c r="Y126" s="527">
        <f t="shared" si="307"/>
        <v>0</v>
      </c>
      <c r="Z126" s="560">
        <v>0</v>
      </c>
      <c r="AA126" s="393"/>
      <c r="AB126" s="60"/>
      <c r="AC126" s="60"/>
      <c r="AD126" s="60"/>
      <c r="AE126" s="60"/>
    </row>
    <row r="127" spans="1:36" ht="39" thickBot="1" x14ac:dyDescent="0.3">
      <c r="A127" s="142" t="s">
        <v>40</v>
      </c>
      <c r="B127" s="143" t="s">
        <v>240</v>
      </c>
      <c r="C127" s="144" t="s">
        <v>241</v>
      </c>
      <c r="D127" s="63"/>
      <c r="E127" s="64"/>
      <c r="F127" s="65">
        <v>0.22</v>
      </c>
      <c r="G127" s="66">
        <f t="shared" si="299"/>
        <v>0</v>
      </c>
      <c r="H127" s="64"/>
      <c r="I127" s="65">
        <v>0.22</v>
      </c>
      <c r="J127" s="66">
        <f t="shared" si="300"/>
        <v>0</v>
      </c>
      <c r="K127" s="64"/>
      <c r="L127" s="65">
        <v>0.22</v>
      </c>
      <c r="M127" s="66">
        <f t="shared" si="301"/>
        <v>0</v>
      </c>
      <c r="N127" s="64"/>
      <c r="O127" s="65">
        <v>0.22</v>
      </c>
      <c r="P127" s="66">
        <f t="shared" si="302"/>
        <v>0</v>
      </c>
      <c r="Q127" s="64"/>
      <c r="R127" s="65">
        <v>0.22</v>
      </c>
      <c r="S127" s="409">
        <f t="shared" si="303"/>
        <v>0</v>
      </c>
      <c r="T127" s="457"/>
      <c r="U127" s="441">
        <v>0.22</v>
      </c>
      <c r="V127" s="458">
        <f t="shared" si="304"/>
        <v>0</v>
      </c>
      <c r="W127" s="416">
        <f t="shared" si="305"/>
        <v>0</v>
      </c>
      <c r="X127" s="526">
        <f t="shared" si="306"/>
        <v>0</v>
      </c>
      <c r="Y127" s="527">
        <f t="shared" si="307"/>
        <v>0</v>
      </c>
      <c r="Z127" s="560">
        <v>0</v>
      </c>
      <c r="AA127" s="396"/>
      <c r="AB127" s="8"/>
      <c r="AC127" s="8"/>
      <c r="AD127" s="8"/>
      <c r="AE127" s="8"/>
    </row>
    <row r="128" spans="1:36" ht="15" thickBot="1" x14ac:dyDescent="0.25">
      <c r="A128" s="89" t="s">
        <v>242</v>
      </c>
      <c r="B128" s="90"/>
      <c r="C128" s="91"/>
      <c r="D128" s="92"/>
      <c r="E128" s="96"/>
      <c r="F128" s="103"/>
      <c r="G128" s="96">
        <f>SUM(G122:G127)</f>
        <v>0</v>
      </c>
      <c r="H128" s="96"/>
      <c r="I128" s="103"/>
      <c r="J128" s="96">
        <f>SUM(J122:J127)</f>
        <v>0</v>
      </c>
      <c r="K128" s="96"/>
      <c r="L128" s="103"/>
      <c r="M128" s="96">
        <f>SUM(M122:M127)</f>
        <v>0</v>
      </c>
      <c r="N128" s="96">
        <f>SUM(N122:N126)</f>
        <v>0</v>
      </c>
      <c r="O128" s="103"/>
      <c r="P128" s="96">
        <f>SUM(P122:P127)</f>
        <v>0</v>
      </c>
      <c r="Q128" s="96">
        <f>SUM(Q122:Q126)</f>
        <v>0</v>
      </c>
      <c r="R128" s="103"/>
      <c r="S128" s="372">
        <f t="shared" ref="S128" si="308">SUM(S122:S127)</f>
        <v>0</v>
      </c>
      <c r="T128" s="492">
        <f>SUM(T122:T126)</f>
        <v>0</v>
      </c>
      <c r="U128" s="103"/>
      <c r="V128" s="497">
        <f t="shared" ref="V128" si="309">SUM(V122:V127)</f>
        <v>0</v>
      </c>
      <c r="W128" s="419">
        <f>SUM(W122:W127)</f>
        <v>0</v>
      </c>
      <c r="X128" s="435">
        <f>J128+P128+V128</f>
        <v>0</v>
      </c>
      <c r="Y128" s="435">
        <f>W128-X128</f>
        <v>0</v>
      </c>
      <c r="Z128" s="435">
        <v>0</v>
      </c>
      <c r="AA128" s="398"/>
      <c r="AB128" s="8"/>
      <c r="AC128" s="8"/>
      <c r="AD128" s="8"/>
      <c r="AE128" s="8"/>
    </row>
    <row r="129" spans="1:36" ht="15.75" thickBot="1" x14ac:dyDescent="0.3">
      <c r="A129" s="97" t="s">
        <v>35</v>
      </c>
      <c r="B129" s="98">
        <v>9</v>
      </c>
      <c r="C129" s="99" t="s">
        <v>243</v>
      </c>
      <c r="D129" s="100"/>
      <c r="E129" s="42"/>
      <c r="F129" s="42"/>
      <c r="G129" s="42"/>
      <c r="H129" s="42"/>
      <c r="I129" s="42"/>
      <c r="J129" s="42"/>
      <c r="K129" s="42"/>
      <c r="L129" s="42"/>
      <c r="M129" s="42"/>
      <c r="N129" s="42"/>
      <c r="O129" s="42"/>
      <c r="P129" s="42"/>
      <c r="Q129" s="42"/>
      <c r="R129" s="42"/>
      <c r="S129" s="371"/>
      <c r="T129" s="494"/>
      <c r="U129" s="371"/>
      <c r="V129" s="495"/>
      <c r="W129" s="418"/>
      <c r="X129" s="418"/>
      <c r="Y129" s="533"/>
      <c r="Z129" s="560"/>
      <c r="AA129" s="391"/>
      <c r="AB129" s="8"/>
      <c r="AC129" s="8"/>
      <c r="AD129" s="8"/>
      <c r="AE129" s="8"/>
    </row>
    <row r="130" spans="1:36" ht="26.25" thickBot="1" x14ac:dyDescent="0.3">
      <c r="A130" s="145" t="s">
        <v>40</v>
      </c>
      <c r="B130" s="146">
        <v>43839</v>
      </c>
      <c r="C130" s="147" t="s">
        <v>244</v>
      </c>
      <c r="D130" s="148" t="s">
        <v>245</v>
      </c>
      <c r="E130" s="149">
        <v>11</v>
      </c>
      <c r="F130" s="150">
        <v>900</v>
      </c>
      <c r="G130" s="151">
        <f t="shared" ref="G130:G136" si="310">E130*F130</f>
        <v>9900</v>
      </c>
      <c r="H130" s="149">
        <v>11</v>
      </c>
      <c r="I130" s="150">
        <v>900</v>
      </c>
      <c r="J130" s="151">
        <f t="shared" ref="J130:J136" si="311">H130*I130</f>
        <v>9900</v>
      </c>
      <c r="K130" s="152"/>
      <c r="L130" s="150"/>
      <c r="M130" s="151">
        <f t="shared" ref="M130:M136" si="312">K130*L130</f>
        <v>0</v>
      </c>
      <c r="N130" s="152"/>
      <c r="O130" s="150"/>
      <c r="P130" s="151">
        <f t="shared" ref="P130:P136" si="313">N130*O130</f>
        <v>0</v>
      </c>
      <c r="Q130" s="152"/>
      <c r="R130" s="150"/>
      <c r="S130" s="413">
        <f t="shared" ref="S130:S136" si="314">Q130*R130</f>
        <v>0</v>
      </c>
      <c r="T130" s="498"/>
      <c r="U130" s="150"/>
      <c r="V130" s="499">
        <f t="shared" ref="V130:V136" si="315">T130*U130</f>
        <v>0</v>
      </c>
      <c r="W130" s="153">
        <f t="shared" ref="W130:W136" si="316">G130+M130+S130</f>
        <v>9900</v>
      </c>
      <c r="X130" s="526">
        <f t="shared" ref="X130:X136" si="317">J130+P130+V130</f>
        <v>9900</v>
      </c>
      <c r="Y130" s="527">
        <f t="shared" ref="Y130:Y136" si="318">W130-X130</f>
        <v>0</v>
      </c>
      <c r="Z130" s="560">
        <v>0</v>
      </c>
      <c r="AA130" s="393" t="s">
        <v>205</v>
      </c>
      <c r="AB130" s="60"/>
      <c r="AC130" s="60"/>
      <c r="AD130" s="60"/>
      <c r="AE130" s="60"/>
    </row>
    <row r="131" spans="1:36" ht="25.5" x14ac:dyDescent="0.25">
      <c r="A131" s="51" t="s">
        <v>40</v>
      </c>
      <c r="B131" s="154">
        <v>43870</v>
      </c>
      <c r="C131" s="147" t="s">
        <v>246</v>
      </c>
      <c r="D131" s="155" t="s">
        <v>245</v>
      </c>
      <c r="E131" s="156">
        <v>14</v>
      </c>
      <c r="F131" s="56">
        <v>950</v>
      </c>
      <c r="G131" s="57">
        <f t="shared" si="310"/>
        <v>13300</v>
      </c>
      <c r="H131" s="156">
        <v>14</v>
      </c>
      <c r="I131" s="56">
        <v>950</v>
      </c>
      <c r="J131" s="57">
        <f t="shared" si="311"/>
        <v>13300</v>
      </c>
      <c r="K131" s="55"/>
      <c r="L131" s="56"/>
      <c r="M131" s="57">
        <f t="shared" si="312"/>
        <v>0</v>
      </c>
      <c r="N131" s="55"/>
      <c r="O131" s="56"/>
      <c r="P131" s="57">
        <f t="shared" si="313"/>
        <v>0</v>
      </c>
      <c r="Q131" s="55"/>
      <c r="R131" s="56"/>
      <c r="S131" s="408">
        <f t="shared" si="314"/>
        <v>0</v>
      </c>
      <c r="T131" s="455"/>
      <c r="U131" s="56"/>
      <c r="V131" s="456">
        <f t="shared" si="315"/>
        <v>0</v>
      </c>
      <c r="W131" s="58">
        <f t="shared" si="316"/>
        <v>13300</v>
      </c>
      <c r="X131" s="526">
        <f t="shared" si="317"/>
        <v>13300</v>
      </c>
      <c r="Y131" s="527">
        <f t="shared" si="318"/>
        <v>0</v>
      </c>
      <c r="Z131" s="560">
        <v>0</v>
      </c>
      <c r="AA131" s="393" t="s">
        <v>205</v>
      </c>
      <c r="AB131" s="60"/>
      <c r="AC131" s="60"/>
      <c r="AD131" s="60"/>
      <c r="AE131" s="60"/>
    </row>
    <row r="132" spans="1:36" ht="76.5" x14ac:dyDescent="0.25">
      <c r="A132" s="51" t="s">
        <v>40</v>
      </c>
      <c r="B132" s="154">
        <v>43870</v>
      </c>
      <c r="C132" s="101" t="s">
        <v>247</v>
      </c>
      <c r="D132" s="155" t="s">
        <v>248</v>
      </c>
      <c r="E132" s="156">
        <v>4</v>
      </c>
      <c r="F132" s="56">
        <v>13800</v>
      </c>
      <c r="G132" s="57">
        <f t="shared" si="310"/>
        <v>55200</v>
      </c>
      <c r="H132" s="156">
        <v>4</v>
      </c>
      <c r="I132" s="56">
        <v>13800</v>
      </c>
      <c r="J132" s="57">
        <f t="shared" si="311"/>
        <v>55200</v>
      </c>
      <c r="K132" s="55"/>
      <c r="L132" s="56"/>
      <c r="M132" s="57">
        <f t="shared" si="312"/>
        <v>0</v>
      </c>
      <c r="N132" s="55"/>
      <c r="O132" s="56"/>
      <c r="P132" s="57">
        <f t="shared" si="313"/>
        <v>0</v>
      </c>
      <c r="Q132" s="55"/>
      <c r="R132" s="56"/>
      <c r="S132" s="408">
        <f t="shared" si="314"/>
        <v>0</v>
      </c>
      <c r="T132" s="455"/>
      <c r="U132" s="56"/>
      <c r="V132" s="456">
        <f t="shared" si="315"/>
        <v>0</v>
      </c>
      <c r="W132" s="58">
        <f t="shared" si="316"/>
        <v>55200</v>
      </c>
      <c r="X132" s="526">
        <f t="shared" si="317"/>
        <v>55200</v>
      </c>
      <c r="Y132" s="527">
        <f t="shared" si="318"/>
        <v>0</v>
      </c>
      <c r="Z132" s="560">
        <v>0</v>
      </c>
      <c r="AA132" s="393" t="s">
        <v>249</v>
      </c>
      <c r="AB132" s="60"/>
      <c r="AC132" s="60"/>
      <c r="AD132" s="60"/>
      <c r="AE132" s="60"/>
      <c r="AF132" s="5"/>
      <c r="AG132" s="5"/>
      <c r="AH132" s="5"/>
      <c r="AI132" s="5"/>
      <c r="AJ132" s="5"/>
    </row>
    <row r="133" spans="1:36" ht="51" x14ac:dyDescent="0.25">
      <c r="A133" s="51" t="s">
        <v>40</v>
      </c>
      <c r="B133" s="154">
        <v>43899</v>
      </c>
      <c r="C133" s="157" t="s">
        <v>432</v>
      </c>
      <c r="D133" s="155" t="s">
        <v>250</v>
      </c>
      <c r="E133" s="156">
        <v>10</v>
      </c>
      <c r="F133" s="56">
        <v>3450</v>
      </c>
      <c r="G133" s="57">
        <f t="shared" si="310"/>
        <v>34500</v>
      </c>
      <c r="H133" s="156">
        <v>10</v>
      </c>
      <c r="I133" s="56">
        <v>3650</v>
      </c>
      <c r="J133" s="57">
        <v>36500</v>
      </c>
      <c r="K133" s="55"/>
      <c r="L133" s="56"/>
      <c r="M133" s="57">
        <f t="shared" si="312"/>
        <v>0</v>
      </c>
      <c r="N133" s="55"/>
      <c r="O133" s="56"/>
      <c r="P133" s="57">
        <f t="shared" si="313"/>
        <v>0</v>
      </c>
      <c r="Q133" s="55"/>
      <c r="R133" s="56"/>
      <c r="S133" s="408">
        <f t="shared" si="314"/>
        <v>0</v>
      </c>
      <c r="T133" s="455"/>
      <c r="U133" s="56"/>
      <c r="V133" s="456">
        <f t="shared" si="315"/>
        <v>0</v>
      </c>
      <c r="W133" s="58">
        <f t="shared" si="316"/>
        <v>34500</v>
      </c>
      <c r="X133" s="526">
        <f t="shared" si="317"/>
        <v>36500</v>
      </c>
      <c r="Y133" s="527">
        <f t="shared" si="318"/>
        <v>-2000</v>
      </c>
      <c r="Z133" s="560">
        <f>(Y133/W133)*100</f>
        <v>-5.7971014492753623</v>
      </c>
      <c r="AA133" s="393" t="s">
        <v>205</v>
      </c>
      <c r="AB133" s="60"/>
      <c r="AC133" s="60"/>
      <c r="AD133" s="60"/>
      <c r="AE133" s="60"/>
    </row>
    <row r="134" spans="1:36" ht="25.5" x14ac:dyDescent="0.25">
      <c r="A134" s="51" t="s">
        <v>40</v>
      </c>
      <c r="B134" s="154">
        <v>43930</v>
      </c>
      <c r="C134" s="101" t="s">
        <v>251</v>
      </c>
      <c r="D134" s="155" t="s">
        <v>43</v>
      </c>
      <c r="E134" s="156">
        <v>4.5</v>
      </c>
      <c r="F134" s="56">
        <v>14000</v>
      </c>
      <c r="G134" s="57">
        <f t="shared" si="310"/>
        <v>63000</v>
      </c>
      <c r="H134" s="156">
        <v>4.5</v>
      </c>
      <c r="I134" s="442">
        <f>J134/H134</f>
        <v>14800.235555555555</v>
      </c>
      <c r="J134" s="57">
        <v>66601.06</v>
      </c>
      <c r="K134" s="55"/>
      <c r="L134" s="56"/>
      <c r="M134" s="57">
        <f t="shared" si="312"/>
        <v>0</v>
      </c>
      <c r="N134" s="55"/>
      <c r="O134" s="56"/>
      <c r="P134" s="57">
        <f t="shared" si="313"/>
        <v>0</v>
      </c>
      <c r="Q134" s="55"/>
      <c r="R134" s="56"/>
      <c r="S134" s="408">
        <f t="shared" si="314"/>
        <v>0</v>
      </c>
      <c r="T134" s="455"/>
      <c r="U134" s="56"/>
      <c r="V134" s="456">
        <f t="shared" si="315"/>
        <v>0</v>
      </c>
      <c r="W134" s="58">
        <f t="shared" si="316"/>
        <v>63000</v>
      </c>
      <c r="X134" s="526">
        <f t="shared" si="317"/>
        <v>66601.06</v>
      </c>
      <c r="Y134" s="527">
        <f t="shared" si="318"/>
        <v>-3601.0599999999977</v>
      </c>
      <c r="Z134" s="560">
        <f>(Y134/W134)*100</f>
        <v>-5.7159682539682501</v>
      </c>
      <c r="AA134" s="393" t="s">
        <v>205</v>
      </c>
      <c r="AB134" s="60"/>
      <c r="AC134" s="60"/>
      <c r="AD134" s="60"/>
      <c r="AE134" s="60"/>
    </row>
    <row r="135" spans="1:36" ht="15" x14ac:dyDescent="0.25">
      <c r="A135" s="61" t="s">
        <v>40</v>
      </c>
      <c r="B135" s="154">
        <v>43960</v>
      </c>
      <c r="C135" s="87" t="s">
        <v>252</v>
      </c>
      <c r="D135" s="158"/>
      <c r="E135" s="159"/>
      <c r="F135" s="65"/>
      <c r="G135" s="66">
        <f t="shared" si="310"/>
        <v>0</v>
      </c>
      <c r="H135" s="159"/>
      <c r="I135" s="65"/>
      <c r="J135" s="66">
        <f t="shared" si="311"/>
        <v>0</v>
      </c>
      <c r="K135" s="64"/>
      <c r="L135" s="65"/>
      <c r="M135" s="66">
        <f t="shared" si="312"/>
        <v>0</v>
      </c>
      <c r="N135" s="64"/>
      <c r="O135" s="65"/>
      <c r="P135" s="66">
        <f t="shared" si="313"/>
        <v>0</v>
      </c>
      <c r="Q135" s="64"/>
      <c r="R135" s="65"/>
      <c r="S135" s="409">
        <f t="shared" si="314"/>
        <v>0</v>
      </c>
      <c r="T135" s="457"/>
      <c r="U135" s="441"/>
      <c r="V135" s="458">
        <f t="shared" si="315"/>
        <v>0</v>
      </c>
      <c r="W135" s="416">
        <f t="shared" si="316"/>
        <v>0</v>
      </c>
      <c r="X135" s="526">
        <f t="shared" si="317"/>
        <v>0</v>
      </c>
      <c r="Y135" s="527">
        <f t="shared" si="318"/>
        <v>0</v>
      </c>
      <c r="Z135" s="560">
        <v>0</v>
      </c>
      <c r="AA135" s="394"/>
      <c r="AB135" s="60"/>
      <c r="AC135" s="60"/>
      <c r="AD135" s="60"/>
      <c r="AE135" s="60"/>
    </row>
    <row r="136" spans="1:36" ht="39" thickBot="1" x14ac:dyDescent="0.3">
      <c r="A136" s="61" t="s">
        <v>40</v>
      </c>
      <c r="B136" s="154">
        <v>43991</v>
      </c>
      <c r="C136" s="136" t="s">
        <v>253</v>
      </c>
      <c r="D136" s="73"/>
      <c r="E136" s="64"/>
      <c r="F136" s="65">
        <v>0.22</v>
      </c>
      <c r="G136" s="66">
        <f t="shared" si="310"/>
        <v>0</v>
      </c>
      <c r="H136" s="64"/>
      <c r="I136" s="65">
        <v>0.22</v>
      </c>
      <c r="J136" s="66">
        <f t="shared" si="311"/>
        <v>0</v>
      </c>
      <c r="K136" s="64"/>
      <c r="L136" s="65">
        <v>0.22</v>
      </c>
      <c r="M136" s="66">
        <f t="shared" si="312"/>
        <v>0</v>
      </c>
      <c r="N136" s="64"/>
      <c r="O136" s="65">
        <v>0.22</v>
      </c>
      <c r="P136" s="66">
        <f t="shared" si="313"/>
        <v>0</v>
      </c>
      <c r="Q136" s="64"/>
      <c r="R136" s="65">
        <v>0.22</v>
      </c>
      <c r="S136" s="409">
        <f t="shared" si="314"/>
        <v>0</v>
      </c>
      <c r="T136" s="457"/>
      <c r="U136" s="441">
        <v>0.22</v>
      </c>
      <c r="V136" s="458">
        <f t="shared" si="315"/>
        <v>0</v>
      </c>
      <c r="W136" s="416">
        <f t="shared" si="316"/>
        <v>0</v>
      </c>
      <c r="X136" s="526">
        <f t="shared" si="317"/>
        <v>0</v>
      </c>
      <c r="Y136" s="527">
        <f t="shared" si="318"/>
        <v>0</v>
      </c>
      <c r="Z136" s="560">
        <v>0</v>
      </c>
      <c r="AA136" s="396"/>
      <c r="AB136" s="8"/>
      <c r="AC136" s="8"/>
      <c r="AD136" s="8"/>
      <c r="AE136" s="8"/>
    </row>
    <row r="137" spans="1:36" ht="15" thickBot="1" x14ac:dyDescent="0.25">
      <c r="A137" s="89" t="s">
        <v>254</v>
      </c>
      <c r="B137" s="90"/>
      <c r="C137" s="91"/>
      <c r="D137" s="92"/>
      <c r="E137" s="96"/>
      <c r="F137" s="103"/>
      <c r="G137" s="95">
        <f>SUM(G130:G136)</f>
        <v>175900</v>
      </c>
      <c r="H137" s="96"/>
      <c r="I137" s="103"/>
      <c r="J137" s="95">
        <f>SUM(J130:J136)</f>
        <v>181501.06</v>
      </c>
      <c r="K137" s="104"/>
      <c r="L137" s="103"/>
      <c r="M137" s="95">
        <f>SUM(M130:M136)</f>
        <v>0</v>
      </c>
      <c r="N137" s="104">
        <f>SUM(N130:N135)</f>
        <v>0</v>
      </c>
      <c r="O137" s="103"/>
      <c r="P137" s="95">
        <f>SUM(P130:P136)</f>
        <v>0</v>
      </c>
      <c r="Q137" s="104">
        <f>SUM(Q130:Q135)</f>
        <v>0</v>
      </c>
      <c r="R137" s="103"/>
      <c r="S137" s="373">
        <f t="shared" ref="S137" si="319">SUM(S130:S136)</f>
        <v>0</v>
      </c>
      <c r="T137" s="492">
        <f>SUM(T130:T135)</f>
        <v>0</v>
      </c>
      <c r="U137" s="103"/>
      <c r="V137" s="493">
        <f t="shared" ref="V137" si="320">SUM(V130:V136)</f>
        <v>0</v>
      </c>
      <c r="W137" s="419">
        <f>SUM(W130:W136)</f>
        <v>175900</v>
      </c>
      <c r="X137" s="435">
        <f>J137+P137+V137</f>
        <v>181501.06</v>
      </c>
      <c r="Y137" s="435">
        <f>W137-X137</f>
        <v>-5601.0599999999977</v>
      </c>
      <c r="Z137" s="435">
        <f>(Y137/W137)*100</f>
        <v>-3.1842296759522446</v>
      </c>
      <c r="AA137" s="398"/>
      <c r="AB137" s="8"/>
      <c r="AC137" s="8"/>
      <c r="AD137" s="8"/>
      <c r="AE137" s="8"/>
    </row>
    <row r="138" spans="1:36" ht="15" thickBot="1" x14ac:dyDescent="0.25">
      <c r="A138" s="97" t="s">
        <v>35</v>
      </c>
      <c r="B138" s="119">
        <v>10</v>
      </c>
      <c r="C138" s="137" t="s">
        <v>255</v>
      </c>
      <c r="D138" s="100"/>
      <c r="E138" s="42"/>
      <c r="F138" s="42"/>
      <c r="G138" s="42"/>
      <c r="H138" s="42"/>
      <c r="I138" s="42"/>
      <c r="J138" s="42"/>
      <c r="K138" s="42"/>
      <c r="L138" s="42"/>
      <c r="M138" s="42"/>
      <c r="N138" s="42"/>
      <c r="O138" s="42"/>
      <c r="P138" s="42"/>
      <c r="Q138" s="42"/>
      <c r="R138" s="42"/>
      <c r="S138" s="371"/>
      <c r="T138" s="494"/>
      <c r="U138" s="371"/>
      <c r="V138" s="495"/>
      <c r="W138" s="418"/>
      <c r="X138" s="418"/>
      <c r="Y138" s="533"/>
      <c r="Z138" s="533"/>
      <c r="AA138" s="391"/>
      <c r="AB138" s="8"/>
      <c r="AC138" s="8"/>
      <c r="AD138" s="8"/>
      <c r="AE138" s="8"/>
    </row>
    <row r="139" spans="1:36" ht="51" x14ac:dyDescent="0.25">
      <c r="A139" s="51" t="s">
        <v>40</v>
      </c>
      <c r="B139" s="154">
        <v>43840</v>
      </c>
      <c r="C139" s="160" t="s">
        <v>256</v>
      </c>
      <c r="D139" s="148" t="s">
        <v>114</v>
      </c>
      <c r="E139" s="161">
        <v>1</v>
      </c>
      <c r="F139" s="84">
        <v>12062.5</v>
      </c>
      <c r="G139" s="85">
        <f t="shared" ref="G139:G143" si="321">E139*F139</f>
        <v>12062.5</v>
      </c>
      <c r="H139" s="161">
        <v>1</v>
      </c>
      <c r="I139" s="84">
        <v>12062.5</v>
      </c>
      <c r="J139" s="85">
        <f t="shared" ref="J139:J143" si="322">H139*I139</f>
        <v>12062.5</v>
      </c>
      <c r="K139" s="83"/>
      <c r="L139" s="84"/>
      <c r="M139" s="85">
        <f t="shared" ref="M139:M143" si="323">K139*L139</f>
        <v>0</v>
      </c>
      <c r="N139" s="83"/>
      <c r="O139" s="84"/>
      <c r="P139" s="85">
        <f t="shared" ref="P139:P143" si="324">N139*O139</f>
        <v>0</v>
      </c>
      <c r="Q139" s="83"/>
      <c r="R139" s="84"/>
      <c r="S139" s="412">
        <f t="shared" ref="S139:S143" si="325">Q139*R139</f>
        <v>0</v>
      </c>
      <c r="T139" s="453"/>
      <c r="U139" s="84"/>
      <c r="V139" s="454">
        <f t="shared" ref="V139:V143" si="326">T139*U139</f>
        <v>0</v>
      </c>
      <c r="W139" s="162">
        <f>G139+M139+S139</f>
        <v>12062.5</v>
      </c>
      <c r="X139" s="526">
        <f t="shared" ref="X139:X143" si="327">J139+P139+V139</f>
        <v>12062.5</v>
      </c>
      <c r="Y139" s="527">
        <f t="shared" ref="Y139:Y143" si="328">W139-X139</f>
        <v>0</v>
      </c>
      <c r="Z139" s="560">
        <v>0</v>
      </c>
      <c r="AA139" s="397" t="s">
        <v>257</v>
      </c>
      <c r="AB139" s="60"/>
      <c r="AC139" s="60"/>
      <c r="AD139" s="60"/>
      <c r="AE139" s="60"/>
    </row>
    <row r="140" spans="1:36" ht="38.25" x14ac:dyDescent="0.25">
      <c r="A140" s="51" t="s">
        <v>40</v>
      </c>
      <c r="B140" s="154">
        <v>43871</v>
      </c>
      <c r="C140" s="160" t="s">
        <v>258</v>
      </c>
      <c r="D140" s="155"/>
      <c r="E140" s="156"/>
      <c r="F140" s="56"/>
      <c r="G140" s="57">
        <f t="shared" si="321"/>
        <v>0</v>
      </c>
      <c r="H140" s="156"/>
      <c r="I140" s="56"/>
      <c r="J140" s="57">
        <f t="shared" si="322"/>
        <v>0</v>
      </c>
      <c r="K140" s="55"/>
      <c r="L140" s="56"/>
      <c r="M140" s="57">
        <f t="shared" si="323"/>
        <v>0</v>
      </c>
      <c r="N140" s="55"/>
      <c r="O140" s="56"/>
      <c r="P140" s="57">
        <f t="shared" si="324"/>
        <v>0</v>
      </c>
      <c r="Q140" s="55"/>
      <c r="R140" s="56"/>
      <c r="S140" s="408">
        <f t="shared" si="325"/>
        <v>0</v>
      </c>
      <c r="T140" s="455"/>
      <c r="U140" s="56"/>
      <c r="V140" s="456">
        <f t="shared" si="326"/>
        <v>0</v>
      </c>
      <c r="W140" s="58">
        <f>G140+M140+S140</f>
        <v>0</v>
      </c>
      <c r="X140" s="526">
        <f t="shared" si="327"/>
        <v>0</v>
      </c>
      <c r="Y140" s="527">
        <f t="shared" si="328"/>
        <v>0</v>
      </c>
      <c r="Z140" s="560">
        <v>0</v>
      </c>
      <c r="AA140" s="393"/>
      <c r="AB140" s="60"/>
      <c r="AC140" s="60"/>
      <c r="AD140" s="60"/>
      <c r="AE140" s="60"/>
    </row>
    <row r="141" spans="1:36" ht="38.25" x14ac:dyDescent="0.25">
      <c r="A141" s="51" t="s">
        <v>40</v>
      </c>
      <c r="B141" s="154">
        <v>43900</v>
      </c>
      <c r="C141" s="160" t="s">
        <v>258</v>
      </c>
      <c r="D141" s="155"/>
      <c r="E141" s="156"/>
      <c r="F141" s="56"/>
      <c r="G141" s="57">
        <f t="shared" si="321"/>
        <v>0</v>
      </c>
      <c r="H141" s="156"/>
      <c r="I141" s="56"/>
      <c r="J141" s="57">
        <f t="shared" si="322"/>
        <v>0</v>
      </c>
      <c r="K141" s="55"/>
      <c r="L141" s="56"/>
      <c r="M141" s="57">
        <f t="shared" si="323"/>
        <v>0</v>
      </c>
      <c r="N141" s="55"/>
      <c r="O141" s="56"/>
      <c r="P141" s="57">
        <f t="shared" si="324"/>
        <v>0</v>
      </c>
      <c r="Q141" s="55"/>
      <c r="R141" s="56"/>
      <c r="S141" s="408">
        <f t="shared" si="325"/>
        <v>0</v>
      </c>
      <c r="T141" s="455"/>
      <c r="U141" s="56"/>
      <c r="V141" s="456">
        <f t="shared" si="326"/>
        <v>0</v>
      </c>
      <c r="W141" s="58">
        <f>G141+M141+S141</f>
        <v>0</v>
      </c>
      <c r="X141" s="526">
        <f t="shared" si="327"/>
        <v>0</v>
      </c>
      <c r="Y141" s="527">
        <f t="shared" si="328"/>
        <v>0</v>
      </c>
      <c r="Z141" s="560">
        <v>0</v>
      </c>
      <c r="AA141" s="393"/>
      <c r="AB141" s="60"/>
      <c r="AC141" s="60"/>
      <c r="AD141" s="60"/>
      <c r="AE141" s="60"/>
    </row>
    <row r="142" spans="1:36" ht="15" x14ac:dyDescent="0.25">
      <c r="A142" s="61" t="s">
        <v>40</v>
      </c>
      <c r="B142" s="163">
        <v>43931</v>
      </c>
      <c r="C142" s="87" t="s">
        <v>259</v>
      </c>
      <c r="D142" s="158" t="s">
        <v>43</v>
      </c>
      <c r="E142" s="159"/>
      <c r="F142" s="65"/>
      <c r="G142" s="57">
        <f t="shared" si="321"/>
        <v>0</v>
      </c>
      <c r="H142" s="159"/>
      <c r="I142" s="65"/>
      <c r="J142" s="57">
        <f t="shared" si="322"/>
        <v>0</v>
      </c>
      <c r="K142" s="64"/>
      <c r="L142" s="65"/>
      <c r="M142" s="66">
        <f t="shared" si="323"/>
        <v>0</v>
      </c>
      <c r="N142" s="64"/>
      <c r="O142" s="65"/>
      <c r="P142" s="66">
        <f t="shared" si="324"/>
        <v>0</v>
      </c>
      <c r="Q142" s="64"/>
      <c r="R142" s="65"/>
      <c r="S142" s="409">
        <f t="shared" si="325"/>
        <v>0</v>
      </c>
      <c r="T142" s="457"/>
      <c r="U142" s="441"/>
      <c r="V142" s="458">
        <f t="shared" si="326"/>
        <v>0</v>
      </c>
      <c r="W142" s="164">
        <f>G142+M142+S142</f>
        <v>0</v>
      </c>
      <c r="X142" s="526">
        <f t="shared" si="327"/>
        <v>0</v>
      </c>
      <c r="Y142" s="527">
        <f t="shared" si="328"/>
        <v>0</v>
      </c>
      <c r="Z142" s="560">
        <v>0</v>
      </c>
      <c r="AA142" s="394"/>
      <c r="AB142" s="60"/>
      <c r="AC142" s="60"/>
      <c r="AD142" s="60"/>
      <c r="AE142" s="60"/>
    </row>
    <row r="143" spans="1:36" ht="39" thickBot="1" x14ac:dyDescent="0.3">
      <c r="A143" s="61" t="s">
        <v>40</v>
      </c>
      <c r="B143" s="165">
        <v>43961</v>
      </c>
      <c r="C143" s="136" t="s">
        <v>260</v>
      </c>
      <c r="D143" s="166"/>
      <c r="E143" s="64"/>
      <c r="F143" s="65">
        <v>0.22</v>
      </c>
      <c r="G143" s="66">
        <f t="shared" si="321"/>
        <v>0</v>
      </c>
      <c r="H143" s="64"/>
      <c r="I143" s="65">
        <v>0.22</v>
      </c>
      <c r="J143" s="66">
        <f t="shared" si="322"/>
        <v>0</v>
      </c>
      <c r="K143" s="64"/>
      <c r="L143" s="65">
        <v>0.22</v>
      </c>
      <c r="M143" s="66">
        <f t="shared" si="323"/>
        <v>0</v>
      </c>
      <c r="N143" s="64"/>
      <c r="O143" s="65">
        <v>0.22</v>
      </c>
      <c r="P143" s="66">
        <f t="shared" si="324"/>
        <v>0</v>
      </c>
      <c r="Q143" s="64"/>
      <c r="R143" s="65">
        <v>0.22</v>
      </c>
      <c r="S143" s="409">
        <f t="shared" si="325"/>
        <v>0</v>
      </c>
      <c r="T143" s="457"/>
      <c r="U143" s="441">
        <v>0.22</v>
      </c>
      <c r="V143" s="458">
        <f t="shared" si="326"/>
        <v>0</v>
      </c>
      <c r="W143" s="416">
        <f>G143+M143+S143</f>
        <v>0</v>
      </c>
      <c r="X143" s="526">
        <f t="shared" si="327"/>
        <v>0</v>
      </c>
      <c r="Y143" s="527">
        <f t="shared" si="328"/>
        <v>0</v>
      </c>
      <c r="Z143" s="560">
        <v>0</v>
      </c>
      <c r="AA143" s="394"/>
      <c r="AB143" s="8"/>
      <c r="AC143" s="8"/>
      <c r="AD143" s="8"/>
      <c r="AE143" s="8"/>
    </row>
    <row r="144" spans="1:36" ht="15" thickBot="1" x14ac:dyDescent="0.25">
      <c r="A144" s="89" t="s">
        <v>261</v>
      </c>
      <c r="B144" s="90"/>
      <c r="C144" s="91"/>
      <c r="D144" s="92"/>
      <c r="E144" s="96"/>
      <c r="F144" s="103"/>
      <c r="G144" s="95">
        <f>SUM(G139:G143)</f>
        <v>12062.5</v>
      </c>
      <c r="H144" s="96"/>
      <c r="I144" s="103"/>
      <c r="J144" s="95">
        <f>SUM(J139:J143)</f>
        <v>12062.5</v>
      </c>
      <c r="K144" s="104"/>
      <c r="L144" s="103"/>
      <c r="M144" s="95">
        <f>SUM(M139:M143)</f>
        <v>0</v>
      </c>
      <c r="N144" s="104">
        <f>SUM(N139:N142)</f>
        <v>0</v>
      </c>
      <c r="O144" s="103"/>
      <c r="P144" s="95">
        <f>SUM(P139:P143)</f>
        <v>0</v>
      </c>
      <c r="Q144" s="104">
        <f>SUM(Q139:Q142)</f>
        <v>0</v>
      </c>
      <c r="R144" s="103"/>
      <c r="S144" s="373">
        <f t="shared" ref="S144" si="329">SUM(S139:S143)</f>
        <v>0</v>
      </c>
      <c r="T144" s="492">
        <f>SUM(T139:T142)</f>
        <v>0</v>
      </c>
      <c r="U144" s="103"/>
      <c r="V144" s="493">
        <f t="shared" ref="V144" si="330">SUM(V139:V143)</f>
        <v>0</v>
      </c>
      <c r="W144" s="419">
        <f>SUM(W139:W143)</f>
        <v>12062.5</v>
      </c>
      <c r="X144" s="435">
        <f>J144+P144+V144</f>
        <v>12062.5</v>
      </c>
      <c r="Y144" s="435">
        <f>W144-X144</f>
        <v>0</v>
      </c>
      <c r="Z144" s="435">
        <v>0</v>
      </c>
      <c r="AA144" s="398"/>
      <c r="AB144" s="8"/>
      <c r="AC144" s="8"/>
      <c r="AD144" s="8"/>
      <c r="AE144" s="8"/>
    </row>
    <row r="145" spans="1:31" ht="15" thickBot="1" x14ac:dyDescent="0.25">
      <c r="A145" s="97" t="s">
        <v>35</v>
      </c>
      <c r="B145" s="119">
        <v>11</v>
      </c>
      <c r="C145" s="99" t="s">
        <v>262</v>
      </c>
      <c r="D145" s="100"/>
      <c r="E145" s="42"/>
      <c r="F145" s="42"/>
      <c r="G145" s="42"/>
      <c r="H145" s="42"/>
      <c r="I145" s="42"/>
      <c r="J145" s="42"/>
      <c r="K145" s="42"/>
      <c r="L145" s="42"/>
      <c r="M145" s="42"/>
      <c r="N145" s="42"/>
      <c r="O145" s="42"/>
      <c r="P145" s="42"/>
      <c r="Q145" s="42"/>
      <c r="R145" s="42"/>
      <c r="S145" s="371"/>
      <c r="T145" s="494"/>
      <c r="U145" s="371"/>
      <c r="V145" s="495"/>
      <c r="W145" s="418"/>
      <c r="X145" s="418"/>
      <c r="Y145" s="533"/>
      <c r="Z145" s="533"/>
      <c r="AA145" s="391"/>
      <c r="AB145" s="8"/>
      <c r="AC145" s="8"/>
      <c r="AD145" s="8"/>
      <c r="AE145" s="8"/>
    </row>
    <row r="146" spans="1:31" ht="25.5" x14ac:dyDescent="0.25">
      <c r="A146" s="167" t="s">
        <v>40</v>
      </c>
      <c r="B146" s="154">
        <v>43841</v>
      </c>
      <c r="C146" s="160" t="s">
        <v>263</v>
      </c>
      <c r="D146" s="82" t="s">
        <v>83</v>
      </c>
      <c r="E146" s="83"/>
      <c r="F146" s="84"/>
      <c r="G146" s="85">
        <f t="shared" ref="G146:G147" si="331">E146*F146</f>
        <v>0</v>
      </c>
      <c r="H146" s="83"/>
      <c r="I146" s="84"/>
      <c r="J146" s="85">
        <f t="shared" ref="J146:J147" si="332">H146*I146</f>
        <v>0</v>
      </c>
      <c r="K146" s="83"/>
      <c r="L146" s="84"/>
      <c r="M146" s="85">
        <f t="shared" ref="M146:M147" si="333">K146*L146</f>
        <v>0</v>
      </c>
      <c r="N146" s="83"/>
      <c r="O146" s="84"/>
      <c r="P146" s="85">
        <f t="shared" ref="P146:P147" si="334">N146*O146</f>
        <v>0</v>
      </c>
      <c r="Q146" s="83"/>
      <c r="R146" s="84"/>
      <c r="S146" s="412">
        <f t="shared" ref="S146:S147" si="335">Q146*R146</f>
        <v>0</v>
      </c>
      <c r="T146" s="453"/>
      <c r="U146" s="84"/>
      <c r="V146" s="454">
        <f t="shared" ref="V146:V147" si="336">T146*U146</f>
        <v>0</v>
      </c>
      <c r="W146" s="162">
        <f>G146+M146+S146</f>
        <v>0</v>
      </c>
      <c r="X146" s="526">
        <f t="shared" ref="X146:X147" si="337">J146+P146+V146</f>
        <v>0</v>
      </c>
      <c r="Y146" s="527">
        <f t="shared" ref="Y146:Y147" si="338">W146-X146</f>
        <v>0</v>
      </c>
      <c r="Z146" s="560">
        <v>0</v>
      </c>
      <c r="AA146" s="397"/>
      <c r="AB146" s="60"/>
      <c r="AC146" s="60"/>
      <c r="AD146" s="60"/>
      <c r="AE146" s="60"/>
    </row>
    <row r="147" spans="1:31" ht="26.25" thickBot="1" x14ac:dyDescent="0.3">
      <c r="A147" s="168" t="s">
        <v>40</v>
      </c>
      <c r="B147" s="154">
        <v>43872</v>
      </c>
      <c r="C147" s="87" t="s">
        <v>263</v>
      </c>
      <c r="D147" s="63" t="s">
        <v>83</v>
      </c>
      <c r="E147" s="64"/>
      <c r="F147" s="65"/>
      <c r="G147" s="57">
        <f t="shared" si="331"/>
        <v>0</v>
      </c>
      <c r="H147" s="64"/>
      <c r="I147" s="65"/>
      <c r="J147" s="57">
        <f t="shared" si="332"/>
        <v>0</v>
      </c>
      <c r="K147" s="64"/>
      <c r="L147" s="65"/>
      <c r="M147" s="66">
        <f t="shared" si="333"/>
        <v>0</v>
      </c>
      <c r="N147" s="64"/>
      <c r="O147" s="65"/>
      <c r="P147" s="66">
        <f t="shared" si="334"/>
        <v>0</v>
      </c>
      <c r="Q147" s="64"/>
      <c r="R147" s="65"/>
      <c r="S147" s="409">
        <f t="shared" si="335"/>
        <v>0</v>
      </c>
      <c r="T147" s="457"/>
      <c r="U147" s="441"/>
      <c r="V147" s="458">
        <f t="shared" si="336"/>
        <v>0</v>
      </c>
      <c r="W147" s="164">
        <f>G147+M147+S147</f>
        <v>0</v>
      </c>
      <c r="X147" s="526">
        <f t="shared" si="337"/>
        <v>0</v>
      </c>
      <c r="Y147" s="527">
        <f t="shared" si="338"/>
        <v>0</v>
      </c>
      <c r="Z147" s="560">
        <v>0</v>
      </c>
      <c r="AA147" s="394"/>
      <c r="AB147" s="60"/>
      <c r="AC147" s="60"/>
      <c r="AD147" s="60"/>
      <c r="AE147" s="60"/>
    </row>
    <row r="148" spans="1:31" ht="15" thickBot="1" x14ac:dyDescent="0.25">
      <c r="A148" s="608" t="s">
        <v>264</v>
      </c>
      <c r="B148" s="609"/>
      <c r="C148" s="609"/>
      <c r="D148" s="610"/>
      <c r="E148" s="96"/>
      <c r="F148" s="103"/>
      <c r="G148" s="95">
        <f t="shared" ref="G148" si="339">SUM(G146:G147)</f>
        <v>0</v>
      </c>
      <c r="H148" s="96"/>
      <c r="I148" s="103"/>
      <c r="J148" s="95">
        <f t="shared" ref="J148" si="340">SUM(J146:J147)</f>
        <v>0</v>
      </c>
      <c r="K148" s="104"/>
      <c r="L148" s="103"/>
      <c r="M148" s="95">
        <f t="shared" ref="M148:Q148" si="341">SUM(M146:M147)</f>
        <v>0</v>
      </c>
      <c r="N148" s="104">
        <f t="shared" si="341"/>
        <v>0</v>
      </c>
      <c r="O148" s="103"/>
      <c r="P148" s="95">
        <f t="shared" ref="P148" si="342">SUM(P146:P147)</f>
        <v>0</v>
      </c>
      <c r="Q148" s="104">
        <f t="shared" si="341"/>
        <v>0</v>
      </c>
      <c r="R148" s="103"/>
      <c r="S148" s="373">
        <f t="shared" ref="S148:T148" si="343">SUM(S146:S147)</f>
        <v>0</v>
      </c>
      <c r="T148" s="492">
        <f t="shared" si="343"/>
        <v>0</v>
      </c>
      <c r="U148" s="103"/>
      <c r="V148" s="493">
        <f t="shared" ref="V148" si="344">SUM(V146:V147)</f>
        <v>0</v>
      </c>
      <c r="W148" s="419">
        <f>SUM(W146:W147)</f>
        <v>0</v>
      </c>
      <c r="X148" s="435">
        <f>J148+P148+V148</f>
        <v>0</v>
      </c>
      <c r="Y148" s="435">
        <f>W148-X148</f>
        <v>0</v>
      </c>
      <c r="Z148" s="435">
        <v>0</v>
      </c>
      <c r="AA148" s="398"/>
      <c r="AB148" s="8"/>
      <c r="AC148" s="8"/>
      <c r="AD148" s="8"/>
      <c r="AE148" s="8"/>
    </row>
    <row r="149" spans="1:31" ht="15" thickBot="1" x14ac:dyDescent="0.25">
      <c r="A149" s="118" t="s">
        <v>35</v>
      </c>
      <c r="B149" s="119">
        <v>12</v>
      </c>
      <c r="C149" s="120" t="s">
        <v>265</v>
      </c>
      <c r="D149" s="169"/>
      <c r="E149" s="42"/>
      <c r="F149" s="42"/>
      <c r="G149" s="42"/>
      <c r="H149" s="42"/>
      <c r="I149" s="42"/>
      <c r="J149" s="42"/>
      <c r="K149" s="42"/>
      <c r="L149" s="42"/>
      <c r="M149" s="42"/>
      <c r="N149" s="42"/>
      <c r="O149" s="42"/>
      <c r="P149" s="42"/>
      <c r="Q149" s="42"/>
      <c r="R149" s="42"/>
      <c r="S149" s="371"/>
      <c r="T149" s="494"/>
      <c r="U149" s="371"/>
      <c r="V149" s="495"/>
      <c r="W149" s="418"/>
      <c r="X149" s="418"/>
      <c r="Y149" s="533"/>
      <c r="Z149" s="533"/>
      <c r="AA149" s="391"/>
      <c r="AB149" s="8"/>
      <c r="AC149" s="8"/>
      <c r="AD149" s="8"/>
      <c r="AE149" s="8"/>
    </row>
    <row r="150" spans="1:31" ht="25.5" x14ac:dyDescent="0.25">
      <c r="A150" s="80" t="s">
        <v>40</v>
      </c>
      <c r="B150" s="170">
        <v>43842</v>
      </c>
      <c r="C150" s="171" t="s">
        <v>266</v>
      </c>
      <c r="D150" s="148" t="s">
        <v>267</v>
      </c>
      <c r="E150" s="161"/>
      <c r="F150" s="84"/>
      <c r="G150" s="85">
        <f t="shared" ref="G150:G153" si="345">E150*F150</f>
        <v>0</v>
      </c>
      <c r="H150" s="161"/>
      <c r="I150" s="84"/>
      <c r="J150" s="85">
        <f t="shared" ref="J150:J153" si="346">H150*I150</f>
        <v>0</v>
      </c>
      <c r="K150" s="83"/>
      <c r="L150" s="84"/>
      <c r="M150" s="85">
        <f t="shared" ref="M150:M153" si="347">K150*L150</f>
        <v>0</v>
      </c>
      <c r="N150" s="83"/>
      <c r="O150" s="84"/>
      <c r="P150" s="85">
        <f t="shared" ref="P150:P153" si="348">N150*O150</f>
        <v>0</v>
      </c>
      <c r="Q150" s="83"/>
      <c r="R150" s="84"/>
      <c r="S150" s="412">
        <f t="shared" ref="S150:S153" si="349">Q150*R150</f>
        <v>0</v>
      </c>
      <c r="T150" s="453"/>
      <c r="U150" s="84"/>
      <c r="V150" s="454">
        <f t="shared" ref="V150:V153" si="350">T150*U150</f>
        <v>0</v>
      </c>
      <c r="W150" s="162">
        <f>G150+M150+S150</f>
        <v>0</v>
      </c>
      <c r="X150" s="526">
        <f t="shared" ref="X150:X153" si="351">J150+P150+V150</f>
        <v>0</v>
      </c>
      <c r="Y150" s="527">
        <f t="shared" ref="Y150:Y153" si="352">W150-X150</f>
        <v>0</v>
      </c>
      <c r="Z150" s="560">
        <v>0</v>
      </c>
      <c r="AA150" s="397"/>
      <c r="AB150" s="60"/>
      <c r="AC150" s="60"/>
      <c r="AD150" s="60"/>
      <c r="AE150" s="60"/>
    </row>
    <row r="151" spans="1:31" ht="38.25" x14ac:dyDescent="0.25">
      <c r="A151" s="51" t="s">
        <v>40</v>
      </c>
      <c r="B151" s="154">
        <v>43873</v>
      </c>
      <c r="C151" s="101" t="s">
        <v>268</v>
      </c>
      <c r="D151" s="155" t="s">
        <v>230</v>
      </c>
      <c r="E151" s="156">
        <v>0</v>
      </c>
      <c r="F151" s="56">
        <v>0</v>
      </c>
      <c r="G151" s="57">
        <f t="shared" si="345"/>
        <v>0</v>
      </c>
      <c r="H151" s="156">
        <v>0</v>
      </c>
      <c r="I151" s="56">
        <v>0</v>
      </c>
      <c r="J151" s="57">
        <f t="shared" si="346"/>
        <v>0</v>
      </c>
      <c r="K151" s="55"/>
      <c r="L151" s="56"/>
      <c r="M151" s="57">
        <f t="shared" si="347"/>
        <v>0</v>
      </c>
      <c r="N151" s="55"/>
      <c r="O151" s="56"/>
      <c r="P151" s="57">
        <f t="shared" si="348"/>
        <v>0</v>
      </c>
      <c r="Q151" s="55"/>
      <c r="R151" s="56"/>
      <c r="S151" s="408">
        <f t="shared" si="349"/>
        <v>0</v>
      </c>
      <c r="T151" s="455"/>
      <c r="U151" s="56"/>
      <c r="V151" s="456">
        <f t="shared" si="350"/>
        <v>0</v>
      </c>
      <c r="W151" s="420">
        <f>G151+M151+S151</f>
        <v>0</v>
      </c>
      <c r="X151" s="526">
        <f t="shared" si="351"/>
        <v>0</v>
      </c>
      <c r="Y151" s="527">
        <f t="shared" si="352"/>
        <v>0</v>
      </c>
      <c r="Z151" s="560">
        <v>0</v>
      </c>
      <c r="AA151" s="393" t="s">
        <v>205</v>
      </c>
      <c r="AB151" s="60"/>
      <c r="AC151" s="60"/>
      <c r="AD151" s="60"/>
      <c r="AE151" s="60"/>
    </row>
    <row r="152" spans="1:31" ht="15" x14ac:dyDescent="0.25">
      <c r="A152" s="61" t="s">
        <v>40</v>
      </c>
      <c r="B152" s="163">
        <v>43902</v>
      </c>
      <c r="C152" s="87" t="s">
        <v>269</v>
      </c>
      <c r="D152" s="158" t="s">
        <v>230</v>
      </c>
      <c r="E152" s="159"/>
      <c r="F152" s="65"/>
      <c r="G152" s="66">
        <f t="shared" si="345"/>
        <v>0</v>
      </c>
      <c r="H152" s="159"/>
      <c r="I152" s="65"/>
      <c r="J152" s="66">
        <f t="shared" si="346"/>
        <v>0</v>
      </c>
      <c r="K152" s="64"/>
      <c r="L152" s="65"/>
      <c r="M152" s="66">
        <f t="shared" si="347"/>
        <v>0</v>
      </c>
      <c r="N152" s="64"/>
      <c r="O152" s="65"/>
      <c r="P152" s="66">
        <f t="shared" si="348"/>
        <v>0</v>
      </c>
      <c r="Q152" s="64"/>
      <c r="R152" s="65"/>
      <c r="S152" s="409">
        <f t="shared" si="349"/>
        <v>0</v>
      </c>
      <c r="T152" s="457"/>
      <c r="U152" s="441"/>
      <c r="V152" s="458">
        <f t="shared" si="350"/>
        <v>0</v>
      </c>
      <c r="W152" s="164">
        <f>G152+M152+S152</f>
        <v>0</v>
      </c>
      <c r="X152" s="526">
        <f t="shared" si="351"/>
        <v>0</v>
      </c>
      <c r="Y152" s="527">
        <f t="shared" si="352"/>
        <v>0</v>
      </c>
      <c r="Z152" s="560">
        <v>0</v>
      </c>
      <c r="AA152" s="394"/>
      <c r="AB152" s="60"/>
      <c r="AC152" s="60"/>
      <c r="AD152" s="60"/>
      <c r="AE152" s="60"/>
    </row>
    <row r="153" spans="1:31" ht="39" thickBot="1" x14ac:dyDescent="0.3">
      <c r="A153" s="61" t="s">
        <v>40</v>
      </c>
      <c r="B153" s="163">
        <v>43933</v>
      </c>
      <c r="C153" s="136" t="s">
        <v>270</v>
      </c>
      <c r="D153" s="166"/>
      <c r="E153" s="159"/>
      <c r="F153" s="65">
        <v>0.22</v>
      </c>
      <c r="G153" s="66">
        <f t="shared" si="345"/>
        <v>0</v>
      </c>
      <c r="H153" s="159"/>
      <c r="I153" s="65">
        <v>0.22</v>
      </c>
      <c r="J153" s="66">
        <f t="shared" si="346"/>
        <v>0</v>
      </c>
      <c r="K153" s="64"/>
      <c r="L153" s="65">
        <v>0.22</v>
      </c>
      <c r="M153" s="66">
        <f t="shared" si="347"/>
        <v>0</v>
      </c>
      <c r="N153" s="64"/>
      <c r="O153" s="65">
        <v>0.22</v>
      </c>
      <c r="P153" s="66">
        <f t="shared" si="348"/>
        <v>0</v>
      </c>
      <c r="Q153" s="64"/>
      <c r="R153" s="65">
        <v>0.22</v>
      </c>
      <c r="S153" s="409">
        <f t="shared" si="349"/>
        <v>0</v>
      </c>
      <c r="T153" s="457"/>
      <c r="U153" s="441">
        <v>0.22</v>
      </c>
      <c r="V153" s="458">
        <f t="shared" si="350"/>
        <v>0</v>
      </c>
      <c r="W153" s="416">
        <f>G153+M153+S153</f>
        <v>0</v>
      </c>
      <c r="X153" s="526">
        <f t="shared" si="351"/>
        <v>0</v>
      </c>
      <c r="Y153" s="527">
        <f t="shared" si="352"/>
        <v>0</v>
      </c>
      <c r="Z153" s="560">
        <v>0</v>
      </c>
      <c r="AA153" s="396"/>
      <c r="AB153" s="8"/>
      <c r="AC153" s="8"/>
      <c r="AD153" s="8"/>
      <c r="AE153" s="8"/>
    </row>
    <row r="154" spans="1:31" ht="15" thickBot="1" x14ac:dyDescent="0.25">
      <c r="A154" s="89" t="s">
        <v>271</v>
      </c>
      <c r="B154" s="90"/>
      <c r="C154" s="91"/>
      <c r="D154" s="172"/>
      <c r="E154" s="96"/>
      <c r="F154" s="103"/>
      <c r="G154" s="95">
        <f>SUM(G150:G153)</f>
        <v>0</v>
      </c>
      <c r="H154" s="96"/>
      <c r="I154" s="103"/>
      <c r="J154" s="95">
        <f>SUM(J150:J153)</f>
        <v>0</v>
      </c>
      <c r="K154" s="104">
        <f>SUM(K150:K152)</f>
        <v>0</v>
      </c>
      <c r="L154" s="103"/>
      <c r="M154" s="95">
        <f>SUM(M150:M153)</f>
        <v>0</v>
      </c>
      <c r="N154" s="104">
        <f>SUM(N150:N152)</f>
        <v>0</v>
      </c>
      <c r="O154" s="103"/>
      <c r="P154" s="95">
        <f>SUM(P150:P153)</f>
        <v>0</v>
      </c>
      <c r="Q154" s="104">
        <f>SUM(Q150:Q152)</f>
        <v>0</v>
      </c>
      <c r="R154" s="103"/>
      <c r="S154" s="373">
        <f t="shared" ref="S154" si="353">SUM(S150:S153)</f>
        <v>0</v>
      </c>
      <c r="T154" s="492">
        <f>SUM(T150:T152)</f>
        <v>0</v>
      </c>
      <c r="U154" s="103"/>
      <c r="V154" s="493">
        <f t="shared" ref="V154" si="354">SUM(V150:V153)</f>
        <v>0</v>
      </c>
      <c r="W154" s="419">
        <f>SUM(W150:W153)</f>
        <v>0</v>
      </c>
      <c r="X154" s="435">
        <f>J154+P154+V154</f>
        <v>0</v>
      </c>
      <c r="Y154" s="435">
        <f>W154-X154</f>
        <v>0</v>
      </c>
      <c r="Z154" s="435">
        <v>0</v>
      </c>
      <c r="AA154" s="398"/>
      <c r="AB154" s="8"/>
      <c r="AC154" s="8"/>
      <c r="AD154" s="8"/>
      <c r="AE154" s="8"/>
    </row>
    <row r="155" spans="1:31" ht="15" thickBot="1" x14ac:dyDescent="0.25">
      <c r="A155" s="118" t="s">
        <v>35</v>
      </c>
      <c r="B155" s="173">
        <v>13</v>
      </c>
      <c r="C155" s="120" t="s">
        <v>272</v>
      </c>
      <c r="D155" s="41"/>
      <c r="E155" s="42"/>
      <c r="F155" s="42"/>
      <c r="G155" s="42"/>
      <c r="H155" s="42"/>
      <c r="I155" s="42"/>
      <c r="J155" s="42"/>
      <c r="K155" s="42"/>
      <c r="L155" s="42"/>
      <c r="M155" s="42"/>
      <c r="N155" s="42"/>
      <c r="O155" s="42"/>
      <c r="P155" s="42"/>
      <c r="Q155" s="42"/>
      <c r="R155" s="42"/>
      <c r="S155" s="371"/>
      <c r="T155" s="494"/>
      <c r="U155" s="371"/>
      <c r="V155" s="495"/>
      <c r="W155" s="418"/>
      <c r="X155" s="418"/>
      <c r="Y155" s="533"/>
      <c r="Z155" s="533"/>
      <c r="AA155" s="391"/>
      <c r="AB155" s="8"/>
      <c r="AC155" s="8"/>
      <c r="AD155" s="8"/>
      <c r="AE155" s="8"/>
    </row>
    <row r="156" spans="1:31" ht="15" thickBot="1" x14ac:dyDescent="0.25">
      <c r="A156" s="43" t="s">
        <v>37</v>
      </c>
      <c r="B156" s="79" t="s">
        <v>273</v>
      </c>
      <c r="C156" s="174" t="s">
        <v>274</v>
      </c>
      <c r="D156" s="68"/>
      <c r="E156" s="69"/>
      <c r="F156" s="70"/>
      <c r="G156" s="71">
        <f>SUM(G157:G160)</f>
        <v>0</v>
      </c>
      <c r="H156" s="69"/>
      <c r="I156" s="70"/>
      <c r="J156" s="71">
        <f>SUM(J157:J160)</f>
        <v>0</v>
      </c>
      <c r="K156" s="69">
        <f>SUM(K157:K159)</f>
        <v>0</v>
      </c>
      <c r="L156" s="70"/>
      <c r="M156" s="71">
        <f>SUM(M157:M160)</f>
        <v>0</v>
      </c>
      <c r="N156" s="69">
        <f>SUM(N157:N159)</f>
        <v>0</v>
      </c>
      <c r="O156" s="70"/>
      <c r="P156" s="71">
        <f>SUM(P157:P160)</f>
        <v>0</v>
      </c>
      <c r="Q156" s="69">
        <f>SUM(Q157:Q159)</f>
        <v>0</v>
      </c>
      <c r="R156" s="70"/>
      <c r="S156" s="410">
        <f>SUM(S157:S160)</f>
        <v>0</v>
      </c>
      <c r="T156" s="459">
        <f>SUM(T157:T159)</f>
        <v>0</v>
      </c>
      <c r="U156" s="70"/>
      <c r="V156" s="460">
        <f>SUM(V157:V160)</f>
        <v>0</v>
      </c>
      <c r="W156" s="417">
        <f t="shared" ref="W156:W185" si="355">G156+M156+S156</f>
        <v>0</v>
      </c>
      <c r="X156" s="435">
        <f>J156+P156+V156</f>
        <v>0</v>
      </c>
      <c r="Y156" s="435">
        <f>W156-X156</f>
        <v>0</v>
      </c>
      <c r="Z156" s="435">
        <v>0</v>
      </c>
      <c r="AA156" s="395"/>
      <c r="AB156" s="50"/>
      <c r="AC156" s="50"/>
      <c r="AD156" s="50"/>
      <c r="AE156" s="50"/>
    </row>
    <row r="157" spans="1:31" ht="15" x14ac:dyDescent="0.25">
      <c r="A157" s="51" t="s">
        <v>40</v>
      </c>
      <c r="B157" s="52" t="s">
        <v>275</v>
      </c>
      <c r="C157" s="175" t="s">
        <v>276</v>
      </c>
      <c r="D157" s="54" t="s">
        <v>114</v>
      </c>
      <c r="E157" s="55"/>
      <c r="F157" s="56"/>
      <c r="G157" s="57">
        <f t="shared" ref="G157:G160" si="356">E157*F157</f>
        <v>0</v>
      </c>
      <c r="H157" s="55"/>
      <c r="I157" s="56"/>
      <c r="J157" s="57">
        <f t="shared" ref="J157:J160" si="357">H157*I157</f>
        <v>0</v>
      </c>
      <c r="K157" s="55"/>
      <c r="L157" s="56"/>
      <c r="M157" s="57">
        <f t="shared" ref="M157:M160" si="358">K157*L157</f>
        <v>0</v>
      </c>
      <c r="N157" s="55"/>
      <c r="O157" s="56"/>
      <c r="P157" s="57">
        <f t="shared" ref="P157:P160" si="359">N157*O157</f>
        <v>0</v>
      </c>
      <c r="Q157" s="55"/>
      <c r="R157" s="56"/>
      <c r="S157" s="408">
        <f t="shared" ref="S157:S160" si="360">Q157*R157</f>
        <v>0</v>
      </c>
      <c r="T157" s="455"/>
      <c r="U157" s="56"/>
      <c r="V157" s="456">
        <f t="shared" ref="V157:V160" si="361">T157*U157</f>
        <v>0</v>
      </c>
      <c r="W157" s="58">
        <f t="shared" si="355"/>
        <v>0</v>
      </c>
      <c r="X157" s="526">
        <f t="shared" ref="X157:X160" si="362">J157+P157+V157</f>
        <v>0</v>
      </c>
      <c r="Y157" s="527">
        <f t="shared" ref="Y157:Y160" si="363">W157-X157</f>
        <v>0</v>
      </c>
      <c r="Z157" s="560">
        <v>0</v>
      </c>
      <c r="AA157" s="393"/>
      <c r="AB157" s="60"/>
      <c r="AC157" s="60"/>
      <c r="AD157" s="60"/>
      <c r="AE157" s="60"/>
    </row>
    <row r="158" spans="1:31" ht="15" x14ac:dyDescent="0.25">
      <c r="A158" s="51" t="s">
        <v>40</v>
      </c>
      <c r="B158" s="52" t="s">
        <v>277</v>
      </c>
      <c r="C158" s="176" t="s">
        <v>278</v>
      </c>
      <c r="D158" s="54" t="s">
        <v>114</v>
      </c>
      <c r="E158" s="55"/>
      <c r="F158" s="56"/>
      <c r="G158" s="57">
        <f t="shared" si="356"/>
        <v>0</v>
      </c>
      <c r="H158" s="55"/>
      <c r="I158" s="56"/>
      <c r="J158" s="57">
        <f t="shared" si="357"/>
        <v>0</v>
      </c>
      <c r="K158" s="55"/>
      <c r="L158" s="56"/>
      <c r="M158" s="57">
        <f t="shared" si="358"/>
        <v>0</v>
      </c>
      <c r="N158" s="55"/>
      <c r="O158" s="56"/>
      <c r="P158" s="57">
        <f t="shared" si="359"/>
        <v>0</v>
      </c>
      <c r="Q158" s="55"/>
      <c r="R158" s="56"/>
      <c r="S158" s="408">
        <f t="shared" si="360"/>
        <v>0</v>
      </c>
      <c r="T158" s="455"/>
      <c r="U158" s="56"/>
      <c r="V158" s="456">
        <f t="shared" si="361"/>
        <v>0</v>
      </c>
      <c r="W158" s="58">
        <f t="shared" si="355"/>
        <v>0</v>
      </c>
      <c r="X158" s="526">
        <f t="shared" si="362"/>
        <v>0</v>
      </c>
      <c r="Y158" s="527">
        <f t="shared" si="363"/>
        <v>0</v>
      </c>
      <c r="Z158" s="560">
        <v>0</v>
      </c>
      <c r="AA158" s="393"/>
      <c r="AB158" s="60"/>
      <c r="AC158" s="60"/>
      <c r="AD158" s="60"/>
      <c r="AE158" s="60"/>
    </row>
    <row r="159" spans="1:31" ht="15" x14ac:dyDescent="0.25">
      <c r="A159" s="51" t="s">
        <v>40</v>
      </c>
      <c r="B159" s="52" t="s">
        <v>279</v>
      </c>
      <c r="C159" s="176" t="s">
        <v>280</v>
      </c>
      <c r="D159" s="54" t="s">
        <v>114</v>
      </c>
      <c r="E159" s="55"/>
      <c r="F159" s="56"/>
      <c r="G159" s="57">
        <f t="shared" si="356"/>
        <v>0</v>
      </c>
      <c r="H159" s="55"/>
      <c r="I159" s="56"/>
      <c r="J159" s="57">
        <f t="shared" si="357"/>
        <v>0</v>
      </c>
      <c r="K159" s="55"/>
      <c r="L159" s="56"/>
      <c r="M159" s="57">
        <f t="shared" si="358"/>
        <v>0</v>
      </c>
      <c r="N159" s="55"/>
      <c r="O159" s="56"/>
      <c r="P159" s="57">
        <f t="shared" si="359"/>
        <v>0</v>
      </c>
      <c r="Q159" s="55"/>
      <c r="R159" s="56"/>
      <c r="S159" s="408">
        <f t="shared" si="360"/>
        <v>0</v>
      </c>
      <c r="T159" s="455"/>
      <c r="U159" s="56"/>
      <c r="V159" s="456">
        <f t="shared" si="361"/>
        <v>0</v>
      </c>
      <c r="W159" s="58">
        <f t="shared" si="355"/>
        <v>0</v>
      </c>
      <c r="X159" s="526">
        <f t="shared" si="362"/>
        <v>0</v>
      </c>
      <c r="Y159" s="527">
        <f t="shared" si="363"/>
        <v>0</v>
      </c>
      <c r="Z159" s="560">
        <v>0</v>
      </c>
      <c r="AA159" s="393"/>
      <c r="AB159" s="60"/>
      <c r="AC159" s="60"/>
      <c r="AD159" s="60"/>
      <c r="AE159" s="60"/>
    </row>
    <row r="160" spans="1:31" ht="39" thickBot="1" x14ac:dyDescent="0.3">
      <c r="A160" s="72" t="s">
        <v>40</v>
      </c>
      <c r="B160" s="78" t="s">
        <v>281</v>
      </c>
      <c r="C160" s="176" t="s">
        <v>282</v>
      </c>
      <c r="D160" s="73"/>
      <c r="E160" s="74"/>
      <c r="F160" s="75">
        <v>0.22</v>
      </c>
      <c r="G160" s="76">
        <f t="shared" si="356"/>
        <v>0</v>
      </c>
      <c r="H160" s="74"/>
      <c r="I160" s="75">
        <v>0.22</v>
      </c>
      <c r="J160" s="76">
        <f t="shared" si="357"/>
        <v>0</v>
      </c>
      <c r="K160" s="74"/>
      <c r="L160" s="75">
        <v>0.22</v>
      </c>
      <c r="M160" s="76">
        <f t="shared" si="358"/>
        <v>0</v>
      </c>
      <c r="N160" s="74"/>
      <c r="O160" s="75">
        <v>0.22</v>
      </c>
      <c r="P160" s="76">
        <f t="shared" si="359"/>
        <v>0</v>
      </c>
      <c r="Q160" s="74"/>
      <c r="R160" s="75">
        <v>0.22</v>
      </c>
      <c r="S160" s="411">
        <f t="shared" si="360"/>
        <v>0</v>
      </c>
      <c r="T160" s="461"/>
      <c r="U160" s="75">
        <v>0.22</v>
      </c>
      <c r="V160" s="462">
        <f t="shared" si="361"/>
        <v>0</v>
      </c>
      <c r="W160" s="177">
        <f t="shared" si="355"/>
        <v>0</v>
      </c>
      <c r="X160" s="526">
        <f t="shared" si="362"/>
        <v>0</v>
      </c>
      <c r="Y160" s="527">
        <f t="shared" si="363"/>
        <v>0</v>
      </c>
      <c r="Z160" s="560">
        <v>0</v>
      </c>
      <c r="AA160" s="396"/>
      <c r="AB160" s="60"/>
      <c r="AC160" s="60"/>
      <c r="AD160" s="60"/>
      <c r="AE160" s="60"/>
    </row>
    <row r="161" spans="1:36" ht="26.25" thickBot="1" x14ac:dyDescent="0.25">
      <c r="A161" s="178" t="s">
        <v>37</v>
      </c>
      <c r="B161" s="179" t="s">
        <v>273</v>
      </c>
      <c r="C161" s="131" t="s">
        <v>283</v>
      </c>
      <c r="D161" s="46"/>
      <c r="E161" s="47"/>
      <c r="F161" s="48"/>
      <c r="G161" s="49">
        <f>SUM(G162:G165)</f>
        <v>176515</v>
      </c>
      <c r="H161" s="47"/>
      <c r="I161" s="48"/>
      <c r="J161" s="49">
        <f>SUM(J162:J165)</f>
        <v>202515</v>
      </c>
      <c r="K161" s="47">
        <f>SUM(K162:K164)</f>
        <v>0</v>
      </c>
      <c r="L161" s="48"/>
      <c r="M161" s="49">
        <f>SUM(M162:M165)</f>
        <v>0</v>
      </c>
      <c r="N161" s="47">
        <f>SUM(N162:N164)</f>
        <v>0</v>
      </c>
      <c r="O161" s="48"/>
      <c r="P161" s="49">
        <f>SUM(P162:P165)</f>
        <v>0</v>
      </c>
      <c r="Q161" s="47">
        <f>SUM(Q162:Q164)</f>
        <v>0</v>
      </c>
      <c r="R161" s="48"/>
      <c r="S161" s="407">
        <f>SUM(S162:S165)</f>
        <v>0</v>
      </c>
      <c r="T161" s="500">
        <f>SUM(T162:T164)</f>
        <v>0</v>
      </c>
      <c r="U161" s="450"/>
      <c r="V161" s="501">
        <f>SUM(V162:V165)</f>
        <v>0</v>
      </c>
      <c r="W161" s="415">
        <f t="shared" si="355"/>
        <v>176515</v>
      </c>
      <c r="X161" s="435">
        <f>J161+P161+V161</f>
        <v>202515</v>
      </c>
      <c r="Y161" s="435">
        <f>W161-X161</f>
        <v>-26000</v>
      </c>
      <c r="Z161" s="435">
        <f>(Y161/W161)*100</f>
        <v>-14.729626377361699</v>
      </c>
      <c r="AA161" s="392"/>
      <c r="AB161" s="50"/>
      <c r="AC161" s="50"/>
      <c r="AD161" s="50"/>
      <c r="AE161" s="50"/>
    </row>
    <row r="162" spans="1:36" ht="89.25" x14ac:dyDescent="0.25">
      <c r="A162" s="51" t="s">
        <v>40</v>
      </c>
      <c r="B162" s="52" t="s">
        <v>284</v>
      </c>
      <c r="C162" s="101" t="s">
        <v>285</v>
      </c>
      <c r="D162" s="54" t="s">
        <v>43</v>
      </c>
      <c r="E162" s="55">
        <v>2</v>
      </c>
      <c r="F162" s="56">
        <v>35757.5</v>
      </c>
      <c r="G162" s="57">
        <f t="shared" ref="G162:G165" si="364">E162*F162</f>
        <v>71515</v>
      </c>
      <c r="H162" s="565">
        <v>2</v>
      </c>
      <c r="I162" s="56">
        <v>35757.5</v>
      </c>
      <c r="J162" s="57">
        <f t="shared" ref="J162:J165" si="365">H162*I162</f>
        <v>71515</v>
      </c>
      <c r="K162" s="55"/>
      <c r="L162" s="56"/>
      <c r="M162" s="57">
        <f t="shared" ref="M162:M165" si="366">K162*L162</f>
        <v>0</v>
      </c>
      <c r="N162" s="55"/>
      <c r="O162" s="56"/>
      <c r="P162" s="57">
        <f t="shared" ref="P162:P165" si="367">N162*O162</f>
        <v>0</v>
      </c>
      <c r="Q162" s="55"/>
      <c r="R162" s="56"/>
      <c r="S162" s="408">
        <f t="shared" ref="S162:S165" si="368">Q162*R162</f>
        <v>0</v>
      </c>
      <c r="T162" s="455"/>
      <c r="U162" s="56"/>
      <c r="V162" s="456">
        <f t="shared" ref="V162:V165" si="369">T162*U162</f>
        <v>0</v>
      </c>
      <c r="W162" s="58">
        <f t="shared" si="355"/>
        <v>71515</v>
      </c>
      <c r="X162" s="526">
        <f t="shared" ref="X162:X165" si="370">J162+P162+V162</f>
        <v>71515</v>
      </c>
      <c r="Y162" s="527">
        <f t="shared" ref="Y162:Y165" si="371">W162-X162</f>
        <v>0</v>
      </c>
      <c r="Z162" s="560">
        <v>0</v>
      </c>
      <c r="AA162" s="393" t="s">
        <v>286</v>
      </c>
      <c r="AB162" s="60"/>
      <c r="AC162" s="60"/>
      <c r="AD162" s="60"/>
      <c r="AE162" s="60"/>
    </row>
    <row r="163" spans="1:36" ht="89.25" x14ac:dyDescent="0.25">
      <c r="A163" s="51">
        <v>40</v>
      </c>
      <c r="B163" s="52" t="s">
        <v>287</v>
      </c>
      <c r="C163" s="101" t="s">
        <v>288</v>
      </c>
      <c r="D163" s="54" t="s">
        <v>289</v>
      </c>
      <c r="E163" s="55">
        <v>30</v>
      </c>
      <c r="F163" s="56">
        <v>3500</v>
      </c>
      <c r="G163" s="57">
        <f t="shared" si="364"/>
        <v>105000</v>
      </c>
      <c r="H163" s="565">
        <v>40</v>
      </c>
      <c r="I163" s="442">
        <f>J163/H163</f>
        <v>3275</v>
      </c>
      <c r="J163" s="443">
        <v>131000</v>
      </c>
      <c r="K163" s="55"/>
      <c r="L163" s="56"/>
      <c r="M163" s="57">
        <f t="shared" si="366"/>
        <v>0</v>
      </c>
      <c r="N163" s="55"/>
      <c r="O163" s="56"/>
      <c r="P163" s="57">
        <f t="shared" si="367"/>
        <v>0</v>
      </c>
      <c r="Q163" s="55"/>
      <c r="R163" s="56"/>
      <c r="S163" s="408">
        <f t="shared" si="368"/>
        <v>0</v>
      </c>
      <c r="T163" s="455"/>
      <c r="U163" s="56"/>
      <c r="V163" s="456">
        <f t="shared" si="369"/>
        <v>0</v>
      </c>
      <c r="W163" s="58">
        <f t="shared" si="355"/>
        <v>105000</v>
      </c>
      <c r="X163" s="526">
        <f t="shared" si="370"/>
        <v>131000</v>
      </c>
      <c r="Y163" s="527">
        <f t="shared" si="371"/>
        <v>-26000</v>
      </c>
      <c r="Z163" s="560">
        <f>(Y163/W163)*100</f>
        <v>-24.761904761904763</v>
      </c>
      <c r="AA163" s="393" t="s">
        <v>290</v>
      </c>
      <c r="AB163" s="60"/>
      <c r="AC163" s="60"/>
      <c r="AD163" s="60"/>
      <c r="AE163" s="60"/>
    </row>
    <row r="164" spans="1:36" ht="25.5" x14ac:dyDescent="0.25">
      <c r="A164" s="61" t="s">
        <v>40</v>
      </c>
      <c r="B164" s="62" t="s">
        <v>291</v>
      </c>
      <c r="C164" s="101" t="s">
        <v>292</v>
      </c>
      <c r="D164" s="63"/>
      <c r="E164" s="64"/>
      <c r="F164" s="65"/>
      <c r="G164" s="66">
        <f t="shared" si="364"/>
        <v>0</v>
      </c>
      <c r="H164" s="64"/>
      <c r="I164" s="65"/>
      <c r="J164" s="66">
        <f t="shared" si="365"/>
        <v>0</v>
      </c>
      <c r="K164" s="64"/>
      <c r="L164" s="65"/>
      <c r="M164" s="66">
        <f t="shared" si="366"/>
        <v>0</v>
      </c>
      <c r="N164" s="64"/>
      <c r="O164" s="65"/>
      <c r="P164" s="66">
        <f t="shared" si="367"/>
        <v>0</v>
      </c>
      <c r="Q164" s="64"/>
      <c r="R164" s="65"/>
      <c r="S164" s="409">
        <f t="shared" si="368"/>
        <v>0</v>
      </c>
      <c r="T164" s="457"/>
      <c r="U164" s="441"/>
      <c r="V164" s="458">
        <f t="shared" si="369"/>
        <v>0</v>
      </c>
      <c r="W164" s="416">
        <f t="shared" si="355"/>
        <v>0</v>
      </c>
      <c r="X164" s="526">
        <f t="shared" si="370"/>
        <v>0</v>
      </c>
      <c r="Y164" s="527">
        <f t="shared" si="371"/>
        <v>0</v>
      </c>
      <c r="Z164" s="560">
        <v>0</v>
      </c>
      <c r="AA164" s="394"/>
      <c r="AB164" s="60"/>
      <c r="AC164" s="60"/>
      <c r="AD164" s="60"/>
      <c r="AE164" s="60"/>
    </row>
    <row r="165" spans="1:36" ht="39" thickBot="1" x14ac:dyDescent="0.3">
      <c r="A165" s="61" t="s">
        <v>40</v>
      </c>
      <c r="B165" s="62" t="s">
        <v>293</v>
      </c>
      <c r="C165" s="102" t="s">
        <v>294</v>
      </c>
      <c r="D165" s="73"/>
      <c r="E165" s="64"/>
      <c r="F165" s="65">
        <v>0.22</v>
      </c>
      <c r="G165" s="66">
        <f t="shared" si="364"/>
        <v>0</v>
      </c>
      <c r="H165" s="64"/>
      <c r="I165" s="65">
        <v>0.22</v>
      </c>
      <c r="J165" s="66">
        <f t="shared" si="365"/>
        <v>0</v>
      </c>
      <c r="K165" s="64"/>
      <c r="L165" s="65">
        <v>0.22</v>
      </c>
      <c r="M165" s="66">
        <f t="shared" si="366"/>
        <v>0</v>
      </c>
      <c r="N165" s="64"/>
      <c r="O165" s="65">
        <v>0.22</v>
      </c>
      <c r="P165" s="66">
        <f t="shared" si="367"/>
        <v>0</v>
      </c>
      <c r="Q165" s="64"/>
      <c r="R165" s="65">
        <v>0.22</v>
      </c>
      <c r="S165" s="409">
        <f t="shared" si="368"/>
        <v>0</v>
      </c>
      <c r="T165" s="457"/>
      <c r="U165" s="441">
        <v>0.22</v>
      </c>
      <c r="V165" s="458">
        <f t="shared" si="369"/>
        <v>0</v>
      </c>
      <c r="W165" s="416">
        <f t="shared" si="355"/>
        <v>0</v>
      </c>
      <c r="X165" s="526">
        <f t="shared" si="370"/>
        <v>0</v>
      </c>
      <c r="Y165" s="527">
        <f t="shared" si="371"/>
        <v>0</v>
      </c>
      <c r="Z165" s="560">
        <v>0</v>
      </c>
      <c r="AA165" s="396"/>
      <c r="AB165" s="60"/>
      <c r="AC165" s="60"/>
      <c r="AD165" s="60"/>
      <c r="AE165" s="60"/>
    </row>
    <row r="166" spans="1:36" ht="15" thickBot="1" x14ac:dyDescent="0.25">
      <c r="A166" s="43" t="s">
        <v>37</v>
      </c>
      <c r="B166" s="79" t="s">
        <v>295</v>
      </c>
      <c r="C166" s="131" t="s">
        <v>296</v>
      </c>
      <c r="D166" s="68"/>
      <c r="E166" s="69"/>
      <c r="F166" s="70"/>
      <c r="G166" s="71">
        <f t="shared" ref="G166:K166" si="372">SUM(G167:G169)</f>
        <v>0</v>
      </c>
      <c r="H166" s="69"/>
      <c r="I166" s="70"/>
      <c r="J166" s="71">
        <f t="shared" ref="J166" si="373">SUM(J167:J169)</f>
        <v>0</v>
      </c>
      <c r="K166" s="69">
        <f t="shared" si="372"/>
        <v>0</v>
      </c>
      <c r="L166" s="70"/>
      <c r="M166" s="71">
        <f t="shared" ref="M166:Q166" si="374">SUM(M167:M169)</f>
        <v>0</v>
      </c>
      <c r="N166" s="69">
        <f t="shared" si="374"/>
        <v>0</v>
      </c>
      <c r="O166" s="70"/>
      <c r="P166" s="71">
        <f t="shared" ref="P166" si="375">SUM(P167:P169)</f>
        <v>0</v>
      </c>
      <c r="Q166" s="69">
        <f t="shared" si="374"/>
        <v>0</v>
      </c>
      <c r="R166" s="70"/>
      <c r="S166" s="410">
        <f>SUM(S167:S169)</f>
        <v>0</v>
      </c>
      <c r="T166" s="459">
        <f t="shared" ref="T166" si="376">SUM(T167:T169)</f>
        <v>0</v>
      </c>
      <c r="U166" s="70"/>
      <c r="V166" s="460">
        <f>SUM(V167:V169)</f>
        <v>0</v>
      </c>
      <c r="W166" s="417">
        <f t="shared" si="355"/>
        <v>0</v>
      </c>
      <c r="X166" s="435">
        <f>J166+P166+V166</f>
        <v>0</v>
      </c>
      <c r="Y166" s="435">
        <f>W166-X166</f>
        <v>0</v>
      </c>
      <c r="Z166" s="435">
        <v>0</v>
      </c>
      <c r="AA166" s="395"/>
      <c r="AB166" s="50"/>
      <c r="AC166" s="50"/>
      <c r="AD166" s="50"/>
      <c r="AE166" s="50"/>
    </row>
    <row r="167" spans="1:36" ht="15" x14ac:dyDescent="0.25">
      <c r="A167" s="51" t="s">
        <v>40</v>
      </c>
      <c r="B167" s="52" t="s">
        <v>297</v>
      </c>
      <c r="C167" s="101" t="s">
        <v>298</v>
      </c>
      <c r="D167" s="54"/>
      <c r="E167" s="55"/>
      <c r="F167" s="56"/>
      <c r="G167" s="57">
        <f t="shared" ref="G167:G169" si="377">E167*F167</f>
        <v>0</v>
      </c>
      <c r="H167" s="55"/>
      <c r="I167" s="56"/>
      <c r="J167" s="57">
        <f t="shared" ref="J167:J169" si="378">H167*I167</f>
        <v>0</v>
      </c>
      <c r="K167" s="55"/>
      <c r="L167" s="56"/>
      <c r="M167" s="57">
        <f t="shared" ref="M167:M169" si="379">K167*L167</f>
        <v>0</v>
      </c>
      <c r="N167" s="55"/>
      <c r="O167" s="56"/>
      <c r="P167" s="57">
        <f t="shared" ref="P167:P169" si="380">N167*O167</f>
        <v>0</v>
      </c>
      <c r="Q167" s="55"/>
      <c r="R167" s="56"/>
      <c r="S167" s="408">
        <f t="shared" ref="S167:S169" si="381">Q167*R167</f>
        <v>0</v>
      </c>
      <c r="T167" s="455"/>
      <c r="U167" s="56"/>
      <c r="V167" s="456">
        <f t="shared" ref="V167:V169" si="382">T167*U167</f>
        <v>0</v>
      </c>
      <c r="W167" s="58">
        <f t="shared" si="355"/>
        <v>0</v>
      </c>
      <c r="X167" s="526">
        <f t="shared" ref="X167:X169" si="383">J167+P167+V167</f>
        <v>0</v>
      </c>
      <c r="Y167" s="527">
        <f t="shared" ref="Y167:Y169" si="384">W167-X167</f>
        <v>0</v>
      </c>
      <c r="Z167" s="560">
        <v>0</v>
      </c>
      <c r="AA167" s="393"/>
      <c r="AB167" s="60"/>
      <c r="AC167" s="60"/>
      <c r="AD167" s="60"/>
      <c r="AE167" s="60"/>
    </row>
    <row r="168" spans="1:36" ht="15" x14ac:dyDescent="0.25">
      <c r="A168" s="51" t="s">
        <v>40</v>
      </c>
      <c r="B168" s="52" t="s">
        <v>299</v>
      </c>
      <c r="C168" s="101" t="s">
        <v>298</v>
      </c>
      <c r="D168" s="54"/>
      <c r="E168" s="55"/>
      <c r="F168" s="56"/>
      <c r="G168" s="57">
        <f t="shared" si="377"/>
        <v>0</v>
      </c>
      <c r="H168" s="55"/>
      <c r="I168" s="56"/>
      <c r="J168" s="57">
        <f t="shared" si="378"/>
        <v>0</v>
      </c>
      <c r="K168" s="55"/>
      <c r="L168" s="56"/>
      <c r="M168" s="57">
        <f t="shared" si="379"/>
        <v>0</v>
      </c>
      <c r="N168" s="55"/>
      <c r="O168" s="56"/>
      <c r="P168" s="57">
        <f t="shared" si="380"/>
        <v>0</v>
      </c>
      <c r="Q168" s="55"/>
      <c r="R168" s="56"/>
      <c r="S168" s="408">
        <f t="shared" si="381"/>
        <v>0</v>
      </c>
      <c r="T168" s="455"/>
      <c r="U168" s="56"/>
      <c r="V168" s="456">
        <f t="shared" si="382"/>
        <v>0</v>
      </c>
      <c r="W168" s="58">
        <f t="shared" si="355"/>
        <v>0</v>
      </c>
      <c r="X168" s="526">
        <f t="shared" si="383"/>
        <v>0</v>
      </c>
      <c r="Y168" s="527">
        <f t="shared" si="384"/>
        <v>0</v>
      </c>
      <c r="Z168" s="560">
        <v>0</v>
      </c>
      <c r="AA168" s="393"/>
      <c r="AB168" s="60"/>
      <c r="AC168" s="60"/>
      <c r="AD168" s="60"/>
      <c r="AE168" s="60"/>
    </row>
    <row r="169" spans="1:36" ht="15.75" thickBot="1" x14ac:dyDescent="0.3">
      <c r="A169" s="61" t="s">
        <v>40</v>
      </c>
      <c r="B169" s="62" t="s">
        <v>300</v>
      </c>
      <c r="C169" s="87" t="s">
        <v>298</v>
      </c>
      <c r="D169" s="63"/>
      <c r="E169" s="64"/>
      <c r="F169" s="65"/>
      <c r="G169" s="66">
        <f t="shared" si="377"/>
        <v>0</v>
      </c>
      <c r="H169" s="64"/>
      <c r="I169" s="65"/>
      <c r="J169" s="66">
        <f t="shared" si="378"/>
        <v>0</v>
      </c>
      <c r="K169" s="64"/>
      <c r="L169" s="65"/>
      <c r="M169" s="66">
        <f t="shared" si="379"/>
        <v>0</v>
      </c>
      <c r="N169" s="64"/>
      <c r="O169" s="65"/>
      <c r="P169" s="66">
        <f t="shared" si="380"/>
        <v>0</v>
      </c>
      <c r="Q169" s="64"/>
      <c r="R169" s="65"/>
      <c r="S169" s="409">
        <f t="shared" si="381"/>
        <v>0</v>
      </c>
      <c r="T169" s="457"/>
      <c r="U169" s="441"/>
      <c r="V169" s="458">
        <f t="shared" si="382"/>
        <v>0</v>
      </c>
      <c r="W169" s="416">
        <f t="shared" si="355"/>
        <v>0</v>
      </c>
      <c r="X169" s="526">
        <f t="shared" si="383"/>
        <v>0</v>
      </c>
      <c r="Y169" s="527">
        <f t="shared" si="384"/>
        <v>0</v>
      </c>
      <c r="Z169" s="560">
        <v>0</v>
      </c>
      <c r="AA169" s="394"/>
      <c r="AB169" s="60"/>
      <c r="AC169" s="60"/>
      <c r="AD169" s="60"/>
      <c r="AE169" s="60"/>
    </row>
    <row r="170" spans="1:36" ht="15" thickBot="1" x14ac:dyDescent="0.25">
      <c r="A170" s="43" t="s">
        <v>37</v>
      </c>
      <c r="B170" s="79" t="s">
        <v>301</v>
      </c>
      <c r="C170" s="180" t="s">
        <v>272</v>
      </c>
      <c r="D170" s="68"/>
      <c r="E170" s="69"/>
      <c r="F170" s="70"/>
      <c r="G170" s="71">
        <f>SUM(G171:G185)</f>
        <v>490472</v>
      </c>
      <c r="H170" s="69"/>
      <c r="I170" s="70"/>
      <c r="J170" s="71">
        <f>SUM(J171:J185)</f>
        <v>487510.67000000004</v>
      </c>
      <c r="K170" s="69">
        <f>SUM(K171:K183)</f>
        <v>0</v>
      </c>
      <c r="L170" s="70"/>
      <c r="M170" s="71">
        <f>SUM(M171:M184)</f>
        <v>0</v>
      </c>
      <c r="N170" s="69">
        <f>SUM(N171:N183)</f>
        <v>0</v>
      </c>
      <c r="O170" s="70"/>
      <c r="P170" s="71">
        <f>SUM(P171:P184)</f>
        <v>0</v>
      </c>
      <c r="Q170" s="69">
        <f>SUM(Q171:Q183)</f>
        <v>2</v>
      </c>
      <c r="R170" s="70"/>
      <c r="S170" s="410">
        <f>SUM(S171:S184)</f>
        <v>31050</v>
      </c>
      <c r="T170" s="459">
        <f>SUM(T171:T183)</f>
        <v>13</v>
      </c>
      <c r="U170" s="70"/>
      <c r="V170" s="460">
        <f>SUM(V171:V184)</f>
        <v>44598</v>
      </c>
      <c r="W170" s="417">
        <f t="shared" si="355"/>
        <v>521522</v>
      </c>
      <c r="X170" s="435">
        <f>J170+P170+V170</f>
        <v>532108.67000000004</v>
      </c>
      <c r="Y170" s="435">
        <f>W170-X170</f>
        <v>-10586.670000000042</v>
      </c>
      <c r="Z170" s="435">
        <f>(Y170/W170)*100</f>
        <v>-2.0299565502510042</v>
      </c>
      <c r="AA170" s="395"/>
      <c r="AB170" s="50"/>
      <c r="AC170" s="50"/>
      <c r="AD170" s="50"/>
      <c r="AE170" s="50"/>
    </row>
    <row r="171" spans="1:36" ht="25.5" x14ac:dyDescent="0.25">
      <c r="A171" s="51" t="s">
        <v>40</v>
      </c>
      <c r="B171" s="52" t="s">
        <v>302</v>
      </c>
      <c r="C171" s="101" t="s">
        <v>303</v>
      </c>
      <c r="D171" s="54"/>
      <c r="E171" s="55"/>
      <c r="F171" s="56"/>
      <c r="G171" s="57">
        <f t="shared" ref="G171:G173" si="385">E171*F171</f>
        <v>0</v>
      </c>
      <c r="H171" s="55"/>
      <c r="I171" s="56"/>
      <c r="J171" s="57">
        <f t="shared" ref="J171:J173" si="386">H171*I171</f>
        <v>0</v>
      </c>
      <c r="K171" s="55"/>
      <c r="L171" s="56"/>
      <c r="M171" s="57">
        <f t="shared" ref="M171:M185" si="387">K171*L171</f>
        <v>0</v>
      </c>
      <c r="N171" s="55"/>
      <c r="O171" s="56"/>
      <c r="P171" s="57">
        <f t="shared" ref="P171:P185" si="388">N171*O171</f>
        <v>0</v>
      </c>
      <c r="Q171" s="55"/>
      <c r="R171" s="56"/>
      <c r="S171" s="408">
        <f t="shared" ref="S171:S185" si="389">Q171*R171</f>
        <v>0</v>
      </c>
      <c r="T171" s="455"/>
      <c r="U171" s="56"/>
      <c r="V171" s="456">
        <f t="shared" ref="V171:V185" si="390">T171*U171</f>
        <v>0</v>
      </c>
      <c r="W171" s="58">
        <f t="shared" si="355"/>
        <v>0</v>
      </c>
      <c r="X171" s="526">
        <f t="shared" ref="X171:X185" si="391">J171+P171+V171</f>
        <v>0</v>
      </c>
      <c r="Y171" s="527">
        <f t="shared" ref="Y171:Y185" si="392">W171-X171</f>
        <v>0</v>
      </c>
      <c r="Z171" s="560">
        <v>0</v>
      </c>
      <c r="AA171" s="393"/>
      <c r="AB171" s="60"/>
      <c r="AC171" s="60"/>
      <c r="AD171" s="60"/>
      <c r="AE171" s="60"/>
    </row>
    <row r="172" spans="1:36" ht="25.5" x14ac:dyDescent="0.25">
      <c r="A172" s="51" t="s">
        <v>40</v>
      </c>
      <c r="B172" s="52" t="s">
        <v>304</v>
      </c>
      <c r="C172" s="101" t="s">
        <v>420</v>
      </c>
      <c r="D172" s="54"/>
      <c r="E172" s="55">
        <v>1</v>
      </c>
      <c r="F172" s="56">
        <v>552</v>
      </c>
      <c r="G172" s="57">
        <f t="shared" si="385"/>
        <v>552</v>
      </c>
      <c r="H172" s="565">
        <v>0</v>
      </c>
      <c r="I172" s="442">
        <v>0</v>
      </c>
      <c r="J172" s="443">
        <v>0</v>
      </c>
      <c r="K172" s="55"/>
      <c r="L172" s="56"/>
      <c r="M172" s="57">
        <f t="shared" si="387"/>
        <v>0</v>
      </c>
      <c r="N172" s="55"/>
      <c r="O172" s="56"/>
      <c r="P172" s="57">
        <f t="shared" si="388"/>
        <v>0</v>
      </c>
      <c r="Q172" s="55"/>
      <c r="R172" s="56"/>
      <c r="S172" s="408">
        <f t="shared" si="389"/>
        <v>0</v>
      </c>
      <c r="T172" s="455"/>
      <c r="U172" s="56"/>
      <c r="V172" s="456">
        <f t="shared" si="390"/>
        <v>0</v>
      </c>
      <c r="W172" s="416">
        <f t="shared" si="355"/>
        <v>552</v>
      </c>
      <c r="X172" s="526">
        <f t="shared" si="391"/>
        <v>0</v>
      </c>
      <c r="Y172" s="527">
        <f t="shared" si="392"/>
        <v>552</v>
      </c>
      <c r="Z172" s="560">
        <v>100</v>
      </c>
      <c r="AA172" s="393" t="s">
        <v>421</v>
      </c>
      <c r="AB172" s="60"/>
      <c r="AC172" s="60"/>
      <c r="AD172" s="60"/>
      <c r="AE172" s="60"/>
    </row>
    <row r="173" spans="1:36" ht="25.5" x14ac:dyDescent="0.25">
      <c r="A173" s="51" t="s">
        <v>40</v>
      </c>
      <c r="B173" s="52" t="s">
        <v>305</v>
      </c>
      <c r="C173" s="101" t="s">
        <v>306</v>
      </c>
      <c r="D173" s="54"/>
      <c r="E173" s="55"/>
      <c r="F173" s="56"/>
      <c r="G173" s="57">
        <f t="shared" si="385"/>
        <v>0</v>
      </c>
      <c r="H173" s="55"/>
      <c r="I173" s="56"/>
      <c r="J173" s="57">
        <f t="shared" si="386"/>
        <v>0</v>
      </c>
      <c r="K173" s="55"/>
      <c r="L173" s="56"/>
      <c r="M173" s="57">
        <f t="shared" si="387"/>
        <v>0</v>
      </c>
      <c r="N173" s="55"/>
      <c r="O173" s="56"/>
      <c r="P173" s="57">
        <f t="shared" si="388"/>
        <v>0</v>
      </c>
      <c r="Q173" s="55"/>
      <c r="R173" s="56"/>
      <c r="S173" s="408">
        <f t="shared" si="389"/>
        <v>0</v>
      </c>
      <c r="T173" s="455"/>
      <c r="U173" s="56"/>
      <c r="V173" s="456">
        <f t="shared" si="390"/>
        <v>0</v>
      </c>
      <c r="W173" s="416">
        <f t="shared" si="355"/>
        <v>0</v>
      </c>
      <c r="X173" s="526">
        <f t="shared" si="391"/>
        <v>0</v>
      </c>
      <c r="Y173" s="527">
        <f t="shared" si="392"/>
        <v>0</v>
      </c>
      <c r="Z173" s="560">
        <v>0</v>
      </c>
      <c r="AA173" s="393"/>
      <c r="AB173" s="60"/>
      <c r="AC173" s="60"/>
      <c r="AD173" s="60"/>
      <c r="AE173" s="60"/>
    </row>
    <row r="174" spans="1:36" ht="25.5" x14ac:dyDescent="0.25">
      <c r="A174" s="51" t="s">
        <v>40</v>
      </c>
      <c r="B174" s="52" t="s">
        <v>307</v>
      </c>
      <c r="C174" s="101" t="s">
        <v>308</v>
      </c>
      <c r="D174" s="54"/>
      <c r="E174" s="55"/>
      <c r="F174" s="56"/>
      <c r="G174" s="181">
        <v>0</v>
      </c>
      <c r="H174" s="55"/>
      <c r="I174" s="56"/>
      <c r="J174" s="181">
        <v>0</v>
      </c>
      <c r="K174" s="55"/>
      <c r="L174" s="56"/>
      <c r="M174" s="57">
        <f t="shared" si="387"/>
        <v>0</v>
      </c>
      <c r="N174" s="55"/>
      <c r="O174" s="56"/>
      <c r="P174" s="57">
        <f t="shared" si="388"/>
        <v>0</v>
      </c>
      <c r="Q174" s="55"/>
      <c r="R174" s="56"/>
      <c r="S174" s="408">
        <f t="shared" si="389"/>
        <v>0</v>
      </c>
      <c r="T174" s="455"/>
      <c r="U174" s="56"/>
      <c r="V174" s="456">
        <f t="shared" si="390"/>
        <v>0</v>
      </c>
      <c r="W174" s="416">
        <f t="shared" si="355"/>
        <v>0</v>
      </c>
      <c r="X174" s="526">
        <f t="shared" si="391"/>
        <v>0</v>
      </c>
      <c r="Y174" s="527">
        <f t="shared" si="392"/>
        <v>0</v>
      </c>
      <c r="Z174" s="560">
        <v>0</v>
      </c>
      <c r="AA174" s="393"/>
      <c r="AB174" s="60"/>
      <c r="AC174" s="60"/>
      <c r="AD174" s="60"/>
      <c r="AE174" s="60"/>
    </row>
    <row r="175" spans="1:36" s="362" customFormat="1" ht="267.75" x14ac:dyDescent="0.25">
      <c r="A175" s="351" t="s">
        <v>40</v>
      </c>
      <c r="B175" s="352" t="s">
        <v>309</v>
      </c>
      <c r="C175" s="353" t="s">
        <v>423</v>
      </c>
      <c r="D175" s="354" t="s">
        <v>114</v>
      </c>
      <c r="E175" s="355">
        <v>1</v>
      </c>
      <c r="F175" s="356">
        <v>91770</v>
      </c>
      <c r="G175" s="357">
        <f t="shared" ref="G175:G185" si="393">E175*F175</f>
        <v>91770</v>
      </c>
      <c r="H175" s="355">
        <v>1</v>
      </c>
      <c r="I175" s="356">
        <f>J175/H175</f>
        <v>37888.199999999997</v>
      </c>
      <c r="J175" s="357">
        <v>37888.199999999997</v>
      </c>
      <c r="K175" s="355"/>
      <c r="L175" s="356"/>
      <c r="M175" s="357">
        <f t="shared" si="387"/>
        <v>0</v>
      </c>
      <c r="N175" s="355"/>
      <c r="O175" s="356"/>
      <c r="P175" s="357">
        <f t="shared" si="388"/>
        <v>0</v>
      </c>
      <c r="Q175" s="355"/>
      <c r="R175" s="356"/>
      <c r="S175" s="414">
        <f t="shared" si="389"/>
        <v>0</v>
      </c>
      <c r="T175" s="502"/>
      <c r="U175" s="356"/>
      <c r="V175" s="503">
        <f t="shared" si="390"/>
        <v>0</v>
      </c>
      <c r="W175" s="358">
        <f t="shared" si="355"/>
        <v>91770</v>
      </c>
      <c r="X175" s="526">
        <f t="shared" si="391"/>
        <v>37888.199999999997</v>
      </c>
      <c r="Y175" s="527">
        <f t="shared" si="392"/>
        <v>53881.8</v>
      </c>
      <c r="Z175" s="562">
        <f>(Y175/W175)*100</f>
        <v>58.713958810068654</v>
      </c>
      <c r="AA175" s="359" t="s">
        <v>424</v>
      </c>
      <c r="AB175" s="360"/>
      <c r="AC175" s="360"/>
      <c r="AD175" s="360"/>
      <c r="AE175" s="360"/>
      <c r="AF175" s="361"/>
      <c r="AG175" s="361"/>
      <c r="AH175" s="361"/>
      <c r="AI175" s="361"/>
      <c r="AJ175" s="361"/>
    </row>
    <row r="176" spans="1:36" ht="89.25" x14ac:dyDescent="0.25">
      <c r="A176" s="51" t="s">
        <v>40</v>
      </c>
      <c r="B176" s="52" t="s">
        <v>310</v>
      </c>
      <c r="C176" s="87" t="s">
        <v>311</v>
      </c>
      <c r="D176" s="54" t="s">
        <v>128</v>
      </c>
      <c r="E176" s="55">
        <v>2</v>
      </c>
      <c r="F176" s="56">
        <v>15525</v>
      </c>
      <c r="G176" s="57">
        <f t="shared" si="393"/>
        <v>31050</v>
      </c>
      <c r="H176" s="55">
        <v>2</v>
      </c>
      <c r="I176" s="56">
        <f>J176/H176</f>
        <v>16196.855</v>
      </c>
      <c r="J176" s="57">
        <v>32393.71</v>
      </c>
      <c r="K176" s="55"/>
      <c r="L176" s="56"/>
      <c r="M176" s="57">
        <f t="shared" si="387"/>
        <v>0</v>
      </c>
      <c r="N176" s="55"/>
      <c r="O176" s="56"/>
      <c r="P176" s="57">
        <f t="shared" si="388"/>
        <v>0</v>
      </c>
      <c r="Q176" s="55">
        <v>2</v>
      </c>
      <c r="R176" s="56">
        <v>15525</v>
      </c>
      <c r="S176" s="408">
        <f t="shared" si="389"/>
        <v>31050</v>
      </c>
      <c r="T176" s="664">
        <v>13</v>
      </c>
      <c r="U176" s="442">
        <f>V176/T176</f>
        <v>3430.6153846153848</v>
      </c>
      <c r="V176" s="574">
        <v>44598</v>
      </c>
      <c r="W176" s="416">
        <f t="shared" si="355"/>
        <v>62100</v>
      </c>
      <c r="X176" s="526">
        <f t="shared" si="391"/>
        <v>76991.709999999992</v>
      </c>
      <c r="Y176" s="527">
        <f t="shared" si="392"/>
        <v>-14891.709999999992</v>
      </c>
      <c r="Z176" s="560">
        <f>(Y176/W176)*100</f>
        <v>-23.980209339774543</v>
      </c>
      <c r="AA176" s="393" t="s">
        <v>422</v>
      </c>
      <c r="AB176" s="60"/>
      <c r="AC176" s="60"/>
      <c r="AD176" s="60"/>
      <c r="AE176" s="60"/>
      <c r="AF176" s="5"/>
      <c r="AG176" s="5"/>
      <c r="AH176" s="5"/>
      <c r="AI176" s="5"/>
      <c r="AJ176" s="5"/>
    </row>
    <row r="177" spans="1:36" ht="25.5" x14ac:dyDescent="0.25">
      <c r="A177" s="61" t="s">
        <v>40</v>
      </c>
      <c r="B177" s="62" t="s">
        <v>312</v>
      </c>
      <c r="C177" s="87" t="s">
        <v>433</v>
      </c>
      <c r="D177" s="63" t="s">
        <v>289</v>
      </c>
      <c r="E177" s="64">
        <v>7</v>
      </c>
      <c r="F177" s="65">
        <v>1725</v>
      </c>
      <c r="G177" s="66">
        <f t="shared" si="393"/>
        <v>12075</v>
      </c>
      <c r="H177" s="444">
        <v>1</v>
      </c>
      <c r="I177" s="445">
        <f>J177/H177</f>
        <v>16750</v>
      </c>
      <c r="J177" s="446">
        <v>16750</v>
      </c>
      <c r="K177" s="64"/>
      <c r="L177" s="65"/>
      <c r="M177" s="66">
        <f t="shared" si="387"/>
        <v>0</v>
      </c>
      <c r="N177" s="64"/>
      <c r="O177" s="65"/>
      <c r="P177" s="66">
        <f t="shared" si="388"/>
        <v>0</v>
      </c>
      <c r="Q177" s="64"/>
      <c r="R177" s="65"/>
      <c r="S177" s="409">
        <f t="shared" si="389"/>
        <v>0</v>
      </c>
      <c r="T177" s="457"/>
      <c r="U177" s="441"/>
      <c r="V177" s="458">
        <f t="shared" si="390"/>
        <v>0</v>
      </c>
      <c r="W177" s="416">
        <f t="shared" si="355"/>
        <v>12075</v>
      </c>
      <c r="X177" s="526">
        <f t="shared" si="391"/>
        <v>16750</v>
      </c>
      <c r="Y177" s="527">
        <f t="shared" si="392"/>
        <v>-4675</v>
      </c>
      <c r="Z177" s="560">
        <f>(Y177/W177)*100</f>
        <v>-38.716356107660452</v>
      </c>
      <c r="AA177" s="394" t="s">
        <v>313</v>
      </c>
      <c r="AB177" s="60"/>
      <c r="AC177" s="60"/>
      <c r="AD177" s="60"/>
      <c r="AE177" s="60"/>
      <c r="AF177" s="5"/>
      <c r="AG177" s="5"/>
      <c r="AH177" s="5"/>
      <c r="AI177" s="5"/>
      <c r="AJ177" s="5"/>
    </row>
    <row r="178" spans="1:36" ht="38.25" x14ac:dyDescent="0.25">
      <c r="A178" s="51" t="s">
        <v>40</v>
      </c>
      <c r="B178" s="52" t="s">
        <v>310</v>
      </c>
      <c r="C178" s="87" t="s">
        <v>434</v>
      </c>
      <c r="D178" s="54" t="s">
        <v>114</v>
      </c>
      <c r="E178" s="55">
        <v>0</v>
      </c>
      <c r="F178" s="56">
        <v>0</v>
      </c>
      <c r="G178" s="57">
        <f t="shared" si="393"/>
        <v>0</v>
      </c>
      <c r="H178" s="55">
        <v>0</v>
      </c>
      <c r="I178" s="56">
        <v>0</v>
      </c>
      <c r="J178" s="57">
        <f t="shared" ref="J178:J184" si="394">H178*I178</f>
        <v>0</v>
      </c>
      <c r="K178" s="55"/>
      <c r="L178" s="56"/>
      <c r="M178" s="57">
        <f t="shared" si="387"/>
        <v>0</v>
      </c>
      <c r="N178" s="55"/>
      <c r="O178" s="56"/>
      <c r="P178" s="57">
        <f t="shared" si="388"/>
        <v>0</v>
      </c>
      <c r="Q178" s="55"/>
      <c r="R178" s="56"/>
      <c r="S178" s="408">
        <f t="shared" si="389"/>
        <v>0</v>
      </c>
      <c r="T178" s="455"/>
      <c r="U178" s="56"/>
      <c r="V178" s="456">
        <f t="shared" si="390"/>
        <v>0</v>
      </c>
      <c r="W178" s="416">
        <f t="shared" si="355"/>
        <v>0</v>
      </c>
      <c r="X178" s="526">
        <f t="shared" si="391"/>
        <v>0</v>
      </c>
      <c r="Y178" s="527">
        <f t="shared" si="392"/>
        <v>0</v>
      </c>
      <c r="Z178" s="560">
        <v>0</v>
      </c>
      <c r="AA178" s="393" t="s">
        <v>314</v>
      </c>
      <c r="AB178" s="60"/>
      <c r="AC178" s="60"/>
      <c r="AD178" s="60"/>
      <c r="AE178" s="60"/>
      <c r="AF178" s="5"/>
      <c r="AG178" s="5"/>
      <c r="AH178" s="5"/>
      <c r="AI178" s="5"/>
      <c r="AJ178" s="5"/>
    </row>
    <row r="179" spans="1:36" ht="15" x14ac:dyDescent="0.25">
      <c r="A179" s="61" t="s">
        <v>40</v>
      </c>
      <c r="B179" s="62" t="s">
        <v>312</v>
      </c>
      <c r="C179" s="87" t="s">
        <v>315</v>
      </c>
      <c r="D179" s="63" t="s">
        <v>316</v>
      </c>
      <c r="E179" s="64">
        <v>1</v>
      </c>
      <c r="F179" s="65">
        <v>34500</v>
      </c>
      <c r="G179" s="66">
        <f t="shared" si="393"/>
        <v>34500</v>
      </c>
      <c r="H179" s="64">
        <v>1</v>
      </c>
      <c r="I179" s="65">
        <f>J179/H179</f>
        <v>25000</v>
      </c>
      <c r="J179" s="66">
        <v>25000</v>
      </c>
      <c r="K179" s="64"/>
      <c r="L179" s="65"/>
      <c r="M179" s="66">
        <f t="shared" si="387"/>
        <v>0</v>
      </c>
      <c r="N179" s="64"/>
      <c r="O179" s="65"/>
      <c r="P179" s="66">
        <f t="shared" si="388"/>
        <v>0</v>
      </c>
      <c r="Q179" s="64"/>
      <c r="R179" s="65"/>
      <c r="S179" s="409">
        <f t="shared" si="389"/>
        <v>0</v>
      </c>
      <c r="T179" s="457"/>
      <c r="U179" s="441"/>
      <c r="V179" s="458">
        <f t="shared" si="390"/>
        <v>0</v>
      </c>
      <c r="W179" s="416">
        <f t="shared" si="355"/>
        <v>34500</v>
      </c>
      <c r="X179" s="526">
        <f t="shared" si="391"/>
        <v>25000</v>
      </c>
      <c r="Y179" s="527">
        <f t="shared" si="392"/>
        <v>9500</v>
      </c>
      <c r="Z179" s="560">
        <f>(Y179/W179)*100</f>
        <v>27.536231884057973</v>
      </c>
      <c r="AA179" s="394" t="s">
        <v>317</v>
      </c>
      <c r="AB179" s="60"/>
      <c r="AC179" s="60"/>
      <c r="AD179" s="60"/>
      <c r="AE179" s="60"/>
      <c r="AF179" s="5"/>
      <c r="AG179" s="5"/>
      <c r="AH179" s="5"/>
      <c r="AI179" s="5"/>
      <c r="AJ179" s="5"/>
    </row>
    <row r="180" spans="1:36" ht="15" x14ac:dyDescent="0.25">
      <c r="A180" s="61" t="s">
        <v>40</v>
      </c>
      <c r="B180" s="62" t="s">
        <v>312</v>
      </c>
      <c r="C180" s="87" t="s">
        <v>318</v>
      </c>
      <c r="D180" s="63" t="s">
        <v>316</v>
      </c>
      <c r="E180" s="64">
        <v>1</v>
      </c>
      <c r="F180" s="65">
        <v>19270</v>
      </c>
      <c r="G180" s="66">
        <f t="shared" si="393"/>
        <v>19270</v>
      </c>
      <c r="H180" s="64">
        <v>1</v>
      </c>
      <c r="I180" s="65">
        <v>19270</v>
      </c>
      <c r="J180" s="66">
        <f t="shared" si="394"/>
        <v>19270</v>
      </c>
      <c r="K180" s="64"/>
      <c r="L180" s="65"/>
      <c r="M180" s="66">
        <f t="shared" si="387"/>
        <v>0</v>
      </c>
      <c r="N180" s="64"/>
      <c r="O180" s="65"/>
      <c r="P180" s="66">
        <f t="shared" si="388"/>
        <v>0</v>
      </c>
      <c r="Q180" s="64"/>
      <c r="R180" s="65"/>
      <c r="S180" s="409">
        <f t="shared" si="389"/>
        <v>0</v>
      </c>
      <c r="T180" s="457"/>
      <c r="U180" s="441"/>
      <c r="V180" s="458">
        <f t="shared" si="390"/>
        <v>0</v>
      </c>
      <c r="W180" s="416">
        <f t="shared" si="355"/>
        <v>19270</v>
      </c>
      <c r="X180" s="526">
        <f t="shared" si="391"/>
        <v>19270</v>
      </c>
      <c r="Y180" s="527">
        <f t="shared" si="392"/>
        <v>0</v>
      </c>
      <c r="Z180" s="560">
        <v>0</v>
      </c>
      <c r="AA180" s="394" t="s">
        <v>319</v>
      </c>
      <c r="AB180" s="60"/>
      <c r="AC180" s="60"/>
      <c r="AD180" s="60"/>
      <c r="AE180" s="60"/>
      <c r="AF180" s="5"/>
      <c r="AG180" s="5"/>
      <c r="AH180" s="5"/>
      <c r="AI180" s="5"/>
      <c r="AJ180" s="5"/>
    </row>
    <row r="181" spans="1:36" ht="25.5" x14ac:dyDescent="0.25">
      <c r="A181" s="51" t="s">
        <v>40</v>
      </c>
      <c r="B181" s="52" t="s">
        <v>310</v>
      </c>
      <c r="C181" s="87" t="s">
        <v>320</v>
      </c>
      <c r="D181" s="54" t="s">
        <v>321</v>
      </c>
      <c r="E181" s="55">
        <v>7</v>
      </c>
      <c r="F181" s="56">
        <v>2070</v>
      </c>
      <c r="G181" s="57">
        <f t="shared" si="393"/>
        <v>14490</v>
      </c>
      <c r="H181" s="55">
        <v>7</v>
      </c>
      <c r="I181" s="56">
        <f>J181/H181</f>
        <v>3207.1428571428573</v>
      </c>
      <c r="J181" s="57">
        <v>22450</v>
      </c>
      <c r="K181" s="55"/>
      <c r="L181" s="56"/>
      <c r="M181" s="57">
        <f t="shared" si="387"/>
        <v>0</v>
      </c>
      <c r="N181" s="55"/>
      <c r="O181" s="56"/>
      <c r="P181" s="57">
        <f t="shared" si="388"/>
        <v>0</v>
      </c>
      <c r="Q181" s="55"/>
      <c r="R181" s="56"/>
      <c r="S181" s="408">
        <f t="shared" si="389"/>
        <v>0</v>
      </c>
      <c r="T181" s="455"/>
      <c r="U181" s="56"/>
      <c r="V181" s="456">
        <f t="shared" si="390"/>
        <v>0</v>
      </c>
      <c r="W181" s="416">
        <f t="shared" si="355"/>
        <v>14490</v>
      </c>
      <c r="X181" s="526">
        <f t="shared" si="391"/>
        <v>22450</v>
      </c>
      <c r="Y181" s="527">
        <f t="shared" si="392"/>
        <v>-7960</v>
      </c>
      <c r="Z181" s="560">
        <f t="shared" ref="Z181:Z187" si="395">(Y181/W181)*100</f>
        <v>-54.9344375431332</v>
      </c>
      <c r="AA181" s="393" t="s">
        <v>322</v>
      </c>
      <c r="AB181" s="60"/>
      <c r="AC181" s="60"/>
      <c r="AD181" s="60"/>
      <c r="AE181" s="60"/>
      <c r="AF181" s="5"/>
      <c r="AG181" s="5"/>
      <c r="AH181" s="5"/>
      <c r="AI181" s="5"/>
      <c r="AJ181" s="5"/>
    </row>
    <row r="182" spans="1:36" ht="63.75" x14ac:dyDescent="0.25">
      <c r="A182" s="51" t="s">
        <v>40</v>
      </c>
      <c r="B182" s="52" t="s">
        <v>310</v>
      </c>
      <c r="C182" s="87" t="s">
        <v>474</v>
      </c>
      <c r="D182" s="54" t="s">
        <v>323</v>
      </c>
      <c r="E182" s="55">
        <v>9</v>
      </c>
      <c r="F182" s="56">
        <v>16225</v>
      </c>
      <c r="G182" s="57">
        <f t="shared" si="393"/>
        <v>146025</v>
      </c>
      <c r="H182" s="55">
        <v>9</v>
      </c>
      <c r="I182" s="56">
        <f>J182/H182</f>
        <v>21633.333333333332</v>
      </c>
      <c r="J182" s="57">
        <v>194700</v>
      </c>
      <c r="K182" s="55"/>
      <c r="L182" s="56"/>
      <c r="M182" s="57">
        <f t="shared" si="387"/>
        <v>0</v>
      </c>
      <c r="N182" s="55"/>
      <c r="O182" s="56"/>
      <c r="P182" s="57">
        <f t="shared" si="388"/>
        <v>0</v>
      </c>
      <c r="Q182" s="55"/>
      <c r="R182" s="56"/>
      <c r="S182" s="408">
        <f t="shared" si="389"/>
        <v>0</v>
      </c>
      <c r="T182" s="455"/>
      <c r="U182" s="56"/>
      <c r="V182" s="456">
        <f t="shared" si="390"/>
        <v>0</v>
      </c>
      <c r="W182" s="416">
        <f t="shared" si="355"/>
        <v>146025</v>
      </c>
      <c r="X182" s="526">
        <f t="shared" si="391"/>
        <v>194700</v>
      </c>
      <c r="Y182" s="527">
        <f t="shared" si="392"/>
        <v>-48675</v>
      </c>
      <c r="Z182" s="560">
        <f t="shared" si="395"/>
        <v>-33.333333333333329</v>
      </c>
      <c r="AA182" s="394" t="s">
        <v>435</v>
      </c>
      <c r="AB182" s="60"/>
      <c r="AC182" s="60"/>
      <c r="AD182" s="60"/>
      <c r="AE182" s="60"/>
    </row>
    <row r="183" spans="1:36" ht="51" x14ac:dyDescent="0.25">
      <c r="A183" s="61" t="s">
        <v>40</v>
      </c>
      <c r="B183" s="62" t="s">
        <v>312</v>
      </c>
      <c r="C183" s="87" t="s">
        <v>324</v>
      </c>
      <c r="D183" s="63" t="s">
        <v>323</v>
      </c>
      <c r="E183" s="64">
        <v>4</v>
      </c>
      <c r="F183" s="65">
        <v>15500</v>
      </c>
      <c r="G183" s="66">
        <f t="shared" si="393"/>
        <v>62000</v>
      </c>
      <c r="H183" s="444">
        <v>4</v>
      </c>
      <c r="I183" s="445">
        <f>J183/H183</f>
        <v>8750</v>
      </c>
      <c r="J183" s="446">
        <v>35000</v>
      </c>
      <c r="K183" s="64"/>
      <c r="L183" s="65"/>
      <c r="M183" s="66">
        <f t="shared" si="387"/>
        <v>0</v>
      </c>
      <c r="N183" s="64"/>
      <c r="O183" s="65"/>
      <c r="P183" s="66">
        <f t="shared" si="388"/>
        <v>0</v>
      </c>
      <c r="Q183" s="64"/>
      <c r="R183" s="65"/>
      <c r="S183" s="409">
        <f t="shared" si="389"/>
        <v>0</v>
      </c>
      <c r="T183" s="457"/>
      <c r="U183" s="441"/>
      <c r="V183" s="458">
        <f t="shared" si="390"/>
        <v>0</v>
      </c>
      <c r="W183" s="416">
        <f t="shared" si="355"/>
        <v>62000</v>
      </c>
      <c r="X183" s="526">
        <f t="shared" si="391"/>
        <v>35000</v>
      </c>
      <c r="Y183" s="527">
        <f t="shared" si="392"/>
        <v>27000</v>
      </c>
      <c r="Z183" s="560">
        <f t="shared" si="395"/>
        <v>43.548387096774192</v>
      </c>
      <c r="AA183" s="394" t="s">
        <v>435</v>
      </c>
      <c r="AB183" s="60"/>
      <c r="AC183" s="60"/>
      <c r="AD183" s="60"/>
      <c r="AE183" s="60"/>
    </row>
    <row r="184" spans="1:36" ht="39" thickBot="1" x14ac:dyDescent="0.3">
      <c r="A184" s="61" t="s">
        <v>40</v>
      </c>
      <c r="B184" s="78" t="s">
        <v>325</v>
      </c>
      <c r="C184" s="102" t="s">
        <v>326</v>
      </c>
      <c r="D184" s="73"/>
      <c r="E184" s="66">
        <f>E183*F183</f>
        <v>62000</v>
      </c>
      <c r="F184" s="65">
        <v>0.22</v>
      </c>
      <c r="G184" s="66">
        <f t="shared" si="393"/>
        <v>13640</v>
      </c>
      <c r="H184" s="446">
        <f>H183*I183</f>
        <v>35000</v>
      </c>
      <c r="I184" s="445">
        <v>0.22</v>
      </c>
      <c r="J184" s="446">
        <f t="shared" si="394"/>
        <v>7700</v>
      </c>
      <c r="K184" s="64"/>
      <c r="L184" s="65">
        <v>0.22</v>
      </c>
      <c r="M184" s="66">
        <f t="shared" si="387"/>
        <v>0</v>
      </c>
      <c r="N184" s="64"/>
      <c r="O184" s="65">
        <v>0.22</v>
      </c>
      <c r="P184" s="66">
        <f t="shared" si="388"/>
        <v>0</v>
      </c>
      <c r="Q184" s="64"/>
      <c r="R184" s="65">
        <v>0.22</v>
      </c>
      <c r="S184" s="409">
        <f t="shared" si="389"/>
        <v>0</v>
      </c>
      <c r="T184" s="457"/>
      <c r="U184" s="441">
        <v>0.22</v>
      </c>
      <c r="V184" s="458">
        <f t="shared" si="390"/>
        <v>0</v>
      </c>
      <c r="W184" s="416">
        <f t="shared" si="355"/>
        <v>13640</v>
      </c>
      <c r="X184" s="526">
        <f t="shared" si="391"/>
        <v>7700</v>
      </c>
      <c r="Y184" s="527">
        <f t="shared" si="392"/>
        <v>5940</v>
      </c>
      <c r="Z184" s="560">
        <f t="shared" si="395"/>
        <v>43.548387096774192</v>
      </c>
      <c r="AA184" s="394" t="s">
        <v>435</v>
      </c>
      <c r="AB184" s="8"/>
      <c r="AC184" s="8"/>
      <c r="AD184" s="8"/>
      <c r="AE184" s="8"/>
    </row>
    <row r="185" spans="1:36" s="364" customFormat="1" ht="51.75" thickBot="1" x14ac:dyDescent="0.3">
      <c r="A185" s="51" t="s">
        <v>40</v>
      </c>
      <c r="B185" s="52" t="s">
        <v>436</v>
      </c>
      <c r="C185" s="106" t="s">
        <v>437</v>
      </c>
      <c r="D185" s="107" t="s">
        <v>123</v>
      </c>
      <c r="E185" s="108">
        <v>217</v>
      </c>
      <c r="F185" s="109">
        <v>300</v>
      </c>
      <c r="G185" s="110">
        <f t="shared" si="393"/>
        <v>65100</v>
      </c>
      <c r="H185" s="567">
        <v>325</v>
      </c>
      <c r="I185" s="568">
        <f>J185/H185</f>
        <v>296.4884923076923</v>
      </c>
      <c r="J185" s="447">
        <v>96358.76</v>
      </c>
      <c r="K185" s="55"/>
      <c r="L185" s="109"/>
      <c r="M185" s="57">
        <f t="shared" si="387"/>
        <v>0</v>
      </c>
      <c r="N185" s="55"/>
      <c r="O185" s="109"/>
      <c r="P185" s="57">
        <f t="shared" si="388"/>
        <v>0</v>
      </c>
      <c r="Q185" s="55"/>
      <c r="R185" s="109"/>
      <c r="S185" s="408">
        <f t="shared" si="389"/>
        <v>0</v>
      </c>
      <c r="T185" s="455"/>
      <c r="U185" s="109"/>
      <c r="V185" s="456">
        <f t="shared" si="390"/>
        <v>0</v>
      </c>
      <c r="W185" s="58">
        <f t="shared" si="355"/>
        <v>65100</v>
      </c>
      <c r="X185" s="526">
        <f t="shared" si="391"/>
        <v>96358.76</v>
      </c>
      <c r="Y185" s="527">
        <f t="shared" si="392"/>
        <v>-31258.759999999995</v>
      </c>
      <c r="Z185" s="560">
        <f t="shared" si="395"/>
        <v>-48.016528417818733</v>
      </c>
      <c r="AA185" s="393" t="s">
        <v>124</v>
      </c>
      <c r="AB185" s="60"/>
      <c r="AC185" s="60"/>
      <c r="AD185" s="60"/>
      <c r="AE185" s="60"/>
    </row>
    <row r="186" spans="1:36" ht="15" thickBot="1" x14ac:dyDescent="0.25">
      <c r="A186" s="182" t="s">
        <v>327</v>
      </c>
      <c r="B186" s="183"/>
      <c r="C186" s="184"/>
      <c r="D186" s="185"/>
      <c r="E186" s="96"/>
      <c r="F186" s="103"/>
      <c r="G186" s="186">
        <f t="shared" ref="G186" si="396">G170+G166+G161+G156</f>
        <v>666987</v>
      </c>
      <c r="H186" s="96"/>
      <c r="I186" s="103"/>
      <c r="J186" s="186">
        <f t="shared" ref="J186" si="397">J170+J166+J161+J156</f>
        <v>690025.67</v>
      </c>
      <c r="K186" s="96"/>
      <c r="L186" s="103"/>
      <c r="M186" s="186">
        <f t="shared" ref="M186:Q186" si="398">M170+M166+M161+M156</f>
        <v>0</v>
      </c>
      <c r="N186" s="96">
        <f t="shared" si="398"/>
        <v>0</v>
      </c>
      <c r="O186" s="103"/>
      <c r="P186" s="186">
        <f t="shared" ref="P186" si="399">P170+P166+P161+P156</f>
        <v>0</v>
      </c>
      <c r="Q186" s="96">
        <f t="shared" si="398"/>
        <v>2</v>
      </c>
      <c r="R186" s="103"/>
      <c r="S186" s="486">
        <f>S170+S166+S161+S156</f>
        <v>31050</v>
      </c>
      <c r="T186" s="492">
        <f t="shared" ref="T186" si="400">T170+T166+T161+T156</f>
        <v>13</v>
      </c>
      <c r="U186" s="103"/>
      <c r="V186" s="504">
        <f>V170+V166+V161+V156</f>
        <v>44598</v>
      </c>
      <c r="W186" s="487">
        <f>W170+W156+W166+W161</f>
        <v>698037</v>
      </c>
      <c r="X186" s="487">
        <f>X170+X156+X166+X161</f>
        <v>734623.67</v>
      </c>
      <c r="Y186" s="487">
        <f t="shared" ref="Y186" si="401">Y170+Y156+Y166+Y161</f>
        <v>-36586.670000000042</v>
      </c>
      <c r="Z186" s="523">
        <f t="shared" si="395"/>
        <v>-5.2413654290531939</v>
      </c>
      <c r="AA186" s="401"/>
      <c r="AB186" s="8"/>
      <c r="AC186" s="8"/>
      <c r="AD186" s="8"/>
      <c r="AE186" s="8"/>
    </row>
    <row r="187" spans="1:36" ht="15" thickBot="1" x14ac:dyDescent="0.25">
      <c r="A187" s="187" t="s">
        <v>328</v>
      </c>
      <c r="B187" s="188"/>
      <c r="C187" s="189"/>
      <c r="D187" s="190"/>
      <c r="E187" s="191"/>
      <c r="F187" s="192"/>
      <c r="G187" s="193">
        <f>G35+G49+G58+G79+G93+G107+G120+G128+G137+G144+G148+G154+G186</f>
        <v>1469999.9986399999</v>
      </c>
      <c r="H187" s="191"/>
      <c r="I187" s="192"/>
      <c r="J187" s="193">
        <f>J35+J49+J58+J79+J93+J107+J120+J128+J137+J144+J148+J154+J186</f>
        <v>1469999.99712</v>
      </c>
      <c r="K187" s="191"/>
      <c r="L187" s="192"/>
      <c r="M187" s="193">
        <f>M35+M49+M58+M79+M93+M107+M120+M128+M137+M144+M148+M154+M186</f>
        <v>0</v>
      </c>
      <c r="N187" s="191"/>
      <c r="O187" s="192"/>
      <c r="P187" s="193">
        <f>P35+P49+P58+P79+P93+P107+P120+P128+P137+P144+P148+P154+P186</f>
        <v>0</v>
      </c>
      <c r="Q187" s="191"/>
      <c r="R187" s="192"/>
      <c r="S187" s="374">
        <f>S35+S49+S58+S79+S93+S107+S120+S128+S137+S144+S148+S154+S186</f>
        <v>54337.5</v>
      </c>
      <c r="T187" s="505"/>
      <c r="U187" s="506"/>
      <c r="V187" s="507">
        <f>V35+V49+V58+V79+V93+V107+V120+V128+V137+V144+V148+V154+V186</f>
        <v>69598</v>
      </c>
      <c r="W187" s="488">
        <f>W35+W49+W58+W79+W93+W107+W120+W128+W137+W144+W148+W154+W186</f>
        <v>1524337.4986399999</v>
      </c>
      <c r="X187" s="524">
        <f>X35+X49+X58+X79+X93+X107+X120+X128+X137+X144+X148+X154+X186</f>
        <v>1539597.99712</v>
      </c>
      <c r="Y187" s="525">
        <f>W187-X187</f>
        <v>-15260.498480000068</v>
      </c>
      <c r="Z187" s="525">
        <f t="shared" si="395"/>
        <v>-1.0011233400487323</v>
      </c>
      <c r="AA187" s="402"/>
      <c r="AB187" s="8"/>
      <c r="AC187" s="8"/>
      <c r="AD187" s="8"/>
      <c r="AE187" s="8"/>
    </row>
    <row r="188" spans="1:36" ht="15" thickBot="1" x14ac:dyDescent="0.25">
      <c r="A188" s="622"/>
      <c r="B188" s="581"/>
      <c r="C188" s="581"/>
      <c r="D188" s="23"/>
      <c r="E188" s="29"/>
      <c r="F188" s="29"/>
      <c r="G188" s="29"/>
      <c r="H188" s="29"/>
      <c r="I188" s="29"/>
      <c r="J188" s="29"/>
      <c r="K188" s="29"/>
      <c r="L188" s="29"/>
      <c r="M188" s="29"/>
      <c r="N188" s="29"/>
      <c r="O188" s="29"/>
      <c r="P188" s="29"/>
      <c r="Q188" s="29"/>
      <c r="R188" s="29"/>
      <c r="S188" s="389"/>
      <c r="T188" s="508"/>
      <c r="U188" s="389"/>
      <c r="V188" s="509"/>
      <c r="W188" s="489"/>
      <c r="X188" s="389"/>
      <c r="Y188" s="405"/>
      <c r="Z188" s="563"/>
      <c r="AA188" s="403"/>
      <c r="AB188" s="8"/>
      <c r="AC188" s="8"/>
      <c r="AD188" s="8"/>
      <c r="AE188" s="8"/>
    </row>
    <row r="189" spans="1:36" ht="15" thickBot="1" x14ac:dyDescent="0.25">
      <c r="A189" s="593" t="s">
        <v>329</v>
      </c>
      <c r="B189" s="594"/>
      <c r="C189" s="595"/>
      <c r="D189" s="194"/>
      <c r="E189" s="191"/>
      <c r="F189" s="192"/>
      <c r="G189" s="195">
        <f>G187-J187</f>
        <v>1.5199999324977398E-3</v>
      </c>
      <c r="H189" s="375"/>
      <c r="I189" s="375"/>
      <c r="J189" s="375"/>
      <c r="K189" s="191"/>
      <c r="L189" s="192"/>
      <c r="M189" s="195">
        <f>'Дохідна частина'!D20-'Кошторис  витрат'!M187</f>
        <v>0</v>
      </c>
      <c r="N189" s="375"/>
      <c r="O189" s="375"/>
      <c r="P189" s="375"/>
      <c r="Q189" s="191"/>
      <c r="R189" s="192"/>
      <c r="S189" s="375"/>
      <c r="T189" s="510"/>
      <c r="U189" s="511"/>
      <c r="V189" s="512">
        <f>S187-V187</f>
        <v>-15260.5</v>
      </c>
      <c r="W189" s="490"/>
      <c r="X189" s="375"/>
      <c r="Y189" s="375"/>
      <c r="Z189" s="406"/>
      <c r="AA189" s="404"/>
      <c r="AB189" s="8"/>
      <c r="AC189" s="8"/>
      <c r="AD189" s="8"/>
      <c r="AE189" s="8"/>
    </row>
    <row r="190" spans="1:36" x14ac:dyDescent="0.2">
      <c r="A190" s="1"/>
      <c r="B190" s="196"/>
      <c r="C190" s="2"/>
      <c r="D190" s="197"/>
      <c r="E190" s="12"/>
      <c r="F190" s="12"/>
      <c r="G190" s="12"/>
      <c r="H190" s="12"/>
      <c r="I190" s="12"/>
      <c r="J190" s="12"/>
      <c r="K190" s="12"/>
      <c r="L190" s="12"/>
      <c r="M190" s="12"/>
      <c r="N190" s="12"/>
      <c r="O190" s="12"/>
      <c r="P190" s="12"/>
      <c r="Q190" s="12"/>
      <c r="R190" s="12"/>
      <c r="S190" s="12"/>
      <c r="T190" s="12"/>
      <c r="U190" s="12"/>
      <c r="V190" s="12"/>
      <c r="W190" s="20"/>
      <c r="X190" s="12"/>
      <c r="Y190" s="12"/>
      <c r="AA190" s="2"/>
      <c r="AB190" s="1"/>
      <c r="AC190" s="1"/>
      <c r="AD190" s="1"/>
      <c r="AE190" s="1"/>
    </row>
    <row r="191" spans="1:36" x14ac:dyDescent="0.2">
      <c r="A191" s="1"/>
      <c r="B191" s="196"/>
      <c r="C191" s="2"/>
      <c r="D191" s="197"/>
      <c r="E191" s="12"/>
      <c r="F191" s="12"/>
      <c r="G191" s="12"/>
      <c r="H191" s="12"/>
      <c r="I191" s="12"/>
      <c r="J191" s="12"/>
      <c r="K191" s="12"/>
      <c r="L191" s="12"/>
      <c r="M191" s="12"/>
      <c r="N191" s="12"/>
      <c r="O191" s="12"/>
      <c r="P191" s="12"/>
      <c r="Q191" s="12"/>
      <c r="R191" s="12"/>
      <c r="S191" s="12"/>
      <c r="T191" s="12"/>
      <c r="U191" s="12"/>
      <c r="V191" s="12"/>
      <c r="W191" s="20"/>
      <c r="X191" s="12"/>
      <c r="Y191" s="12"/>
      <c r="AA191" s="2"/>
      <c r="AB191" s="1"/>
      <c r="AC191" s="1"/>
      <c r="AD191" s="1"/>
      <c r="AE191" s="1"/>
    </row>
    <row r="192" spans="1:36" x14ac:dyDescent="0.2">
      <c r="A192" s="1"/>
      <c r="B192" s="196"/>
      <c r="C192" s="2"/>
      <c r="D192" s="197"/>
      <c r="E192" s="12"/>
      <c r="F192" s="12"/>
      <c r="G192" s="12"/>
      <c r="H192" s="12"/>
      <c r="I192" s="12"/>
      <c r="J192" s="12"/>
      <c r="K192" s="12"/>
      <c r="L192" s="12"/>
      <c r="M192" s="12"/>
      <c r="N192" s="12"/>
      <c r="O192" s="12"/>
      <c r="P192" s="12"/>
      <c r="Q192" s="12"/>
      <c r="R192" s="12"/>
      <c r="S192" s="12"/>
      <c r="T192" s="12"/>
      <c r="U192" s="12"/>
      <c r="V192" s="12"/>
      <c r="W192" s="20"/>
      <c r="X192" s="12"/>
      <c r="Y192" s="12"/>
      <c r="AA192" s="2"/>
      <c r="AB192" s="1"/>
      <c r="AC192" s="1"/>
      <c r="AD192" s="1"/>
      <c r="AE192" s="1"/>
    </row>
    <row r="193" spans="1:31" x14ac:dyDescent="0.2">
      <c r="A193" s="9"/>
      <c r="B193" s="10"/>
      <c r="C193" s="11" t="s">
        <v>425</v>
      </c>
      <c r="D193" s="197"/>
      <c r="E193" s="198"/>
      <c r="F193" s="198"/>
      <c r="G193" s="12"/>
      <c r="H193" s="12"/>
      <c r="I193" s="12"/>
      <c r="J193" s="12"/>
      <c r="K193" s="621" t="s">
        <v>426</v>
      </c>
      <c r="L193" s="621"/>
      <c r="M193" s="621"/>
      <c r="N193" s="376"/>
      <c r="O193" s="376"/>
      <c r="P193" s="376"/>
      <c r="Q193" s="12"/>
      <c r="R193" s="12"/>
      <c r="S193" s="12"/>
      <c r="T193" s="12"/>
      <c r="U193" s="12"/>
      <c r="V193" s="12"/>
      <c r="W193" s="20"/>
      <c r="X193" s="12"/>
      <c r="Y193" s="12"/>
      <c r="AA193" s="2"/>
      <c r="AB193" s="1"/>
      <c r="AC193" s="1"/>
      <c r="AD193" s="1"/>
      <c r="AE193" s="1"/>
    </row>
    <row r="194" spans="1:31" x14ac:dyDescent="0.2">
      <c r="A194" s="14"/>
      <c r="B194" s="199"/>
      <c r="C194" s="15" t="s">
        <v>14</v>
      </c>
      <c r="D194" s="200"/>
      <c r="E194" s="18"/>
      <c r="F194" s="16" t="s">
        <v>15</v>
      </c>
      <c r="G194" s="18"/>
      <c r="H194" s="18"/>
      <c r="I194" s="18"/>
      <c r="J194" s="18"/>
      <c r="K194" s="19"/>
      <c r="L194" s="17" t="s">
        <v>16</v>
      </c>
      <c r="M194" s="18"/>
      <c r="N194" s="18"/>
      <c r="O194" s="18"/>
      <c r="P194" s="18"/>
      <c r="Q194" s="18"/>
      <c r="R194" s="18"/>
      <c r="S194" s="18"/>
      <c r="T194" s="18"/>
      <c r="U194" s="18"/>
      <c r="V194" s="18"/>
      <c r="W194" s="201"/>
      <c r="X194" s="18"/>
      <c r="Y194" s="18"/>
      <c r="AA194" s="202"/>
      <c r="AB194" s="203"/>
      <c r="AC194" s="203"/>
      <c r="AD194" s="203"/>
      <c r="AE194" s="203"/>
    </row>
    <row r="195" spans="1:31" x14ac:dyDescent="0.2">
      <c r="A195" s="1"/>
      <c r="B195" s="196"/>
      <c r="C195" s="2"/>
      <c r="D195" s="197"/>
      <c r="E195" s="12"/>
      <c r="F195" s="12"/>
      <c r="G195" s="12"/>
      <c r="H195" s="12"/>
      <c r="I195" s="12"/>
      <c r="J195" s="12"/>
      <c r="K195" s="12"/>
      <c r="L195" s="12"/>
      <c r="M195" s="12"/>
      <c r="N195" s="12"/>
      <c r="O195" s="12"/>
      <c r="P195" s="12"/>
      <c r="Q195" s="12"/>
      <c r="R195" s="12"/>
      <c r="S195" s="12"/>
      <c r="T195" s="12"/>
      <c r="U195" s="12"/>
      <c r="V195" s="12"/>
      <c r="W195" s="20"/>
      <c r="X195" s="12"/>
      <c r="Y195" s="12"/>
      <c r="AA195" s="2"/>
      <c r="AB195" s="1"/>
      <c r="AC195" s="1"/>
      <c r="AD195" s="1"/>
      <c r="AE195" s="1"/>
    </row>
    <row r="196" spans="1:31" x14ac:dyDescent="0.2">
      <c r="A196" s="1"/>
      <c r="B196" s="196"/>
      <c r="C196" s="2"/>
      <c r="D196" s="197"/>
      <c r="E196" s="12"/>
      <c r="F196" s="12"/>
      <c r="G196" s="12"/>
      <c r="H196" s="12"/>
      <c r="I196" s="12"/>
      <c r="J196" s="12"/>
      <c r="K196" s="12"/>
      <c r="L196" s="12"/>
      <c r="M196" s="12"/>
      <c r="N196" s="12"/>
      <c r="O196" s="12"/>
      <c r="P196" s="12"/>
      <c r="Q196" s="12"/>
      <c r="R196" s="12"/>
      <c r="S196" s="12"/>
      <c r="T196" s="12"/>
      <c r="U196" s="12"/>
      <c r="V196" s="12"/>
      <c r="W196" s="20"/>
      <c r="X196" s="12"/>
      <c r="Y196" s="12"/>
      <c r="AA196" s="2"/>
      <c r="AB196" s="1"/>
      <c r="AC196" s="1"/>
      <c r="AD196" s="1"/>
      <c r="AE196" s="1"/>
    </row>
    <row r="197" spans="1:31" x14ac:dyDescent="0.2">
      <c r="A197" s="1"/>
      <c r="B197" s="196"/>
      <c r="C197" s="2"/>
      <c r="D197" s="197"/>
      <c r="E197" s="12"/>
      <c r="F197" s="12"/>
      <c r="G197" s="12"/>
      <c r="H197" s="12"/>
      <c r="I197" s="12"/>
      <c r="J197" s="12"/>
      <c r="K197" s="12"/>
      <c r="L197" s="12"/>
      <c r="M197" s="12"/>
      <c r="N197" s="12"/>
      <c r="O197" s="12"/>
      <c r="P197" s="12"/>
      <c r="Q197" s="12"/>
      <c r="R197" s="12"/>
      <c r="S197" s="12"/>
      <c r="T197" s="12"/>
      <c r="U197" s="12"/>
      <c r="V197" s="12"/>
      <c r="W197" s="20"/>
      <c r="X197" s="12"/>
      <c r="Y197" s="12"/>
      <c r="AA197" s="2"/>
      <c r="AB197" s="1"/>
      <c r="AC197" s="1"/>
      <c r="AD197" s="1"/>
      <c r="AE197" s="1"/>
    </row>
    <row r="198" spans="1:31" x14ac:dyDescent="0.2">
      <c r="A198" s="1"/>
      <c r="B198" s="196"/>
      <c r="C198" s="2"/>
      <c r="D198" s="197"/>
      <c r="E198" s="12"/>
      <c r="F198" s="12"/>
      <c r="G198" s="12"/>
      <c r="H198" s="12"/>
      <c r="I198" s="12"/>
      <c r="J198" s="12"/>
      <c r="K198" s="12"/>
      <c r="L198" s="12"/>
      <c r="M198" s="12"/>
      <c r="N198" s="12"/>
      <c r="O198" s="12"/>
      <c r="P198" s="12"/>
      <c r="Q198" s="12"/>
      <c r="R198" s="12"/>
      <c r="S198" s="12"/>
      <c r="T198" s="12"/>
      <c r="U198" s="12"/>
      <c r="V198" s="12"/>
      <c r="W198" s="204"/>
      <c r="X198" s="12"/>
      <c r="Y198" s="12"/>
      <c r="AA198" s="2"/>
      <c r="AB198" s="1"/>
      <c r="AC198" s="1"/>
      <c r="AD198" s="1"/>
      <c r="AE198" s="1"/>
    </row>
    <row r="199" spans="1:31" x14ac:dyDescent="0.2">
      <c r="A199" s="1"/>
      <c r="B199" s="196"/>
      <c r="C199" s="2"/>
      <c r="D199" s="197"/>
      <c r="E199" s="12"/>
      <c r="F199" s="12"/>
      <c r="G199" s="12"/>
      <c r="H199" s="12"/>
      <c r="I199" s="12"/>
      <c r="J199" s="12"/>
      <c r="K199" s="12"/>
      <c r="L199" s="12"/>
      <c r="M199" s="12"/>
      <c r="N199" s="12"/>
      <c r="O199" s="12"/>
      <c r="P199" s="12"/>
      <c r="Q199" s="12"/>
      <c r="R199" s="12"/>
      <c r="S199" s="12"/>
      <c r="T199" s="12"/>
      <c r="U199" s="12"/>
      <c r="V199" s="12"/>
      <c r="W199" s="204"/>
      <c r="X199" s="12"/>
      <c r="Y199" s="12"/>
      <c r="AA199" s="2"/>
      <c r="AB199" s="1"/>
      <c r="AC199" s="1"/>
      <c r="AD199" s="1"/>
      <c r="AE199" s="1"/>
    </row>
    <row r="200" spans="1:31" x14ac:dyDescent="0.2">
      <c r="A200" s="1"/>
      <c r="B200" s="196"/>
      <c r="C200" s="2"/>
      <c r="D200" s="197"/>
      <c r="E200" s="12"/>
      <c r="F200" s="12"/>
      <c r="G200" s="12"/>
      <c r="H200" s="12"/>
      <c r="I200" s="12"/>
      <c r="J200" s="12"/>
      <c r="K200" s="12"/>
      <c r="L200" s="12"/>
      <c r="M200" s="12"/>
      <c r="N200" s="12"/>
      <c r="O200" s="12"/>
      <c r="P200" s="12"/>
      <c r="Q200" s="12"/>
      <c r="R200" s="12"/>
      <c r="S200" s="12"/>
      <c r="T200" s="12"/>
      <c r="U200" s="12"/>
      <c r="V200" s="12"/>
      <c r="W200" s="204"/>
      <c r="X200" s="12"/>
      <c r="Y200" s="12"/>
      <c r="AA200" s="2"/>
      <c r="AB200" s="1"/>
      <c r="AC200" s="1"/>
      <c r="AD200" s="1"/>
      <c r="AE200" s="1"/>
    </row>
    <row r="201" spans="1:31" x14ac:dyDescent="0.2">
      <c r="A201" s="1"/>
      <c r="B201" s="196"/>
      <c r="C201" s="2"/>
      <c r="D201" s="197"/>
      <c r="E201" s="12"/>
      <c r="F201" s="12"/>
      <c r="G201" s="12"/>
      <c r="H201" s="12"/>
      <c r="I201" s="12"/>
      <c r="J201" s="12"/>
      <c r="K201" s="12"/>
      <c r="L201" s="12"/>
      <c r="M201" s="12"/>
      <c r="N201" s="12"/>
      <c r="O201" s="12"/>
      <c r="P201" s="12"/>
      <c r="Q201" s="12"/>
      <c r="R201" s="12"/>
      <c r="S201" s="12"/>
      <c r="T201" s="12"/>
      <c r="U201" s="12"/>
      <c r="V201" s="12"/>
      <c r="W201" s="204"/>
      <c r="X201" s="12"/>
      <c r="Y201" s="12"/>
      <c r="AA201" s="2"/>
      <c r="AB201" s="1"/>
      <c r="AC201" s="1"/>
      <c r="AD201" s="1"/>
      <c r="AE201" s="1"/>
    </row>
    <row r="202" spans="1:31" x14ac:dyDescent="0.2">
      <c r="A202" s="1"/>
      <c r="B202" s="196"/>
      <c r="C202" s="2"/>
      <c r="D202" s="197"/>
      <c r="E202" s="12"/>
      <c r="F202" s="12"/>
      <c r="G202" s="12"/>
      <c r="H202" s="12"/>
      <c r="I202" s="12"/>
      <c r="J202" s="12"/>
      <c r="K202" s="12"/>
      <c r="L202" s="12"/>
      <c r="M202" s="12"/>
      <c r="N202" s="12"/>
      <c r="O202" s="12"/>
      <c r="P202" s="12"/>
      <c r="Q202" s="12"/>
      <c r="R202" s="12"/>
      <c r="S202" s="12"/>
      <c r="T202" s="12"/>
      <c r="U202" s="12"/>
      <c r="V202" s="12"/>
      <c r="W202" s="204"/>
      <c r="X202" s="12"/>
      <c r="Y202" s="12"/>
      <c r="AA202" s="2"/>
      <c r="AB202" s="1"/>
      <c r="AC202" s="1"/>
      <c r="AD202" s="1"/>
      <c r="AE202" s="1"/>
    </row>
    <row r="203" spans="1:31" x14ac:dyDescent="0.2">
      <c r="A203" s="1"/>
      <c r="B203" s="196"/>
      <c r="C203" s="2"/>
      <c r="D203" s="197"/>
      <c r="E203" s="12"/>
      <c r="F203" s="12"/>
      <c r="G203" s="12"/>
      <c r="H203" s="12"/>
      <c r="I203" s="12"/>
      <c r="J203" s="12"/>
      <c r="K203" s="12"/>
      <c r="L203" s="12"/>
      <c r="M203" s="12"/>
      <c r="N203" s="12"/>
      <c r="O203" s="12"/>
      <c r="P203" s="12"/>
      <c r="Q203" s="12"/>
      <c r="R203" s="12"/>
      <c r="S203" s="12"/>
      <c r="T203" s="12"/>
      <c r="U203" s="12"/>
      <c r="V203" s="12"/>
      <c r="W203" s="204"/>
      <c r="X203" s="12"/>
      <c r="Y203" s="12"/>
      <c r="AA203" s="2"/>
      <c r="AB203" s="1"/>
      <c r="AC203" s="1"/>
      <c r="AD203" s="1"/>
      <c r="AE203" s="1"/>
    </row>
    <row r="204" spans="1:31" x14ac:dyDescent="0.2">
      <c r="A204" s="1"/>
      <c r="B204" s="196"/>
      <c r="C204" s="2"/>
      <c r="D204" s="197"/>
      <c r="E204" s="12"/>
      <c r="F204" s="12"/>
      <c r="G204" s="12"/>
      <c r="H204" s="12"/>
      <c r="I204" s="12"/>
      <c r="J204" s="12"/>
      <c r="K204" s="12"/>
      <c r="L204" s="12"/>
      <c r="M204" s="12"/>
      <c r="N204" s="12"/>
      <c r="O204" s="12"/>
      <c r="P204" s="12"/>
      <c r="Q204" s="12"/>
      <c r="R204" s="12"/>
      <c r="S204" s="12"/>
      <c r="T204" s="12"/>
      <c r="U204" s="12"/>
      <c r="V204" s="12"/>
      <c r="W204" s="204"/>
      <c r="X204" s="12"/>
      <c r="Y204" s="12"/>
      <c r="AA204" s="2"/>
      <c r="AB204" s="1"/>
      <c r="AC204" s="1"/>
      <c r="AD204" s="1"/>
      <c r="AE204" s="1"/>
    </row>
    <row r="205" spans="1:31" x14ac:dyDescent="0.2">
      <c r="A205" s="1"/>
      <c r="B205" s="196"/>
      <c r="C205" s="2"/>
      <c r="D205" s="197"/>
      <c r="E205" s="12"/>
      <c r="F205" s="12"/>
      <c r="G205" s="12"/>
      <c r="H205" s="12"/>
      <c r="I205" s="12"/>
      <c r="J205" s="12"/>
      <c r="K205" s="12"/>
      <c r="L205" s="12"/>
      <c r="M205" s="12"/>
      <c r="N205" s="12"/>
      <c r="O205" s="12"/>
      <c r="P205" s="12"/>
      <c r="Q205" s="12"/>
      <c r="R205" s="12"/>
      <c r="S205" s="12"/>
      <c r="T205" s="12"/>
      <c r="U205" s="12"/>
      <c r="V205" s="12"/>
      <c r="W205" s="204"/>
      <c r="X205" s="12"/>
      <c r="Y205" s="12"/>
      <c r="AA205" s="2"/>
      <c r="AB205" s="1"/>
      <c r="AC205" s="1"/>
      <c r="AD205" s="1"/>
      <c r="AE205" s="1"/>
    </row>
    <row r="206" spans="1:31" x14ac:dyDescent="0.2">
      <c r="A206" s="1"/>
      <c r="B206" s="196"/>
      <c r="C206" s="2"/>
      <c r="D206" s="197"/>
      <c r="E206" s="12"/>
      <c r="F206" s="12"/>
      <c r="G206" s="12"/>
      <c r="H206" s="12"/>
      <c r="I206" s="12"/>
      <c r="J206" s="12"/>
      <c r="K206" s="12"/>
      <c r="L206" s="12"/>
      <c r="M206" s="12"/>
      <c r="N206" s="12"/>
      <c r="O206" s="12"/>
      <c r="P206" s="12"/>
      <c r="Q206" s="12"/>
      <c r="R206" s="12"/>
      <c r="S206" s="12"/>
      <c r="T206" s="12"/>
      <c r="U206" s="12"/>
      <c r="V206" s="12"/>
      <c r="W206" s="204"/>
      <c r="X206" s="12"/>
      <c r="Y206" s="12"/>
      <c r="AA206" s="2"/>
      <c r="AB206" s="1"/>
      <c r="AC206" s="1"/>
      <c r="AD206" s="1"/>
      <c r="AE206" s="1"/>
    </row>
    <row r="207" spans="1:31" x14ac:dyDescent="0.2">
      <c r="A207" s="1"/>
      <c r="B207" s="196"/>
      <c r="C207" s="2"/>
      <c r="D207" s="197"/>
      <c r="E207" s="12"/>
      <c r="F207" s="12"/>
      <c r="G207" s="12"/>
      <c r="H207" s="12"/>
      <c r="I207" s="12"/>
      <c r="J207" s="12"/>
      <c r="K207" s="12"/>
      <c r="L207" s="12"/>
      <c r="M207" s="12"/>
      <c r="N207" s="12"/>
      <c r="O207" s="12"/>
      <c r="P207" s="12"/>
      <c r="Q207" s="12"/>
      <c r="R207" s="12"/>
      <c r="S207" s="12"/>
      <c r="T207" s="12"/>
      <c r="U207" s="12"/>
      <c r="V207" s="12"/>
      <c r="W207" s="204"/>
      <c r="X207" s="12"/>
      <c r="Y207" s="12"/>
      <c r="AA207" s="2"/>
      <c r="AB207" s="1"/>
      <c r="AC207" s="1"/>
      <c r="AD207" s="1"/>
      <c r="AE207" s="1"/>
    </row>
    <row r="208" spans="1:31" x14ac:dyDescent="0.2">
      <c r="A208" s="1"/>
      <c r="B208" s="196"/>
      <c r="C208" s="2"/>
      <c r="D208" s="197"/>
      <c r="E208" s="12"/>
      <c r="F208" s="12"/>
      <c r="G208" s="12"/>
      <c r="H208" s="12"/>
      <c r="I208" s="12"/>
      <c r="J208" s="12"/>
      <c r="K208" s="12"/>
      <c r="L208" s="12"/>
      <c r="M208" s="12"/>
      <c r="N208" s="12"/>
      <c r="O208" s="12"/>
      <c r="P208" s="12"/>
      <c r="Q208" s="12"/>
      <c r="R208" s="12"/>
      <c r="S208" s="12"/>
      <c r="T208" s="12"/>
      <c r="U208" s="12"/>
      <c r="V208" s="12"/>
      <c r="W208" s="204"/>
      <c r="X208" s="12"/>
      <c r="Y208" s="12"/>
      <c r="AA208" s="2"/>
      <c r="AB208" s="1"/>
      <c r="AC208" s="1"/>
      <c r="AD208" s="1"/>
      <c r="AE208" s="1"/>
    </row>
    <row r="209" spans="1:31" x14ac:dyDescent="0.2">
      <c r="A209" s="1"/>
      <c r="B209" s="196"/>
      <c r="C209" s="2"/>
      <c r="D209" s="197"/>
      <c r="E209" s="12"/>
      <c r="F209" s="12"/>
      <c r="G209" s="12"/>
      <c r="H209" s="12"/>
      <c r="I209" s="12"/>
      <c r="J209" s="12"/>
      <c r="K209" s="12"/>
      <c r="L209" s="12"/>
      <c r="M209" s="12"/>
      <c r="N209" s="12"/>
      <c r="O209" s="12"/>
      <c r="P209" s="12"/>
      <c r="Q209" s="12"/>
      <c r="R209" s="12"/>
      <c r="S209" s="12"/>
      <c r="T209" s="12"/>
      <c r="U209" s="12"/>
      <c r="V209" s="12"/>
      <c r="W209" s="204"/>
      <c r="X209" s="12"/>
      <c r="Y209" s="12"/>
      <c r="AA209" s="2"/>
      <c r="AB209" s="1"/>
      <c r="AC209" s="1"/>
      <c r="AD209" s="1"/>
      <c r="AE209" s="1"/>
    </row>
    <row r="210" spans="1:31" x14ac:dyDescent="0.2">
      <c r="A210" s="1"/>
      <c r="B210" s="196"/>
      <c r="C210" s="2"/>
      <c r="D210" s="197"/>
      <c r="E210" s="12"/>
      <c r="F210" s="12"/>
      <c r="G210" s="12"/>
      <c r="H210" s="12"/>
      <c r="I210" s="12"/>
      <c r="J210" s="12"/>
      <c r="K210" s="12"/>
      <c r="L210" s="12"/>
      <c r="M210" s="12"/>
      <c r="N210" s="12"/>
      <c r="O210" s="12"/>
      <c r="P210" s="12"/>
      <c r="Q210" s="12"/>
      <c r="R210" s="12"/>
      <c r="S210" s="12"/>
      <c r="T210" s="12"/>
      <c r="U210" s="12"/>
      <c r="V210" s="12"/>
      <c r="W210" s="204"/>
      <c r="X210" s="12"/>
      <c r="Y210" s="12"/>
      <c r="AA210" s="2"/>
      <c r="AB210" s="1"/>
      <c r="AC210" s="1"/>
      <c r="AD210" s="1"/>
      <c r="AE210" s="1"/>
    </row>
    <row r="211" spans="1:31" x14ac:dyDescent="0.2">
      <c r="A211" s="1"/>
      <c r="B211" s="196"/>
      <c r="C211" s="2"/>
      <c r="D211" s="197"/>
      <c r="E211" s="12"/>
      <c r="F211" s="12"/>
      <c r="G211" s="12"/>
      <c r="H211" s="12"/>
      <c r="I211" s="12"/>
      <c r="J211" s="12"/>
      <c r="K211" s="12"/>
      <c r="L211" s="12"/>
      <c r="M211" s="12"/>
      <c r="N211" s="12"/>
      <c r="O211" s="12"/>
      <c r="P211" s="12"/>
      <c r="Q211" s="12"/>
      <c r="R211" s="12"/>
      <c r="S211" s="12"/>
      <c r="T211" s="12"/>
      <c r="U211" s="12"/>
      <c r="V211" s="12"/>
      <c r="W211" s="204"/>
      <c r="X211" s="12"/>
      <c r="Y211" s="12"/>
      <c r="AA211" s="2"/>
      <c r="AB211" s="1"/>
      <c r="AC211" s="1"/>
      <c r="AD211" s="1"/>
      <c r="AE211" s="1"/>
    </row>
    <row r="212" spans="1:31" x14ac:dyDescent="0.2">
      <c r="A212" s="1"/>
      <c r="B212" s="196"/>
      <c r="C212" s="2"/>
      <c r="D212" s="197"/>
      <c r="E212" s="12"/>
      <c r="F212" s="12"/>
      <c r="G212" s="12"/>
      <c r="H212" s="12"/>
      <c r="I212" s="12"/>
      <c r="J212" s="12"/>
      <c r="K212" s="12"/>
      <c r="L212" s="12"/>
      <c r="M212" s="12"/>
      <c r="N212" s="12"/>
      <c r="O212" s="12"/>
      <c r="P212" s="12"/>
      <c r="Q212" s="12"/>
      <c r="R212" s="12"/>
      <c r="S212" s="12"/>
      <c r="T212" s="12"/>
      <c r="U212" s="12"/>
      <c r="V212" s="12"/>
      <c r="W212" s="204"/>
      <c r="X212" s="12"/>
      <c r="Y212" s="12"/>
      <c r="AA212" s="2"/>
      <c r="AB212" s="1"/>
      <c r="AC212" s="1"/>
      <c r="AD212" s="1"/>
      <c r="AE212" s="1"/>
    </row>
    <row r="213" spans="1:31" x14ac:dyDescent="0.2">
      <c r="A213" s="1"/>
      <c r="B213" s="196"/>
      <c r="C213" s="2"/>
      <c r="D213" s="197"/>
      <c r="E213" s="12"/>
      <c r="F213" s="12"/>
      <c r="G213" s="12"/>
      <c r="H213" s="12"/>
      <c r="I213" s="12"/>
      <c r="J213" s="12"/>
      <c r="K213" s="12"/>
      <c r="L213" s="12"/>
      <c r="M213" s="12"/>
      <c r="N213" s="12"/>
      <c r="O213" s="12"/>
      <c r="P213" s="12"/>
      <c r="Q213" s="12"/>
      <c r="R213" s="12"/>
      <c r="S213" s="12"/>
      <c r="T213" s="12"/>
      <c r="U213" s="12"/>
      <c r="V213" s="12"/>
      <c r="W213" s="204"/>
      <c r="X213" s="12"/>
      <c r="Y213" s="12"/>
      <c r="AA213" s="2"/>
      <c r="AB213" s="1"/>
      <c r="AC213" s="1"/>
      <c r="AD213" s="1"/>
      <c r="AE213" s="1"/>
    </row>
    <row r="214" spans="1:31" x14ac:dyDescent="0.2">
      <c r="A214" s="1"/>
      <c r="B214" s="196"/>
      <c r="C214" s="2"/>
      <c r="D214" s="197"/>
      <c r="E214" s="12"/>
      <c r="F214" s="12"/>
      <c r="G214" s="12"/>
      <c r="H214" s="12"/>
      <c r="I214" s="12"/>
      <c r="J214" s="12"/>
      <c r="K214" s="12"/>
      <c r="L214" s="12"/>
      <c r="M214" s="12"/>
      <c r="N214" s="12"/>
      <c r="O214" s="12"/>
      <c r="P214" s="12"/>
      <c r="Q214" s="12"/>
      <c r="R214" s="12"/>
      <c r="S214" s="12"/>
      <c r="T214" s="12"/>
      <c r="U214" s="12"/>
      <c r="V214" s="12"/>
      <c r="W214" s="204"/>
      <c r="X214" s="12"/>
      <c r="Y214" s="12"/>
      <c r="AA214" s="2"/>
      <c r="AB214" s="1"/>
      <c r="AC214" s="1"/>
      <c r="AD214" s="1"/>
      <c r="AE214" s="1"/>
    </row>
    <row r="215" spans="1:31" x14ac:dyDescent="0.2">
      <c r="A215" s="1"/>
      <c r="B215" s="196"/>
      <c r="C215" s="2"/>
      <c r="D215" s="197"/>
      <c r="E215" s="12"/>
      <c r="F215" s="12"/>
      <c r="G215" s="12"/>
      <c r="H215" s="12"/>
      <c r="I215" s="12"/>
      <c r="J215" s="12"/>
      <c r="K215" s="12"/>
      <c r="L215" s="12"/>
      <c r="M215" s="12"/>
      <c r="N215" s="12"/>
      <c r="O215" s="12"/>
      <c r="P215" s="12"/>
      <c r="Q215" s="12"/>
      <c r="R215" s="12"/>
      <c r="S215" s="12"/>
      <c r="T215" s="12"/>
      <c r="U215" s="12"/>
      <c r="V215" s="12"/>
      <c r="W215" s="204"/>
      <c r="X215" s="12"/>
      <c r="Y215" s="12"/>
      <c r="AA215" s="2"/>
      <c r="AB215" s="1"/>
      <c r="AC215" s="1"/>
      <c r="AD215" s="1"/>
      <c r="AE215" s="1"/>
    </row>
    <row r="216" spans="1:31" x14ac:dyDescent="0.2">
      <c r="A216" s="1"/>
      <c r="B216" s="196"/>
      <c r="C216" s="2"/>
      <c r="D216" s="197"/>
      <c r="E216" s="12"/>
      <c r="F216" s="12"/>
      <c r="G216" s="12"/>
      <c r="H216" s="12"/>
      <c r="I216" s="12"/>
      <c r="J216" s="12"/>
      <c r="K216" s="12"/>
      <c r="L216" s="12"/>
      <c r="M216" s="12"/>
      <c r="N216" s="12"/>
      <c r="O216" s="12"/>
      <c r="P216" s="12"/>
      <c r="Q216" s="12"/>
      <c r="R216" s="12"/>
      <c r="S216" s="12"/>
      <c r="T216" s="12"/>
      <c r="U216" s="12"/>
      <c r="V216" s="12"/>
      <c r="W216" s="204"/>
      <c r="X216" s="12"/>
      <c r="Y216" s="12"/>
      <c r="AA216" s="2"/>
      <c r="AB216" s="1"/>
      <c r="AC216" s="1"/>
      <c r="AD216" s="1"/>
      <c r="AE216" s="1"/>
    </row>
    <row r="217" spans="1:31" x14ac:dyDescent="0.2">
      <c r="A217" s="1"/>
      <c r="B217" s="196"/>
      <c r="C217" s="2"/>
      <c r="D217" s="197"/>
      <c r="E217" s="12"/>
      <c r="F217" s="12"/>
      <c r="G217" s="12"/>
      <c r="H217" s="12"/>
      <c r="I217" s="12"/>
      <c r="J217" s="12"/>
      <c r="K217" s="12"/>
      <c r="L217" s="12"/>
      <c r="M217" s="12"/>
      <c r="N217" s="12"/>
      <c r="O217" s="12"/>
      <c r="P217" s="12"/>
      <c r="Q217" s="12"/>
      <c r="R217" s="12"/>
      <c r="S217" s="12"/>
      <c r="T217" s="12"/>
      <c r="U217" s="12"/>
      <c r="V217" s="12"/>
      <c r="W217" s="204"/>
      <c r="X217" s="12"/>
      <c r="Y217" s="12"/>
      <c r="AA217" s="2"/>
      <c r="AB217" s="1"/>
      <c r="AC217" s="1"/>
      <c r="AD217" s="1"/>
      <c r="AE217" s="1"/>
    </row>
    <row r="218" spans="1:31" x14ac:dyDescent="0.2">
      <c r="A218" s="1"/>
      <c r="B218" s="196"/>
      <c r="C218" s="2"/>
      <c r="D218" s="197"/>
      <c r="E218" s="12"/>
      <c r="F218" s="12"/>
      <c r="G218" s="12"/>
      <c r="H218" s="12"/>
      <c r="I218" s="12"/>
      <c r="J218" s="12"/>
      <c r="K218" s="12"/>
      <c r="L218" s="12"/>
      <c r="M218" s="12"/>
      <c r="N218" s="12"/>
      <c r="O218" s="12"/>
      <c r="P218" s="12"/>
      <c r="Q218" s="12"/>
      <c r="R218" s="12"/>
      <c r="S218" s="12"/>
      <c r="T218" s="12"/>
      <c r="U218" s="12"/>
      <c r="V218" s="12"/>
      <c r="W218" s="204"/>
      <c r="X218" s="12"/>
      <c r="Y218" s="12"/>
      <c r="AA218" s="2"/>
      <c r="AB218" s="1"/>
      <c r="AC218" s="1"/>
      <c r="AD218" s="1"/>
      <c r="AE218" s="1"/>
    </row>
    <row r="219" spans="1:31" x14ac:dyDescent="0.2">
      <c r="A219" s="1"/>
      <c r="B219" s="196"/>
      <c r="C219" s="2"/>
      <c r="D219" s="197"/>
      <c r="E219" s="12"/>
      <c r="F219" s="12"/>
      <c r="G219" s="12"/>
      <c r="H219" s="12"/>
      <c r="I219" s="12"/>
      <c r="J219" s="12"/>
      <c r="K219" s="12"/>
      <c r="L219" s="12"/>
      <c r="M219" s="12"/>
      <c r="N219" s="12"/>
      <c r="O219" s="12"/>
      <c r="P219" s="12"/>
      <c r="Q219" s="12"/>
      <c r="R219" s="12"/>
      <c r="S219" s="12"/>
      <c r="T219" s="12"/>
      <c r="U219" s="12"/>
      <c r="V219" s="12"/>
      <c r="W219" s="204"/>
      <c r="X219" s="12"/>
      <c r="Y219" s="12"/>
      <c r="AA219" s="2"/>
      <c r="AB219" s="1"/>
      <c r="AC219" s="1"/>
      <c r="AD219" s="1"/>
      <c r="AE219" s="1"/>
    </row>
    <row r="220" spans="1:31" x14ac:dyDescent="0.2">
      <c r="A220" s="1"/>
      <c r="B220" s="196"/>
      <c r="C220" s="2"/>
      <c r="D220" s="197"/>
      <c r="E220" s="12"/>
      <c r="F220" s="12"/>
      <c r="G220" s="12"/>
      <c r="H220" s="12"/>
      <c r="I220" s="12"/>
      <c r="J220" s="12"/>
      <c r="K220" s="12"/>
      <c r="L220" s="12"/>
      <c r="M220" s="12"/>
      <c r="N220" s="12"/>
      <c r="O220" s="12"/>
      <c r="P220" s="12"/>
      <c r="Q220" s="12"/>
      <c r="R220" s="12"/>
      <c r="S220" s="12"/>
      <c r="T220" s="12"/>
      <c r="U220" s="12"/>
      <c r="V220" s="12"/>
      <c r="W220" s="204"/>
      <c r="X220" s="12"/>
      <c r="Y220" s="12"/>
      <c r="AA220" s="2"/>
      <c r="AB220" s="1"/>
      <c r="AC220" s="1"/>
      <c r="AD220" s="1"/>
      <c r="AE220" s="1"/>
    </row>
    <row r="221" spans="1:31" x14ac:dyDescent="0.2">
      <c r="A221" s="1"/>
      <c r="B221" s="196"/>
      <c r="C221" s="2"/>
      <c r="D221" s="197"/>
      <c r="E221" s="12"/>
      <c r="F221" s="12"/>
      <c r="G221" s="12"/>
      <c r="H221" s="12"/>
      <c r="I221" s="12"/>
      <c r="J221" s="12"/>
      <c r="K221" s="12"/>
      <c r="L221" s="12"/>
      <c r="M221" s="12"/>
      <c r="N221" s="12"/>
      <c r="O221" s="12"/>
      <c r="P221" s="12"/>
      <c r="Q221" s="12"/>
      <c r="R221" s="12"/>
      <c r="S221" s="12"/>
      <c r="T221" s="12"/>
      <c r="U221" s="12"/>
      <c r="V221" s="12"/>
      <c r="W221" s="204"/>
      <c r="X221" s="12"/>
      <c r="Y221" s="12"/>
      <c r="AA221" s="2"/>
      <c r="AB221" s="1"/>
      <c r="AC221" s="1"/>
      <c r="AD221" s="1"/>
      <c r="AE221" s="1"/>
    </row>
    <row r="222" spans="1:31" x14ac:dyDescent="0.2">
      <c r="A222" s="1"/>
      <c r="B222" s="196"/>
      <c r="C222" s="2"/>
      <c r="D222" s="197"/>
      <c r="E222" s="12"/>
      <c r="F222" s="12"/>
      <c r="G222" s="12"/>
      <c r="H222" s="12"/>
      <c r="I222" s="12"/>
      <c r="J222" s="12"/>
      <c r="K222" s="12"/>
      <c r="L222" s="12"/>
      <c r="M222" s="12"/>
      <c r="N222" s="12"/>
      <c r="O222" s="12"/>
      <c r="P222" s="12"/>
      <c r="Q222" s="12"/>
      <c r="R222" s="12"/>
      <c r="S222" s="12"/>
      <c r="T222" s="12"/>
      <c r="U222" s="12"/>
      <c r="V222" s="12"/>
      <c r="W222" s="204"/>
      <c r="X222" s="12"/>
      <c r="Y222" s="12"/>
      <c r="AA222" s="2"/>
      <c r="AB222" s="1"/>
      <c r="AC222" s="1"/>
      <c r="AD222" s="1"/>
      <c r="AE222" s="1"/>
    </row>
    <row r="223" spans="1:31" x14ac:dyDescent="0.2">
      <c r="A223" s="1"/>
      <c r="B223" s="196"/>
      <c r="C223" s="2"/>
      <c r="D223" s="197"/>
      <c r="E223" s="12"/>
      <c r="F223" s="12"/>
      <c r="G223" s="12"/>
      <c r="H223" s="12"/>
      <c r="I223" s="12"/>
      <c r="J223" s="12"/>
      <c r="K223" s="12"/>
      <c r="L223" s="12"/>
      <c r="M223" s="12"/>
      <c r="N223" s="12"/>
      <c r="O223" s="12"/>
      <c r="P223" s="12"/>
      <c r="Q223" s="12"/>
      <c r="R223" s="12"/>
      <c r="S223" s="12"/>
      <c r="T223" s="12"/>
      <c r="U223" s="12"/>
      <c r="V223" s="12"/>
      <c r="W223" s="204"/>
      <c r="X223" s="12"/>
      <c r="Y223" s="12"/>
      <c r="AA223" s="2"/>
      <c r="AB223" s="1"/>
      <c r="AC223" s="1"/>
      <c r="AD223" s="1"/>
      <c r="AE223" s="1"/>
    </row>
    <row r="224" spans="1:31" x14ac:dyDescent="0.2">
      <c r="A224" s="1"/>
      <c r="B224" s="196"/>
      <c r="C224" s="2"/>
      <c r="D224" s="197"/>
      <c r="E224" s="12"/>
      <c r="F224" s="12"/>
      <c r="G224" s="12"/>
      <c r="H224" s="12"/>
      <c r="I224" s="12"/>
      <c r="J224" s="12"/>
      <c r="K224" s="12"/>
      <c r="L224" s="12"/>
      <c r="M224" s="12"/>
      <c r="N224" s="12"/>
      <c r="O224" s="12"/>
      <c r="P224" s="12"/>
      <c r="Q224" s="12"/>
      <c r="R224" s="12"/>
      <c r="S224" s="12"/>
      <c r="T224" s="12"/>
      <c r="U224" s="12"/>
      <c r="V224" s="12"/>
      <c r="W224" s="204"/>
      <c r="X224" s="12"/>
      <c r="Y224" s="12"/>
      <c r="AA224" s="2"/>
      <c r="AB224" s="1"/>
      <c r="AC224" s="1"/>
      <c r="AD224" s="1"/>
      <c r="AE224" s="1"/>
    </row>
    <row r="225" spans="1:31" x14ac:dyDescent="0.2">
      <c r="A225" s="1"/>
      <c r="B225" s="196"/>
      <c r="C225" s="2"/>
      <c r="D225" s="197"/>
      <c r="E225" s="12"/>
      <c r="F225" s="12"/>
      <c r="G225" s="12"/>
      <c r="H225" s="12"/>
      <c r="I225" s="12"/>
      <c r="J225" s="12"/>
      <c r="K225" s="12"/>
      <c r="L225" s="12"/>
      <c r="M225" s="12"/>
      <c r="N225" s="12"/>
      <c r="O225" s="12"/>
      <c r="P225" s="12"/>
      <c r="Q225" s="12"/>
      <c r="R225" s="12"/>
      <c r="S225" s="12"/>
      <c r="T225" s="12"/>
      <c r="U225" s="12"/>
      <c r="V225" s="12"/>
      <c r="W225" s="204"/>
      <c r="X225" s="12"/>
      <c r="Y225" s="12"/>
      <c r="AA225" s="2"/>
      <c r="AB225" s="1"/>
      <c r="AC225" s="1"/>
      <c r="AD225" s="1"/>
      <c r="AE225" s="1"/>
    </row>
    <row r="226" spans="1:31" x14ac:dyDescent="0.2">
      <c r="A226" s="1"/>
      <c r="B226" s="196"/>
      <c r="C226" s="2"/>
      <c r="D226" s="197"/>
      <c r="E226" s="12"/>
      <c r="F226" s="12"/>
      <c r="G226" s="12"/>
      <c r="H226" s="12"/>
      <c r="I226" s="12"/>
      <c r="J226" s="12"/>
      <c r="K226" s="12"/>
      <c r="L226" s="12"/>
      <c r="M226" s="12"/>
      <c r="N226" s="12"/>
      <c r="O226" s="12"/>
      <c r="P226" s="12"/>
      <c r="Q226" s="12"/>
      <c r="R226" s="12"/>
      <c r="S226" s="12"/>
      <c r="T226" s="12"/>
      <c r="U226" s="12"/>
      <c r="V226" s="12"/>
      <c r="W226" s="204"/>
      <c r="X226" s="12"/>
      <c r="Y226" s="12"/>
      <c r="AA226" s="2"/>
      <c r="AB226" s="1"/>
      <c r="AC226" s="1"/>
      <c r="AD226" s="1"/>
      <c r="AE226" s="1"/>
    </row>
    <row r="227" spans="1:31" x14ac:dyDescent="0.2">
      <c r="A227" s="1"/>
      <c r="B227" s="196"/>
      <c r="C227" s="2"/>
      <c r="D227" s="197"/>
      <c r="E227" s="12"/>
      <c r="F227" s="12"/>
      <c r="G227" s="12"/>
      <c r="H227" s="12"/>
      <c r="I227" s="12"/>
      <c r="J227" s="12"/>
      <c r="K227" s="12"/>
      <c r="L227" s="12"/>
      <c r="M227" s="12"/>
      <c r="N227" s="12"/>
      <c r="O227" s="12"/>
      <c r="P227" s="12"/>
      <c r="Q227" s="12"/>
      <c r="R227" s="12"/>
      <c r="S227" s="12"/>
      <c r="T227" s="12"/>
      <c r="U227" s="12"/>
      <c r="V227" s="12"/>
      <c r="W227" s="204"/>
      <c r="X227" s="12"/>
      <c r="Y227" s="12"/>
      <c r="AA227" s="2"/>
      <c r="AB227" s="1"/>
      <c r="AC227" s="1"/>
      <c r="AD227" s="1"/>
      <c r="AE227" s="1"/>
    </row>
    <row r="228" spans="1:31" x14ac:dyDescent="0.2">
      <c r="A228" s="1"/>
      <c r="B228" s="196"/>
      <c r="C228" s="2"/>
      <c r="D228" s="197"/>
      <c r="E228" s="12"/>
      <c r="F228" s="12"/>
      <c r="G228" s="12"/>
      <c r="H228" s="12"/>
      <c r="I228" s="12"/>
      <c r="J228" s="12"/>
      <c r="K228" s="12"/>
      <c r="L228" s="12"/>
      <c r="M228" s="12"/>
      <c r="N228" s="12"/>
      <c r="O228" s="12"/>
      <c r="P228" s="12"/>
      <c r="Q228" s="12"/>
      <c r="R228" s="12"/>
      <c r="S228" s="12"/>
      <c r="T228" s="12"/>
      <c r="U228" s="12"/>
      <c r="V228" s="12"/>
      <c r="W228" s="204"/>
      <c r="X228" s="12"/>
      <c r="Y228" s="12"/>
      <c r="AA228" s="2"/>
      <c r="AB228" s="1"/>
      <c r="AC228" s="1"/>
      <c r="AD228" s="1"/>
      <c r="AE228" s="1"/>
    </row>
    <row r="229" spans="1:31" x14ac:dyDescent="0.2">
      <c r="A229" s="1"/>
      <c r="B229" s="196"/>
      <c r="C229" s="2"/>
      <c r="D229" s="197"/>
      <c r="E229" s="12"/>
      <c r="F229" s="12"/>
      <c r="G229" s="12"/>
      <c r="H229" s="12"/>
      <c r="I229" s="12"/>
      <c r="J229" s="12"/>
      <c r="K229" s="12"/>
      <c r="L229" s="12"/>
      <c r="M229" s="12"/>
      <c r="N229" s="12"/>
      <c r="O229" s="12"/>
      <c r="P229" s="12"/>
      <c r="Q229" s="12"/>
      <c r="R229" s="12"/>
      <c r="S229" s="12"/>
      <c r="T229" s="12"/>
      <c r="U229" s="12"/>
      <c r="V229" s="12"/>
      <c r="W229" s="204"/>
      <c r="X229" s="12"/>
      <c r="Y229" s="12"/>
      <c r="AA229" s="2"/>
      <c r="AB229" s="1"/>
      <c r="AC229" s="1"/>
      <c r="AD229" s="1"/>
      <c r="AE229" s="1"/>
    </row>
    <row r="230" spans="1:31" x14ac:dyDescent="0.2">
      <c r="A230" s="1"/>
      <c r="B230" s="196"/>
      <c r="C230" s="2"/>
      <c r="D230" s="197"/>
      <c r="E230" s="12"/>
      <c r="F230" s="12"/>
      <c r="G230" s="12"/>
      <c r="H230" s="12"/>
      <c r="I230" s="12"/>
      <c r="J230" s="12"/>
      <c r="K230" s="12"/>
      <c r="L230" s="12"/>
      <c r="M230" s="12"/>
      <c r="N230" s="12"/>
      <c r="O230" s="12"/>
      <c r="P230" s="12"/>
      <c r="Q230" s="12"/>
      <c r="R230" s="12"/>
      <c r="S230" s="12"/>
      <c r="T230" s="12"/>
      <c r="U230" s="12"/>
      <c r="V230" s="12"/>
      <c r="W230" s="204"/>
      <c r="X230" s="12"/>
      <c r="Y230" s="12"/>
      <c r="AA230" s="2"/>
      <c r="AB230" s="1"/>
      <c r="AC230" s="1"/>
      <c r="AD230" s="1"/>
      <c r="AE230" s="1"/>
    </row>
    <row r="231" spans="1:31" x14ac:dyDescent="0.2">
      <c r="A231" s="1"/>
      <c r="B231" s="196"/>
      <c r="C231" s="2"/>
      <c r="D231" s="197"/>
      <c r="E231" s="12"/>
      <c r="F231" s="12"/>
      <c r="G231" s="12"/>
      <c r="H231" s="12"/>
      <c r="I231" s="12"/>
      <c r="J231" s="12"/>
      <c r="K231" s="12"/>
      <c r="L231" s="12"/>
      <c r="M231" s="12"/>
      <c r="N231" s="12"/>
      <c r="O231" s="12"/>
      <c r="P231" s="12"/>
      <c r="Q231" s="12"/>
      <c r="R231" s="12"/>
      <c r="S231" s="12"/>
      <c r="T231" s="12"/>
      <c r="U231" s="12"/>
      <c r="V231" s="12"/>
      <c r="W231" s="204"/>
      <c r="X231" s="12"/>
      <c r="Y231" s="12"/>
      <c r="AA231" s="2"/>
      <c r="AB231" s="1"/>
      <c r="AC231" s="1"/>
      <c r="AD231" s="1"/>
      <c r="AE231" s="1"/>
    </row>
    <row r="232" spans="1:31" x14ac:dyDescent="0.2">
      <c r="A232" s="1"/>
      <c r="B232" s="196"/>
      <c r="C232" s="2"/>
      <c r="D232" s="197"/>
      <c r="E232" s="12"/>
      <c r="F232" s="12"/>
      <c r="G232" s="12"/>
      <c r="H232" s="12"/>
      <c r="I232" s="12"/>
      <c r="J232" s="12"/>
      <c r="K232" s="12"/>
      <c r="L232" s="12"/>
      <c r="M232" s="12"/>
      <c r="N232" s="12"/>
      <c r="O232" s="12"/>
      <c r="P232" s="12"/>
      <c r="Q232" s="12"/>
      <c r="R232" s="12"/>
      <c r="S232" s="12"/>
      <c r="T232" s="12"/>
      <c r="U232" s="12"/>
      <c r="V232" s="12"/>
      <c r="W232" s="204"/>
      <c r="X232" s="12"/>
      <c r="Y232" s="12"/>
      <c r="AA232" s="2"/>
      <c r="AB232" s="1"/>
      <c r="AC232" s="1"/>
      <c r="AD232" s="1"/>
      <c r="AE232" s="1"/>
    </row>
    <row r="233" spans="1:31" x14ac:dyDescent="0.2">
      <c r="A233" s="1"/>
      <c r="B233" s="196"/>
      <c r="C233" s="2"/>
      <c r="D233" s="197"/>
      <c r="E233" s="12"/>
      <c r="F233" s="12"/>
      <c r="G233" s="12"/>
      <c r="H233" s="12"/>
      <c r="I233" s="12"/>
      <c r="J233" s="12"/>
      <c r="K233" s="12"/>
      <c r="L233" s="12"/>
      <c r="M233" s="12"/>
      <c r="N233" s="12"/>
      <c r="O233" s="12"/>
      <c r="P233" s="12"/>
      <c r="Q233" s="12"/>
      <c r="R233" s="12"/>
      <c r="S233" s="12"/>
      <c r="T233" s="12"/>
      <c r="U233" s="12"/>
      <c r="V233" s="12"/>
      <c r="W233" s="204"/>
      <c r="X233" s="12"/>
      <c r="Y233" s="12"/>
      <c r="AA233" s="2"/>
      <c r="AB233" s="1"/>
      <c r="AC233" s="1"/>
      <c r="AD233" s="1"/>
      <c r="AE233" s="1"/>
    </row>
    <row r="234" spans="1:31" x14ac:dyDescent="0.2">
      <c r="A234" s="1"/>
      <c r="B234" s="196"/>
      <c r="C234" s="2"/>
      <c r="D234" s="197"/>
      <c r="E234" s="12"/>
      <c r="F234" s="12"/>
      <c r="G234" s="12"/>
      <c r="H234" s="12"/>
      <c r="I234" s="12"/>
      <c r="J234" s="12"/>
      <c r="K234" s="12"/>
      <c r="L234" s="12"/>
      <c r="M234" s="12"/>
      <c r="N234" s="12"/>
      <c r="O234" s="12"/>
      <c r="P234" s="12"/>
      <c r="Q234" s="12"/>
      <c r="R234" s="12"/>
      <c r="S234" s="12"/>
      <c r="T234" s="12"/>
      <c r="U234" s="12"/>
      <c r="V234" s="12"/>
      <c r="W234" s="204"/>
      <c r="X234" s="12"/>
      <c r="Y234" s="12"/>
      <c r="AA234" s="2"/>
      <c r="AB234" s="1"/>
      <c r="AC234" s="1"/>
      <c r="AD234" s="1"/>
      <c r="AE234" s="1"/>
    </row>
    <row r="235" spans="1:31" x14ac:dyDescent="0.2">
      <c r="A235" s="1"/>
      <c r="B235" s="196"/>
      <c r="C235" s="2"/>
      <c r="D235" s="197"/>
      <c r="E235" s="12"/>
      <c r="F235" s="12"/>
      <c r="G235" s="12"/>
      <c r="H235" s="12"/>
      <c r="I235" s="12"/>
      <c r="J235" s="12"/>
      <c r="K235" s="12"/>
      <c r="L235" s="12"/>
      <c r="M235" s="12"/>
      <c r="N235" s="12"/>
      <c r="O235" s="12"/>
      <c r="P235" s="12"/>
      <c r="Q235" s="12"/>
      <c r="R235" s="12"/>
      <c r="S235" s="12"/>
      <c r="T235" s="12"/>
      <c r="U235" s="12"/>
      <c r="V235" s="12"/>
      <c r="W235" s="204"/>
      <c r="X235" s="12"/>
      <c r="Y235" s="12"/>
      <c r="AA235" s="2"/>
      <c r="AB235" s="1"/>
      <c r="AC235" s="1"/>
      <c r="AD235" s="1"/>
      <c r="AE235" s="1"/>
    </row>
    <row r="236" spans="1:31" x14ac:dyDescent="0.2">
      <c r="A236" s="1"/>
      <c r="B236" s="196"/>
      <c r="C236" s="2"/>
      <c r="D236" s="197"/>
      <c r="E236" s="12"/>
      <c r="F236" s="12"/>
      <c r="G236" s="12"/>
      <c r="H236" s="12"/>
      <c r="I236" s="12"/>
      <c r="J236" s="12"/>
      <c r="K236" s="12"/>
      <c r="L236" s="12"/>
      <c r="M236" s="12"/>
      <c r="N236" s="12"/>
      <c r="O236" s="12"/>
      <c r="P236" s="12"/>
      <c r="Q236" s="12"/>
      <c r="R236" s="12"/>
      <c r="S236" s="12"/>
      <c r="T236" s="12"/>
      <c r="U236" s="12"/>
      <c r="V236" s="12"/>
      <c r="W236" s="204"/>
      <c r="X236" s="12"/>
      <c r="Y236" s="12"/>
      <c r="AA236" s="2"/>
      <c r="AB236" s="1"/>
      <c r="AC236" s="1"/>
      <c r="AD236" s="1"/>
      <c r="AE236" s="1"/>
    </row>
    <row r="237" spans="1:31" x14ac:dyDescent="0.2">
      <c r="A237" s="1"/>
      <c r="B237" s="196"/>
      <c r="C237" s="2"/>
      <c r="D237" s="197"/>
      <c r="E237" s="12"/>
      <c r="F237" s="12"/>
      <c r="G237" s="12"/>
      <c r="H237" s="12"/>
      <c r="I237" s="12"/>
      <c r="J237" s="12"/>
      <c r="K237" s="12"/>
      <c r="L237" s="12"/>
      <c r="M237" s="12"/>
      <c r="N237" s="12"/>
      <c r="O237" s="12"/>
      <c r="P237" s="12"/>
      <c r="Q237" s="12"/>
      <c r="R237" s="12"/>
      <c r="S237" s="12"/>
      <c r="T237" s="12"/>
      <c r="U237" s="12"/>
      <c r="V237" s="12"/>
      <c r="W237" s="204"/>
      <c r="X237" s="12"/>
      <c r="Y237" s="12"/>
      <c r="AA237" s="2"/>
      <c r="AB237" s="1"/>
      <c r="AC237" s="1"/>
      <c r="AD237" s="1"/>
      <c r="AE237" s="1"/>
    </row>
    <row r="238" spans="1:31" x14ac:dyDescent="0.2">
      <c r="A238" s="1"/>
      <c r="B238" s="196"/>
      <c r="C238" s="2"/>
      <c r="D238" s="197"/>
      <c r="E238" s="12"/>
      <c r="F238" s="12"/>
      <c r="G238" s="12"/>
      <c r="H238" s="12"/>
      <c r="I238" s="12"/>
      <c r="J238" s="12"/>
      <c r="K238" s="12"/>
      <c r="L238" s="12"/>
      <c r="M238" s="12"/>
      <c r="N238" s="12"/>
      <c r="O238" s="12"/>
      <c r="P238" s="12"/>
      <c r="Q238" s="12"/>
      <c r="R238" s="12"/>
      <c r="S238" s="12"/>
      <c r="T238" s="12"/>
      <c r="U238" s="12"/>
      <c r="V238" s="12"/>
      <c r="W238" s="204"/>
      <c r="X238" s="12"/>
      <c r="Y238" s="12"/>
      <c r="AA238" s="2"/>
      <c r="AB238" s="1"/>
      <c r="AC238" s="1"/>
      <c r="AD238" s="1"/>
      <c r="AE238" s="1"/>
    </row>
    <row r="239" spans="1:31" x14ac:dyDescent="0.2">
      <c r="A239" s="1"/>
      <c r="B239" s="196"/>
      <c r="C239" s="2"/>
      <c r="D239" s="197"/>
      <c r="E239" s="12"/>
      <c r="F239" s="12"/>
      <c r="G239" s="12"/>
      <c r="H239" s="12"/>
      <c r="I239" s="12"/>
      <c r="J239" s="12"/>
      <c r="K239" s="12"/>
      <c r="L239" s="12"/>
      <c r="M239" s="12"/>
      <c r="N239" s="12"/>
      <c r="O239" s="12"/>
      <c r="P239" s="12"/>
      <c r="Q239" s="12"/>
      <c r="R239" s="12"/>
      <c r="S239" s="12"/>
      <c r="T239" s="12"/>
      <c r="U239" s="12"/>
      <c r="V239" s="12"/>
      <c r="W239" s="204"/>
      <c r="X239" s="12"/>
      <c r="Y239" s="12"/>
      <c r="AA239" s="2"/>
      <c r="AB239" s="1"/>
      <c r="AC239" s="1"/>
      <c r="AD239" s="1"/>
      <c r="AE239" s="1"/>
    </row>
    <row r="240" spans="1:31" x14ac:dyDescent="0.2">
      <c r="A240" s="1"/>
      <c r="B240" s="196"/>
      <c r="C240" s="2"/>
      <c r="D240" s="197"/>
      <c r="E240" s="12"/>
      <c r="F240" s="12"/>
      <c r="G240" s="12"/>
      <c r="H240" s="12"/>
      <c r="I240" s="12"/>
      <c r="J240" s="12"/>
      <c r="K240" s="12"/>
      <c r="L240" s="12"/>
      <c r="M240" s="12"/>
      <c r="N240" s="12"/>
      <c r="O240" s="12"/>
      <c r="P240" s="12"/>
      <c r="Q240" s="12"/>
      <c r="R240" s="12"/>
      <c r="S240" s="12"/>
      <c r="T240" s="12"/>
      <c r="U240" s="12"/>
      <c r="V240" s="12"/>
      <c r="W240" s="204"/>
      <c r="X240" s="12"/>
      <c r="Y240" s="12"/>
      <c r="AA240" s="2"/>
      <c r="AB240" s="1"/>
      <c r="AC240" s="1"/>
      <c r="AD240" s="1"/>
      <c r="AE240" s="1"/>
    </row>
    <row r="241" spans="1:31" x14ac:dyDescent="0.2">
      <c r="A241" s="1"/>
      <c r="B241" s="196"/>
      <c r="C241" s="2"/>
      <c r="D241" s="197"/>
      <c r="E241" s="12"/>
      <c r="F241" s="12"/>
      <c r="G241" s="12"/>
      <c r="H241" s="12"/>
      <c r="I241" s="12"/>
      <c r="J241" s="12"/>
      <c r="K241" s="12"/>
      <c r="L241" s="12"/>
      <c r="M241" s="12"/>
      <c r="N241" s="12"/>
      <c r="O241" s="12"/>
      <c r="P241" s="12"/>
      <c r="Q241" s="12"/>
      <c r="R241" s="12"/>
      <c r="S241" s="12"/>
      <c r="T241" s="12"/>
      <c r="U241" s="12"/>
      <c r="V241" s="12"/>
      <c r="W241" s="204"/>
      <c r="X241" s="12"/>
      <c r="Y241" s="12"/>
      <c r="AA241" s="2"/>
      <c r="AB241" s="1"/>
      <c r="AC241" s="1"/>
      <c r="AD241" s="1"/>
      <c r="AE241" s="1"/>
    </row>
    <row r="242" spans="1:31" x14ac:dyDescent="0.2">
      <c r="A242" s="1"/>
      <c r="B242" s="196"/>
      <c r="C242" s="2"/>
      <c r="D242" s="197"/>
      <c r="E242" s="12"/>
      <c r="F242" s="12"/>
      <c r="G242" s="12"/>
      <c r="H242" s="12"/>
      <c r="I242" s="12"/>
      <c r="J242" s="12"/>
      <c r="K242" s="12"/>
      <c r="L242" s="12"/>
      <c r="M242" s="12"/>
      <c r="N242" s="12"/>
      <c r="O242" s="12"/>
      <c r="P242" s="12"/>
      <c r="Q242" s="12"/>
      <c r="R242" s="12"/>
      <c r="S242" s="12"/>
      <c r="T242" s="12"/>
      <c r="U242" s="12"/>
      <c r="V242" s="12"/>
      <c r="W242" s="204"/>
      <c r="X242" s="12"/>
      <c r="Y242" s="12"/>
      <c r="AA242" s="2"/>
      <c r="AB242" s="1"/>
      <c r="AC242" s="1"/>
      <c r="AD242" s="1"/>
      <c r="AE242" s="1"/>
    </row>
    <row r="243" spans="1:31" x14ac:dyDescent="0.2">
      <c r="A243" s="1"/>
      <c r="B243" s="196"/>
      <c r="C243" s="2"/>
      <c r="D243" s="197"/>
      <c r="E243" s="12"/>
      <c r="F243" s="12"/>
      <c r="G243" s="12"/>
      <c r="H243" s="12"/>
      <c r="I243" s="12"/>
      <c r="J243" s="12"/>
      <c r="K243" s="12"/>
      <c r="L243" s="12"/>
      <c r="M243" s="12"/>
      <c r="N243" s="12"/>
      <c r="O243" s="12"/>
      <c r="P243" s="12"/>
      <c r="Q243" s="12"/>
      <c r="R243" s="12"/>
      <c r="S243" s="12"/>
      <c r="T243" s="12"/>
      <c r="U243" s="12"/>
      <c r="V243" s="12"/>
      <c r="W243" s="204"/>
      <c r="X243" s="12"/>
      <c r="Y243" s="12"/>
      <c r="AA243" s="2"/>
      <c r="AB243" s="1"/>
      <c r="AC243" s="1"/>
      <c r="AD243" s="1"/>
      <c r="AE243" s="1"/>
    </row>
    <row r="244" spans="1:31" x14ac:dyDescent="0.2">
      <c r="A244" s="1"/>
      <c r="B244" s="196"/>
      <c r="C244" s="2"/>
      <c r="D244" s="197"/>
      <c r="E244" s="12"/>
      <c r="F244" s="12"/>
      <c r="G244" s="12"/>
      <c r="H244" s="12"/>
      <c r="I244" s="12"/>
      <c r="J244" s="12"/>
      <c r="K244" s="12"/>
      <c r="L244" s="12"/>
      <c r="M244" s="12"/>
      <c r="N244" s="12"/>
      <c r="O244" s="12"/>
      <c r="P244" s="12"/>
      <c r="Q244" s="12"/>
      <c r="R244" s="12"/>
      <c r="S244" s="12"/>
      <c r="T244" s="12"/>
      <c r="U244" s="12"/>
      <c r="V244" s="12"/>
      <c r="W244" s="204"/>
      <c r="X244" s="12"/>
      <c r="Y244" s="12"/>
      <c r="AA244" s="2"/>
      <c r="AB244" s="1"/>
      <c r="AC244" s="1"/>
      <c r="AD244" s="1"/>
      <c r="AE244" s="1"/>
    </row>
    <row r="245" spans="1:31" x14ac:dyDescent="0.2">
      <c r="A245" s="1"/>
      <c r="B245" s="196"/>
      <c r="C245" s="2"/>
      <c r="D245" s="197"/>
      <c r="E245" s="12"/>
      <c r="F245" s="12"/>
      <c r="G245" s="12"/>
      <c r="H245" s="12"/>
      <c r="I245" s="12"/>
      <c r="J245" s="12"/>
      <c r="K245" s="12"/>
      <c r="L245" s="12"/>
      <c r="M245" s="12"/>
      <c r="N245" s="12"/>
      <c r="O245" s="12"/>
      <c r="P245" s="12"/>
      <c r="Q245" s="12"/>
      <c r="R245" s="12"/>
      <c r="S245" s="12"/>
      <c r="T245" s="12"/>
      <c r="U245" s="12"/>
      <c r="V245" s="12"/>
      <c r="W245" s="204"/>
      <c r="X245" s="12"/>
      <c r="Y245" s="12"/>
      <c r="AA245" s="2"/>
      <c r="AB245" s="1"/>
      <c r="AC245" s="1"/>
      <c r="AD245" s="1"/>
      <c r="AE245" s="1"/>
    </row>
    <row r="246" spans="1:31" x14ac:dyDescent="0.2">
      <c r="A246" s="1"/>
      <c r="B246" s="196"/>
      <c r="C246" s="2"/>
      <c r="D246" s="197"/>
      <c r="E246" s="12"/>
      <c r="F246" s="12"/>
      <c r="G246" s="12"/>
      <c r="H246" s="12"/>
      <c r="I246" s="12"/>
      <c r="J246" s="12"/>
      <c r="K246" s="12"/>
      <c r="L246" s="12"/>
      <c r="M246" s="12"/>
      <c r="N246" s="12"/>
      <c r="O246" s="12"/>
      <c r="P246" s="12"/>
      <c r="Q246" s="12"/>
      <c r="R246" s="12"/>
      <c r="S246" s="12"/>
      <c r="T246" s="12"/>
      <c r="U246" s="12"/>
      <c r="V246" s="12"/>
      <c r="W246" s="204"/>
      <c r="X246" s="12"/>
      <c r="Y246" s="12"/>
      <c r="AA246" s="2"/>
      <c r="AB246" s="1"/>
      <c r="AC246" s="1"/>
      <c r="AD246" s="1"/>
      <c r="AE246" s="1"/>
    </row>
    <row r="247" spans="1:31" x14ac:dyDescent="0.2">
      <c r="A247" s="1"/>
      <c r="B247" s="196"/>
      <c r="C247" s="2"/>
      <c r="D247" s="197"/>
      <c r="E247" s="12"/>
      <c r="F247" s="12"/>
      <c r="G247" s="12"/>
      <c r="H247" s="12"/>
      <c r="I247" s="12"/>
      <c r="J247" s="12"/>
      <c r="K247" s="12"/>
      <c r="L247" s="12"/>
      <c r="M247" s="12"/>
      <c r="N247" s="12"/>
      <c r="O247" s="12"/>
      <c r="P247" s="12"/>
      <c r="Q247" s="12"/>
      <c r="R247" s="12"/>
      <c r="S247" s="12"/>
      <c r="T247" s="12"/>
      <c r="U247" s="12"/>
      <c r="V247" s="12"/>
      <c r="W247" s="204"/>
      <c r="X247" s="12"/>
      <c r="Y247" s="12"/>
      <c r="AA247" s="2"/>
      <c r="AB247" s="1"/>
      <c r="AC247" s="1"/>
      <c r="AD247" s="1"/>
      <c r="AE247" s="1"/>
    </row>
    <row r="248" spans="1:31" x14ac:dyDescent="0.2">
      <c r="A248" s="1"/>
      <c r="B248" s="196"/>
      <c r="C248" s="2"/>
      <c r="D248" s="197"/>
      <c r="E248" s="12"/>
      <c r="F248" s="12"/>
      <c r="G248" s="12"/>
      <c r="H248" s="12"/>
      <c r="I248" s="12"/>
      <c r="J248" s="12"/>
      <c r="K248" s="12"/>
      <c r="L248" s="12"/>
      <c r="M248" s="12"/>
      <c r="N248" s="12"/>
      <c r="O248" s="12"/>
      <c r="P248" s="12"/>
      <c r="Q248" s="12"/>
      <c r="R248" s="12"/>
      <c r="S248" s="12"/>
      <c r="T248" s="12"/>
      <c r="U248" s="12"/>
      <c r="V248" s="12"/>
      <c r="W248" s="204"/>
      <c r="X248" s="12"/>
      <c r="Y248" s="12"/>
      <c r="AA248" s="2"/>
      <c r="AB248" s="1"/>
      <c r="AC248" s="1"/>
      <c r="AD248" s="1"/>
      <c r="AE248" s="1"/>
    </row>
    <row r="249" spans="1:31" x14ac:dyDescent="0.2">
      <c r="A249" s="1"/>
      <c r="B249" s="196"/>
      <c r="C249" s="2"/>
      <c r="D249" s="197"/>
      <c r="E249" s="12"/>
      <c r="F249" s="12"/>
      <c r="G249" s="12"/>
      <c r="H249" s="12"/>
      <c r="I249" s="12"/>
      <c r="J249" s="12"/>
      <c r="K249" s="12"/>
      <c r="L249" s="12"/>
      <c r="M249" s="12"/>
      <c r="N249" s="12"/>
      <c r="O249" s="12"/>
      <c r="P249" s="12"/>
      <c r="Q249" s="12"/>
      <c r="R249" s="12"/>
      <c r="S249" s="12"/>
      <c r="T249" s="12"/>
      <c r="U249" s="12"/>
      <c r="V249" s="12"/>
      <c r="W249" s="204"/>
      <c r="X249" s="12"/>
      <c r="Y249" s="12"/>
      <c r="AA249" s="2"/>
      <c r="AB249" s="1"/>
      <c r="AC249" s="1"/>
      <c r="AD249" s="1"/>
      <c r="AE249" s="1"/>
    </row>
    <row r="250" spans="1:31" x14ac:dyDescent="0.2">
      <c r="A250" s="1"/>
      <c r="B250" s="196"/>
      <c r="C250" s="2"/>
      <c r="D250" s="197"/>
      <c r="E250" s="12"/>
      <c r="F250" s="12"/>
      <c r="G250" s="12"/>
      <c r="H250" s="12"/>
      <c r="I250" s="12"/>
      <c r="J250" s="12"/>
      <c r="K250" s="12"/>
      <c r="L250" s="12"/>
      <c r="M250" s="12"/>
      <c r="N250" s="12"/>
      <c r="O250" s="12"/>
      <c r="P250" s="12"/>
      <c r="Q250" s="12"/>
      <c r="R250" s="12"/>
      <c r="S250" s="12"/>
      <c r="T250" s="12"/>
      <c r="U250" s="12"/>
      <c r="V250" s="12"/>
      <c r="W250" s="204"/>
      <c r="X250" s="12"/>
      <c r="Y250" s="12"/>
      <c r="AA250" s="2"/>
      <c r="AB250" s="1"/>
      <c r="AC250" s="1"/>
      <c r="AD250" s="1"/>
      <c r="AE250" s="1"/>
    </row>
    <row r="251" spans="1:31" x14ac:dyDescent="0.2">
      <c r="A251" s="1"/>
      <c r="B251" s="196"/>
      <c r="C251" s="2"/>
      <c r="D251" s="197"/>
      <c r="E251" s="12"/>
      <c r="F251" s="12"/>
      <c r="G251" s="12"/>
      <c r="H251" s="12"/>
      <c r="I251" s="12"/>
      <c r="J251" s="12"/>
      <c r="K251" s="12"/>
      <c r="L251" s="12"/>
      <c r="M251" s="12"/>
      <c r="N251" s="12"/>
      <c r="O251" s="12"/>
      <c r="P251" s="12"/>
      <c r="Q251" s="12"/>
      <c r="R251" s="12"/>
      <c r="S251" s="12"/>
      <c r="T251" s="12"/>
      <c r="U251" s="12"/>
      <c r="V251" s="12"/>
      <c r="W251" s="204"/>
      <c r="X251" s="12"/>
      <c r="Y251" s="12"/>
      <c r="AA251" s="2"/>
      <c r="AB251" s="1"/>
      <c r="AC251" s="1"/>
      <c r="AD251" s="1"/>
      <c r="AE251" s="1"/>
    </row>
    <row r="252" spans="1:31" x14ac:dyDescent="0.2">
      <c r="A252" s="1"/>
      <c r="B252" s="196"/>
      <c r="C252" s="2"/>
      <c r="D252" s="197"/>
      <c r="E252" s="12"/>
      <c r="F252" s="12"/>
      <c r="G252" s="12"/>
      <c r="H252" s="12"/>
      <c r="I252" s="12"/>
      <c r="J252" s="12"/>
      <c r="K252" s="12"/>
      <c r="L252" s="12"/>
      <c r="M252" s="12"/>
      <c r="N252" s="12"/>
      <c r="O252" s="12"/>
      <c r="P252" s="12"/>
      <c r="Q252" s="12"/>
      <c r="R252" s="12"/>
      <c r="S252" s="12"/>
      <c r="T252" s="12"/>
      <c r="U252" s="12"/>
      <c r="V252" s="12"/>
      <c r="W252" s="204"/>
      <c r="X252" s="12"/>
      <c r="Y252" s="12"/>
      <c r="AA252" s="2"/>
      <c r="AB252" s="1"/>
      <c r="AC252" s="1"/>
      <c r="AD252" s="1"/>
      <c r="AE252" s="1"/>
    </row>
    <row r="253" spans="1:31" x14ac:dyDescent="0.2">
      <c r="A253" s="1"/>
      <c r="B253" s="196"/>
      <c r="C253" s="2"/>
      <c r="D253" s="197"/>
      <c r="E253" s="12"/>
      <c r="F253" s="12"/>
      <c r="G253" s="12"/>
      <c r="H253" s="12"/>
      <c r="I253" s="12"/>
      <c r="J253" s="12"/>
      <c r="K253" s="12"/>
      <c r="L253" s="12"/>
      <c r="M253" s="12"/>
      <c r="N253" s="12"/>
      <c r="O253" s="12"/>
      <c r="P253" s="12"/>
      <c r="Q253" s="12"/>
      <c r="R253" s="12"/>
      <c r="S253" s="12"/>
      <c r="T253" s="12"/>
      <c r="U253" s="12"/>
      <c r="V253" s="12"/>
      <c r="W253" s="204"/>
      <c r="X253" s="12"/>
      <c r="Y253" s="12"/>
      <c r="AA253" s="2"/>
      <c r="AB253" s="1"/>
      <c r="AC253" s="1"/>
      <c r="AD253" s="1"/>
      <c r="AE253" s="1"/>
    </row>
    <row r="254" spans="1:31" x14ac:dyDescent="0.2">
      <c r="A254" s="1"/>
      <c r="B254" s="196"/>
      <c r="C254" s="2"/>
      <c r="D254" s="197"/>
      <c r="E254" s="12"/>
      <c r="F254" s="12"/>
      <c r="G254" s="12"/>
      <c r="H254" s="12"/>
      <c r="I254" s="12"/>
      <c r="J254" s="12"/>
      <c r="K254" s="12"/>
      <c r="L254" s="12"/>
      <c r="M254" s="12"/>
      <c r="N254" s="12"/>
      <c r="O254" s="12"/>
      <c r="P254" s="12"/>
      <c r="Q254" s="12"/>
      <c r="R254" s="12"/>
      <c r="S254" s="12"/>
      <c r="T254" s="12"/>
      <c r="U254" s="12"/>
      <c r="V254" s="12"/>
      <c r="W254" s="204"/>
      <c r="X254" s="12"/>
      <c r="Y254" s="12"/>
      <c r="AA254" s="2"/>
      <c r="AB254" s="1"/>
      <c r="AC254" s="1"/>
      <c r="AD254" s="1"/>
      <c r="AE254" s="1"/>
    </row>
    <row r="255" spans="1:31" x14ac:dyDescent="0.2">
      <c r="A255" s="1"/>
      <c r="B255" s="196"/>
      <c r="C255" s="2"/>
      <c r="D255" s="197"/>
      <c r="E255" s="12"/>
      <c r="F255" s="12"/>
      <c r="G255" s="12"/>
      <c r="H255" s="12"/>
      <c r="I255" s="12"/>
      <c r="J255" s="12"/>
      <c r="K255" s="12"/>
      <c r="L255" s="12"/>
      <c r="M255" s="12"/>
      <c r="N255" s="12"/>
      <c r="O255" s="12"/>
      <c r="P255" s="12"/>
      <c r="Q255" s="12"/>
      <c r="R255" s="12"/>
      <c r="S255" s="12"/>
      <c r="T255" s="12"/>
      <c r="U255" s="12"/>
      <c r="V255" s="12"/>
      <c r="W255" s="204"/>
      <c r="X255" s="12"/>
      <c r="Y255" s="12"/>
      <c r="AA255" s="2"/>
      <c r="AB255" s="1"/>
      <c r="AC255" s="1"/>
      <c r="AD255" s="1"/>
      <c r="AE255" s="1"/>
    </row>
    <row r="256" spans="1:31" x14ac:dyDescent="0.2">
      <c r="A256" s="1"/>
      <c r="B256" s="196"/>
      <c r="C256" s="2"/>
      <c r="D256" s="197"/>
      <c r="E256" s="12"/>
      <c r="F256" s="12"/>
      <c r="G256" s="12"/>
      <c r="H256" s="12"/>
      <c r="I256" s="12"/>
      <c r="J256" s="12"/>
      <c r="K256" s="12"/>
      <c r="L256" s="12"/>
      <c r="M256" s="12"/>
      <c r="N256" s="12"/>
      <c r="O256" s="12"/>
      <c r="P256" s="12"/>
      <c r="Q256" s="12"/>
      <c r="R256" s="12"/>
      <c r="S256" s="12"/>
      <c r="T256" s="12"/>
      <c r="U256" s="12"/>
      <c r="V256" s="12"/>
      <c r="W256" s="204"/>
      <c r="X256" s="12"/>
      <c r="Y256" s="12"/>
      <c r="AA256" s="2"/>
      <c r="AB256" s="1"/>
      <c r="AC256" s="1"/>
      <c r="AD256" s="1"/>
      <c r="AE256" s="1"/>
    </row>
    <row r="257" spans="1:31" x14ac:dyDescent="0.2">
      <c r="A257" s="1"/>
      <c r="B257" s="196"/>
      <c r="C257" s="2"/>
      <c r="D257" s="197"/>
      <c r="E257" s="12"/>
      <c r="F257" s="12"/>
      <c r="G257" s="12"/>
      <c r="H257" s="12"/>
      <c r="I257" s="12"/>
      <c r="J257" s="12"/>
      <c r="K257" s="12"/>
      <c r="L257" s="12"/>
      <c r="M257" s="12"/>
      <c r="N257" s="12"/>
      <c r="O257" s="12"/>
      <c r="P257" s="12"/>
      <c r="Q257" s="12"/>
      <c r="R257" s="12"/>
      <c r="S257" s="12"/>
      <c r="T257" s="12"/>
      <c r="U257" s="12"/>
      <c r="V257" s="12"/>
      <c r="W257" s="204"/>
      <c r="X257" s="12"/>
      <c r="Y257" s="12"/>
      <c r="AA257" s="2"/>
      <c r="AB257" s="1"/>
      <c r="AC257" s="1"/>
      <c r="AD257" s="1"/>
      <c r="AE257" s="1"/>
    </row>
    <row r="258" spans="1:31" x14ac:dyDescent="0.2">
      <c r="A258" s="1"/>
      <c r="B258" s="196"/>
      <c r="C258" s="2"/>
      <c r="D258" s="197"/>
      <c r="E258" s="12"/>
      <c r="F258" s="12"/>
      <c r="G258" s="12"/>
      <c r="H258" s="12"/>
      <c r="I258" s="12"/>
      <c r="J258" s="12"/>
      <c r="K258" s="12"/>
      <c r="L258" s="12"/>
      <c r="M258" s="12"/>
      <c r="N258" s="12"/>
      <c r="O258" s="12"/>
      <c r="P258" s="12"/>
      <c r="Q258" s="12"/>
      <c r="R258" s="12"/>
      <c r="S258" s="12"/>
      <c r="T258" s="12"/>
      <c r="U258" s="12"/>
      <c r="V258" s="12"/>
      <c r="W258" s="204"/>
      <c r="X258" s="12"/>
      <c r="Y258" s="12"/>
      <c r="AA258" s="2"/>
      <c r="AB258" s="1"/>
      <c r="AC258" s="1"/>
      <c r="AD258" s="1"/>
      <c r="AE258" s="1"/>
    </row>
    <row r="259" spans="1:31" x14ac:dyDescent="0.2">
      <c r="A259" s="1"/>
      <c r="B259" s="196"/>
      <c r="C259" s="2"/>
      <c r="D259" s="197"/>
      <c r="E259" s="12"/>
      <c r="F259" s="12"/>
      <c r="G259" s="12"/>
      <c r="H259" s="12"/>
      <c r="I259" s="12"/>
      <c r="J259" s="12"/>
      <c r="K259" s="12"/>
      <c r="L259" s="12"/>
      <c r="M259" s="12"/>
      <c r="N259" s="12"/>
      <c r="O259" s="12"/>
      <c r="P259" s="12"/>
      <c r="Q259" s="12"/>
      <c r="R259" s="12"/>
      <c r="S259" s="12"/>
      <c r="T259" s="12"/>
      <c r="U259" s="12"/>
      <c r="V259" s="12"/>
      <c r="W259" s="204"/>
      <c r="X259" s="12"/>
      <c r="Y259" s="12"/>
      <c r="AA259" s="2"/>
      <c r="AB259" s="1"/>
      <c r="AC259" s="1"/>
      <c r="AD259" s="1"/>
      <c r="AE259" s="1"/>
    </row>
    <row r="260" spans="1:31" x14ac:dyDescent="0.2">
      <c r="A260" s="1"/>
      <c r="B260" s="196"/>
      <c r="C260" s="2"/>
      <c r="D260" s="197"/>
      <c r="E260" s="12"/>
      <c r="F260" s="12"/>
      <c r="G260" s="12"/>
      <c r="H260" s="12"/>
      <c r="I260" s="12"/>
      <c r="J260" s="12"/>
      <c r="K260" s="12"/>
      <c r="L260" s="12"/>
      <c r="M260" s="12"/>
      <c r="N260" s="12"/>
      <c r="O260" s="12"/>
      <c r="P260" s="12"/>
      <c r="Q260" s="12"/>
      <c r="R260" s="12"/>
      <c r="S260" s="12"/>
      <c r="T260" s="12"/>
      <c r="U260" s="12"/>
      <c r="V260" s="12"/>
      <c r="W260" s="204"/>
      <c r="X260" s="12"/>
      <c r="Y260" s="12"/>
      <c r="AA260" s="2"/>
      <c r="AB260" s="1"/>
      <c r="AC260" s="1"/>
      <c r="AD260" s="1"/>
      <c r="AE260" s="1"/>
    </row>
    <row r="261" spans="1:31" x14ac:dyDescent="0.2">
      <c r="A261" s="1"/>
      <c r="B261" s="196"/>
      <c r="C261" s="2"/>
      <c r="D261" s="197"/>
      <c r="E261" s="12"/>
      <c r="F261" s="12"/>
      <c r="G261" s="12"/>
      <c r="H261" s="12"/>
      <c r="I261" s="12"/>
      <c r="J261" s="12"/>
      <c r="K261" s="12"/>
      <c r="L261" s="12"/>
      <c r="M261" s="12"/>
      <c r="N261" s="12"/>
      <c r="O261" s="12"/>
      <c r="P261" s="12"/>
      <c r="Q261" s="12"/>
      <c r="R261" s="12"/>
      <c r="S261" s="12"/>
      <c r="T261" s="12"/>
      <c r="U261" s="12"/>
      <c r="V261" s="12"/>
      <c r="W261" s="204"/>
      <c r="X261" s="12"/>
      <c r="Y261" s="12"/>
      <c r="AA261" s="2"/>
      <c r="AB261" s="1"/>
      <c r="AC261" s="1"/>
      <c r="AD261" s="1"/>
      <c r="AE261" s="1"/>
    </row>
    <row r="262" spans="1:31" x14ac:dyDescent="0.2">
      <c r="A262" s="1"/>
      <c r="B262" s="196"/>
      <c r="C262" s="2"/>
      <c r="D262" s="197"/>
      <c r="E262" s="12"/>
      <c r="F262" s="12"/>
      <c r="G262" s="12"/>
      <c r="H262" s="12"/>
      <c r="I262" s="12"/>
      <c r="J262" s="12"/>
      <c r="K262" s="12"/>
      <c r="L262" s="12"/>
      <c r="M262" s="12"/>
      <c r="N262" s="12"/>
      <c r="O262" s="12"/>
      <c r="P262" s="12"/>
      <c r="Q262" s="12"/>
      <c r="R262" s="12"/>
      <c r="S262" s="12"/>
      <c r="T262" s="12"/>
      <c r="U262" s="12"/>
      <c r="V262" s="12"/>
      <c r="W262" s="204"/>
      <c r="X262" s="12"/>
      <c r="Y262" s="12"/>
      <c r="AA262" s="2"/>
      <c r="AB262" s="1"/>
      <c r="AC262" s="1"/>
      <c r="AD262" s="1"/>
      <c r="AE262" s="1"/>
    </row>
    <row r="263" spans="1:31" x14ac:dyDescent="0.2">
      <c r="A263" s="1"/>
      <c r="B263" s="196"/>
      <c r="C263" s="2"/>
      <c r="D263" s="197"/>
      <c r="E263" s="12"/>
      <c r="F263" s="12"/>
      <c r="G263" s="12"/>
      <c r="H263" s="12"/>
      <c r="I263" s="12"/>
      <c r="J263" s="12"/>
      <c r="K263" s="12"/>
      <c r="L263" s="12"/>
      <c r="M263" s="12"/>
      <c r="N263" s="12"/>
      <c r="O263" s="12"/>
      <c r="P263" s="12"/>
      <c r="Q263" s="12"/>
      <c r="R263" s="12"/>
      <c r="S263" s="12"/>
      <c r="T263" s="12"/>
      <c r="U263" s="12"/>
      <c r="V263" s="12"/>
      <c r="W263" s="204"/>
      <c r="X263" s="12"/>
      <c r="Y263" s="12"/>
      <c r="AA263" s="2"/>
      <c r="AB263" s="1"/>
      <c r="AC263" s="1"/>
      <c r="AD263" s="1"/>
      <c r="AE263" s="1"/>
    </row>
    <row r="264" spans="1:31" x14ac:dyDescent="0.2">
      <c r="A264" s="1"/>
      <c r="B264" s="196"/>
      <c r="C264" s="2"/>
      <c r="D264" s="197"/>
      <c r="E264" s="12"/>
      <c r="F264" s="12"/>
      <c r="G264" s="12"/>
      <c r="H264" s="12"/>
      <c r="I264" s="12"/>
      <c r="J264" s="12"/>
      <c r="K264" s="12"/>
      <c r="L264" s="12"/>
      <c r="M264" s="12"/>
      <c r="N264" s="12"/>
      <c r="O264" s="12"/>
      <c r="P264" s="12"/>
      <c r="Q264" s="12"/>
      <c r="R264" s="12"/>
      <c r="S264" s="12"/>
      <c r="T264" s="12"/>
      <c r="U264" s="12"/>
      <c r="V264" s="12"/>
      <c r="W264" s="204"/>
      <c r="X264" s="12"/>
      <c r="Y264" s="12"/>
      <c r="AA264" s="2"/>
      <c r="AB264" s="1"/>
      <c r="AC264" s="1"/>
      <c r="AD264" s="1"/>
      <c r="AE264" s="1"/>
    </row>
    <row r="265" spans="1:31" x14ac:dyDescent="0.2">
      <c r="A265" s="1"/>
      <c r="B265" s="196"/>
      <c r="C265" s="2"/>
      <c r="D265" s="197"/>
      <c r="E265" s="12"/>
      <c r="F265" s="12"/>
      <c r="G265" s="12"/>
      <c r="H265" s="12"/>
      <c r="I265" s="12"/>
      <c r="J265" s="12"/>
      <c r="K265" s="12"/>
      <c r="L265" s="12"/>
      <c r="M265" s="12"/>
      <c r="N265" s="12"/>
      <c r="O265" s="12"/>
      <c r="P265" s="12"/>
      <c r="Q265" s="12"/>
      <c r="R265" s="12"/>
      <c r="S265" s="12"/>
      <c r="T265" s="12"/>
      <c r="U265" s="12"/>
      <c r="V265" s="12"/>
      <c r="W265" s="204"/>
      <c r="X265" s="12"/>
      <c r="Y265" s="12"/>
      <c r="AA265" s="2"/>
      <c r="AB265" s="1"/>
      <c r="AC265" s="1"/>
      <c r="AD265" s="1"/>
      <c r="AE265" s="1"/>
    </row>
    <row r="266" spans="1:31" x14ac:dyDescent="0.2">
      <c r="A266" s="1"/>
      <c r="B266" s="196"/>
      <c r="C266" s="2"/>
      <c r="D266" s="197"/>
      <c r="E266" s="12"/>
      <c r="F266" s="12"/>
      <c r="G266" s="12"/>
      <c r="H266" s="12"/>
      <c r="I266" s="12"/>
      <c r="J266" s="12"/>
      <c r="K266" s="12"/>
      <c r="L266" s="12"/>
      <c r="M266" s="12"/>
      <c r="N266" s="12"/>
      <c r="O266" s="12"/>
      <c r="P266" s="12"/>
      <c r="Q266" s="12"/>
      <c r="R266" s="12"/>
      <c r="S266" s="12"/>
      <c r="T266" s="12"/>
      <c r="U266" s="12"/>
      <c r="V266" s="12"/>
      <c r="W266" s="204"/>
      <c r="X266" s="12"/>
      <c r="Y266" s="12"/>
      <c r="AA266" s="2"/>
      <c r="AB266" s="1"/>
      <c r="AC266" s="1"/>
      <c r="AD266" s="1"/>
      <c r="AE266" s="1"/>
    </row>
    <row r="267" spans="1:31" x14ac:dyDescent="0.2">
      <c r="A267" s="1"/>
      <c r="B267" s="196"/>
      <c r="C267" s="2"/>
      <c r="D267" s="197"/>
      <c r="E267" s="12"/>
      <c r="F267" s="12"/>
      <c r="G267" s="12"/>
      <c r="H267" s="12"/>
      <c r="I267" s="12"/>
      <c r="J267" s="12"/>
      <c r="K267" s="12"/>
      <c r="L267" s="12"/>
      <c r="M267" s="12"/>
      <c r="N267" s="12"/>
      <c r="O267" s="12"/>
      <c r="P267" s="12"/>
      <c r="Q267" s="12"/>
      <c r="R267" s="12"/>
      <c r="S267" s="12"/>
      <c r="T267" s="12"/>
      <c r="U267" s="12"/>
      <c r="V267" s="12"/>
      <c r="W267" s="204"/>
      <c r="X267" s="12"/>
      <c r="Y267" s="12"/>
      <c r="AA267" s="2"/>
      <c r="AB267" s="1"/>
      <c r="AC267" s="1"/>
      <c r="AD267" s="1"/>
      <c r="AE267" s="1"/>
    </row>
    <row r="268" spans="1:31" x14ac:dyDescent="0.2">
      <c r="A268" s="1"/>
      <c r="B268" s="196"/>
      <c r="C268" s="2"/>
      <c r="D268" s="197"/>
      <c r="E268" s="12"/>
      <c r="F268" s="12"/>
      <c r="G268" s="12"/>
      <c r="H268" s="12"/>
      <c r="I268" s="12"/>
      <c r="J268" s="12"/>
      <c r="K268" s="12"/>
      <c r="L268" s="12"/>
      <c r="M268" s="12"/>
      <c r="N268" s="12"/>
      <c r="O268" s="12"/>
      <c r="P268" s="12"/>
      <c r="Q268" s="12"/>
      <c r="R268" s="12"/>
      <c r="S268" s="12"/>
      <c r="T268" s="12"/>
      <c r="U268" s="12"/>
      <c r="V268" s="12"/>
      <c r="W268" s="204"/>
      <c r="X268" s="12"/>
      <c r="Y268" s="12"/>
      <c r="AA268" s="2"/>
      <c r="AB268" s="1"/>
      <c r="AC268" s="1"/>
      <c r="AD268" s="1"/>
      <c r="AE268" s="1"/>
    </row>
    <row r="269" spans="1:31" x14ac:dyDescent="0.2">
      <c r="A269" s="1"/>
      <c r="B269" s="196"/>
      <c r="C269" s="2"/>
      <c r="D269" s="197"/>
      <c r="E269" s="12"/>
      <c r="F269" s="12"/>
      <c r="G269" s="12"/>
      <c r="H269" s="12"/>
      <c r="I269" s="12"/>
      <c r="J269" s="12"/>
      <c r="K269" s="12"/>
      <c r="L269" s="12"/>
      <c r="M269" s="12"/>
      <c r="N269" s="12"/>
      <c r="O269" s="12"/>
      <c r="P269" s="12"/>
      <c r="Q269" s="12"/>
      <c r="R269" s="12"/>
      <c r="S269" s="12"/>
      <c r="T269" s="12"/>
      <c r="U269" s="12"/>
      <c r="V269" s="12"/>
      <c r="W269" s="204"/>
      <c r="X269" s="12"/>
      <c r="Y269" s="12"/>
      <c r="AA269" s="2"/>
      <c r="AB269" s="1"/>
      <c r="AC269" s="1"/>
      <c r="AD269" s="1"/>
      <c r="AE269" s="1"/>
    </row>
    <row r="270" spans="1:31" x14ac:dyDescent="0.2">
      <c r="A270" s="1"/>
      <c r="B270" s="196"/>
      <c r="C270" s="2"/>
      <c r="D270" s="197"/>
      <c r="E270" s="12"/>
      <c r="F270" s="12"/>
      <c r="G270" s="12"/>
      <c r="H270" s="12"/>
      <c r="I270" s="12"/>
      <c r="J270" s="12"/>
      <c r="K270" s="12"/>
      <c r="L270" s="12"/>
      <c r="M270" s="12"/>
      <c r="N270" s="12"/>
      <c r="O270" s="12"/>
      <c r="P270" s="12"/>
      <c r="Q270" s="12"/>
      <c r="R270" s="12"/>
      <c r="S270" s="12"/>
      <c r="T270" s="12"/>
      <c r="U270" s="12"/>
      <c r="V270" s="12"/>
      <c r="W270" s="204"/>
      <c r="X270" s="12"/>
      <c r="Y270" s="12"/>
      <c r="AA270" s="2"/>
      <c r="AB270" s="1"/>
      <c r="AC270" s="1"/>
      <c r="AD270" s="1"/>
      <c r="AE270" s="1"/>
    </row>
    <row r="271" spans="1:31" x14ac:dyDescent="0.2">
      <c r="A271" s="1"/>
      <c r="B271" s="196"/>
      <c r="C271" s="2"/>
      <c r="D271" s="197"/>
      <c r="E271" s="12"/>
      <c r="F271" s="12"/>
      <c r="G271" s="12"/>
      <c r="H271" s="12"/>
      <c r="I271" s="12"/>
      <c r="J271" s="12"/>
      <c r="K271" s="12"/>
      <c r="L271" s="12"/>
      <c r="M271" s="12"/>
      <c r="N271" s="12"/>
      <c r="O271" s="12"/>
      <c r="P271" s="12"/>
      <c r="Q271" s="12"/>
      <c r="R271" s="12"/>
      <c r="S271" s="12"/>
      <c r="T271" s="12"/>
      <c r="U271" s="12"/>
      <c r="V271" s="12"/>
      <c r="W271" s="204"/>
      <c r="X271" s="12"/>
      <c r="Y271" s="12"/>
      <c r="AA271" s="2"/>
      <c r="AB271" s="1"/>
      <c r="AC271" s="1"/>
      <c r="AD271" s="1"/>
      <c r="AE271" s="1"/>
    </row>
    <row r="272" spans="1:31" x14ac:dyDescent="0.2">
      <c r="A272" s="1"/>
      <c r="B272" s="196"/>
      <c r="C272" s="2"/>
      <c r="D272" s="197"/>
      <c r="E272" s="12"/>
      <c r="F272" s="12"/>
      <c r="G272" s="12"/>
      <c r="H272" s="12"/>
      <c r="I272" s="12"/>
      <c r="J272" s="12"/>
      <c r="K272" s="12"/>
      <c r="L272" s="12"/>
      <c r="M272" s="12"/>
      <c r="N272" s="12"/>
      <c r="O272" s="12"/>
      <c r="P272" s="12"/>
      <c r="Q272" s="12"/>
      <c r="R272" s="12"/>
      <c r="S272" s="12"/>
      <c r="T272" s="12"/>
      <c r="U272" s="12"/>
      <c r="V272" s="12"/>
      <c r="W272" s="204"/>
      <c r="X272" s="12"/>
      <c r="Y272" s="12"/>
      <c r="AA272" s="2"/>
      <c r="AB272" s="1"/>
      <c r="AC272" s="1"/>
      <c r="AD272" s="1"/>
      <c r="AE272" s="1"/>
    </row>
    <row r="273" spans="1:31" x14ac:dyDescent="0.2">
      <c r="A273" s="1"/>
      <c r="B273" s="196"/>
      <c r="C273" s="2"/>
      <c r="D273" s="197"/>
      <c r="E273" s="12"/>
      <c r="F273" s="12"/>
      <c r="G273" s="12"/>
      <c r="H273" s="12"/>
      <c r="I273" s="12"/>
      <c r="J273" s="12"/>
      <c r="K273" s="12"/>
      <c r="L273" s="12"/>
      <c r="M273" s="12"/>
      <c r="N273" s="12"/>
      <c r="O273" s="12"/>
      <c r="P273" s="12"/>
      <c r="Q273" s="12"/>
      <c r="R273" s="12"/>
      <c r="S273" s="12"/>
      <c r="T273" s="12"/>
      <c r="U273" s="12"/>
      <c r="V273" s="12"/>
      <c r="W273" s="204"/>
      <c r="X273" s="12"/>
      <c r="Y273" s="12"/>
      <c r="AA273" s="2"/>
      <c r="AB273" s="1"/>
      <c r="AC273" s="1"/>
      <c r="AD273" s="1"/>
      <c r="AE273" s="1"/>
    </row>
    <row r="274" spans="1:31" x14ac:dyDescent="0.2">
      <c r="A274" s="1"/>
      <c r="B274" s="196"/>
      <c r="C274" s="2"/>
      <c r="D274" s="197"/>
      <c r="E274" s="12"/>
      <c r="F274" s="12"/>
      <c r="G274" s="12"/>
      <c r="H274" s="12"/>
      <c r="I274" s="12"/>
      <c r="J274" s="12"/>
      <c r="K274" s="12"/>
      <c r="L274" s="12"/>
      <c r="M274" s="12"/>
      <c r="N274" s="12"/>
      <c r="O274" s="12"/>
      <c r="P274" s="12"/>
      <c r="Q274" s="12"/>
      <c r="R274" s="12"/>
      <c r="S274" s="12"/>
      <c r="T274" s="12"/>
      <c r="U274" s="12"/>
      <c r="V274" s="12"/>
      <c r="W274" s="204"/>
      <c r="X274" s="12"/>
      <c r="Y274" s="12"/>
      <c r="AA274" s="2"/>
      <c r="AB274" s="1"/>
      <c r="AC274" s="1"/>
      <c r="AD274" s="1"/>
      <c r="AE274" s="1"/>
    </row>
    <row r="275" spans="1:31" x14ac:dyDescent="0.2">
      <c r="A275" s="1"/>
      <c r="B275" s="196"/>
      <c r="C275" s="2"/>
      <c r="D275" s="197"/>
      <c r="E275" s="12"/>
      <c r="F275" s="12"/>
      <c r="G275" s="12"/>
      <c r="H275" s="12"/>
      <c r="I275" s="12"/>
      <c r="J275" s="12"/>
      <c r="K275" s="12"/>
      <c r="L275" s="12"/>
      <c r="M275" s="12"/>
      <c r="N275" s="12"/>
      <c r="O275" s="12"/>
      <c r="P275" s="12"/>
      <c r="Q275" s="12"/>
      <c r="R275" s="12"/>
      <c r="S275" s="12"/>
      <c r="T275" s="12"/>
      <c r="U275" s="12"/>
      <c r="V275" s="12"/>
      <c r="W275" s="204"/>
      <c r="X275" s="12"/>
      <c r="Y275" s="12"/>
      <c r="AA275" s="2"/>
      <c r="AB275" s="1"/>
      <c r="AC275" s="1"/>
      <c r="AD275" s="1"/>
      <c r="AE275" s="1"/>
    </row>
    <row r="276" spans="1:31" x14ac:dyDescent="0.2">
      <c r="A276" s="1"/>
      <c r="B276" s="196"/>
      <c r="C276" s="2"/>
      <c r="D276" s="197"/>
      <c r="E276" s="12"/>
      <c r="F276" s="12"/>
      <c r="G276" s="12"/>
      <c r="H276" s="12"/>
      <c r="I276" s="12"/>
      <c r="J276" s="12"/>
      <c r="K276" s="12"/>
      <c r="L276" s="12"/>
      <c r="M276" s="12"/>
      <c r="N276" s="12"/>
      <c r="O276" s="12"/>
      <c r="P276" s="12"/>
      <c r="Q276" s="12"/>
      <c r="R276" s="12"/>
      <c r="S276" s="12"/>
      <c r="T276" s="12"/>
      <c r="U276" s="12"/>
      <c r="V276" s="12"/>
      <c r="W276" s="204"/>
      <c r="X276" s="12"/>
      <c r="Y276" s="12"/>
      <c r="AA276" s="2"/>
      <c r="AB276" s="1"/>
      <c r="AC276" s="1"/>
      <c r="AD276" s="1"/>
      <c r="AE276" s="1"/>
    </row>
    <row r="277" spans="1:31" x14ac:dyDescent="0.2">
      <c r="A277" s="1"/>
      <c r="B277" s="196"/>
      <c r="C277" s="2"/>
      <c r="D277" s="197"/>
      <c r="E277" s="12"/>
      <c r="F277" s="12"/>
      <c r="G277" s="12"/>
      <c r="H277" s="12"/>
      <c r="I277" s="12"/>
      <c r="J277" s="12"/>
      <c r="K277" s="12"/>
      <c r="L277" s="12"/>
      <c r="M277" s="12"/>
      <c r="N277" s="12"/>
      <c r="O277" s="12"/>
      <c r="P277" s="12"/>
      <c r="Q277" s="12"/>
      <c r="R277" s="12"/>
      <c r="S277" s="12"/>
      <c r="T277" s="12"/>
      <c r="U277" s="12"/>
      <c r="V277" s="12"/>
      <c r="W277" s="204"/>
      <c r="X277" s="12"/>
      <c r="Y277" s="12"/>
      <c r="AA277" s="2"/>
      <c r="AB277" s="1"/>
      <c r="AC277" s="1"/>
      <c r="AD277" s="1"/>
      <c r="AE277" s="1"/>
    </row>
    <row r="278" spans="1:31" x14ac:dyDescent="0.2">
      <c r="A278" s="1"/>
      <c r="B278" s="196"/>
      <c r="C278" s="2"/>
      <c r="D278" s="197"/>
      <c r="E278" s="12"/>
      <c r="F278" s="12"/>
      <c r="G278" s="12"/>
      <c r="H278" s="12"/>
      <c r="I278" s="12"/>
      <c r="J278" s="12"/>
      <c r="K278" s="12"/>
      <c r="L278" s="12"/>
      <c r="M278" s="12"/>
      <c r="N278" s="12"/>
      <c r="O278" s="12"/>
      <c r="P278" s="12"/>
      <c r="Q278" s="12"/>
      <c r="R278" s="12"/>
      <c r="S278" s="12"/>
      <c r="T278" s="12"/>
      <c r="U278" s="12"/>
      <c r="V278" s="12"/>
      <c r="W278" s="204"/>
      <c r="X278" s="12"/>
      <c r="Y278" s="12"/>
      <c r="AA278" s="2"/>
      <c r="AB278" s="1"/>
      <c r="AC278" s="1"/>
      <c r="AD278" s="1"/>
      <c r="AE278" s="1"/>
    </row>
    <row r="279" spans="1:31" x14ac:dyDescent="0.2">
      <c r="A279" s="1"/>
      <c r="B279" s="196"/>
      <c r="C279" s="2"/>
      <c r="D279" s="197"/>
      <c r="E279" s="12"/>
      <c r="F279" s="12"/>
      <c r="G279" s="12"/>
      <c r="H279" s="12"/>
      <c r="I279" s="12"/>
      <c r="J279" s="12"/>
      <c r="K279" s="12"/>
      <c r="L279" s="12"/>
      <c r="M279" s="12"/>
      <c r="N279" s="12"/>
      <c r="O279" s="12"/>
      <c r="P279" s="12"/>
      <c r="Q279" s="12"/>
      <c r="R279" s="12"/>
      <c r="S279" s="12"/>
      <c r="T279" s="12"/>
      <c r="U279" s="12"/>
      <c r="V279" s="12"/>
      <c r="W279" s="204"/>
      <c r="X279" s="12"/>
      <c r="Y279" s="12"/>
      <c r="AA279" s="2"/>
      <c r="AB279" s="1"/>
      <c r="AC279" s="1"/>
      <c r="AD279" s="1"/>
      <c r="AE279" s="1"/>
    </row>
    <row r="280" spans="1:31" x14ac:dyDescent="0.2">
      <c r="A280" s="1"/>
      <c r="B280" s="196"/>
      <c r="C280" s="2"/>
      <c r="D280" s="197"/>
      <c r="E280" s="12"/>
      <c r="F280" s="12"/>
      <c r="G280" s="12"/>
      <c r="H280" s="12"/>
      <c r="I280" s="12"/>
      <c r="J280" s="12"/>
      <c r="K280" s="12"/>
      <c r="L280" s="12"/>
      <c r="M280" s="12"/>
      <c r="N280" s="12"/>
      <c r="O280" s="12"/>
      <c r="P280" s="12"/>
      <c r="Q280" s="12"/>
      <c r="R280" s="12"/>
      <c r="S280" s="12"/>
      <c r="T280" s="12"/>
      <c r="U280" s="12"/>
      <c r="V280" s="12"/>
      <c r="W280" s="204"/>
      <c r="X280" s="12"/>
      <c r="Y280" s="12"/>
      <c r="AA280" s="2"/>
      <c r="AB280" s="1"/>
      <c r="AC280" s="1"/>
      <c r="AD280" s="1"/>
      <c r="AE280" s="1"/>
    </row>
    <row r="281" spans="1:31" x14ac:dyDescent="0.2">
      <c r="A281" s="1"/>
      <c r="B281" s="196"/>
      <c r="C281" s="2"/>
      <c r="D281" s="197"/>
      <c r="E281" s="12"/>
      <c r="F281" s="12"/>
      <c r="G281" s="12"/>
      <c r="H281" s="12"/>
      <c r="I281" s="12"/>
      <c r="J281" s="12"/>
      <c r="K281" s="12"/>
      <c r="L281" s="12"/>
      <c r="M281" s="12"/>
      <c r="N281" s="12"/>
      <c r="O281" s="12"/>
      <c r="P281" s="12"/>
      <c r="Q281" s="12"/>
      <c r="R281" s="12"/>
      <c r="S281" s="12"/>
      <c r="T281" s="12"/>
      <c r="U281" s="12"/>
      <c r="V281" s="12"/>
      <c r="W281" s="204"/>
      <c r="X281" s="12"/>
      <c r="Y281" s="12"/>
      <c r="AA281" s="2"/>
      <c r="AB281" s="1"/>
      <c r="AC281" s="1"/>
      <c r="AD281" s="1"/>
      <c r="AE281" s="1"/>
    </row>
    <row r="282" spans="1:31" x14ac:dyDescent="0.2">
      <c r="A282" s="1"/>
      <c r="B282" s="196"/>
      <c r="C282" s="2"/>
      <c r="D282" s="197"/>
      <c r="E282" s="12"/>
      <c r="F282" s="12"/>
      <c r="G282" s="12"/>
      <c r="H282" s="12"/>
      <c r="I282" s="12"/>
      <c r="J282" s="12"/>
      <c r="K282" s="12"/>
      <c r="L282" s="12"/>
      <c r="M282" s="12"/>
      <c r="N282" s="12"/>
      <c r="O282" s="12"/>
      <c r="P282" s="12"/>
      <c r="Q282" s="12"/>
      <c r="R282" s="12"/>
      <c r="S282" s="12"/>
      <c r="T282" s="12"/>
      <c r="U282" s="12"/>
      <c r="V282" s="12"/>
      <c r="W282" s="204"/>
      <c r="X282" s="12"/>
      <c r="Y282" s="12"/>
      <c r="AA282" s="2"/>
      <c r="AB282" s="1"/>
      <c r="AC282" s="1"/>
      <c r="AD282" s="1"/>
      <c r="AE282" s="1"/>
    </row>
    <row r="283" spans="1:31" x14ac:dyDescent="0.2">
      <c r="A283" s="1"/>
      <c r="B283" s="196"/>
      <c r="C283" s="2"/>
      <c r="D283" s="197"/>
      <c r="E283" s="12"/>
      <c r="F283" s="12"/>
      <c r="G283" s="12"/>
      <c r="H283" s="12"/>
      <c r="I283" s="12"/>
      <c r="J283" s="12"/>
      <c r="K283" s="12"/>
      <c r="L283" s="12"/>
      <c r="M283" s="12"/>
      <c r="N283" s="12"/>
      <c r="O283" s="12"/>
      <c r="P283" s="12"/>
      <c r="Q283" s="12"/>
      <c r="R283" s="12"/>
      <c r="S283" s="12"/>
      <c r="T283" s="12"/>
      <c r="U283" s="12"/>
      <c r="V283" s="12"/>
      <c r="W283" s="204"/>
      <c r="X283" s="12"/>
      <c r="Y283" s="12"/>
      <c r="AA283" s="2"/>
      <c r="AB283" s="1"/>
      <c r="AC283" s="1"/>
      <c r="AD283" s="1"/>
      <c r="AE283" s="1"/>
    </row>
    <row r="284" spans="1:31" x14ac:dyDescent="0.2">
      <c r="A284" s="1"/>
      <c r="B284" s="196"/>
      <c r="C284" s="2"/>
      <c r="D284" s="197"/>
      <c r="E284" s="12"/>
      <c r="F284" s="12"/>
      <c r="G284" s="12"/>
      <c r="H284" s="12"/>
      <c r="I284" s="12"/>
      <c r="J284" s="12"/>
      <c r="K284" s="12"/>
      <c r="L284" s="12"/>
      <c r="M284" s="12"/>
      <c r="N284" s="12"/>
      <c r="O284" s="12"/>
      <c r="P284" s="12"/>
      <c r="Q284" s="12"/>
      <c r="R284" s="12"/>
      <c r="S284" s="12"/>
      <c r="T284" s="12"/>
      <c r="U284" s="12"/>
      <c r="V284" s="12"/>
      <c r="W284" s="204"/>
      <c r="X284" s="12"/>
      <c r="Y284" s="12"/>
      <c r="AA284" s="2"/>
      <c r="AB284" s="1"/>
      <c r="AC284" s="1"/>
      <c r="AD284" s="1"/>
      <c r="AE284" s="1"/>
    </row>
    <row r="285" spans="1:31" x14ac:dyDescent="0.2">
      <c r="A285" s="1"/>
      <c r="B285" s="196"/>
      <c r="C285" s="2"/>
      <c r="D285" s="197"/>
      <c r="E285" s="12"/>
      <c r="F285" s="12"/>
      <c r="G285" s="12"/>
      <c r="H285" s="12"/>
      <c r="I285" s="12"/>
      <c r="J285" s="12"/>
      <c r="K285" s="12"/>
      <c r="L285" s="12"/>
      <c r="M285" s="12"/>
      <c r="N285" s="12"/>
      <c r="O285" s="12"/>
      <c r="P285" s="12"/>
      <c r="Q285" s="12"/>
      <c r="R285" s="12"/>
      <c r="S285" s="12"/>
      <c r="T285" s="12"/>
      <c r="U285" s="12"/>
      <c r="V285" s="12"/>
      <c r="W285" s="204"/>
      <c r="X285" s="12"/>
      <c r="Y285" s="12"/>
      <c r="AA285" s="2"/>
      <c r="AB285" s="1"/>
      <c r="AC285" s="1"/>
      <c r="AD285" s="1"/>
      <c r="AE285" s="1"/>
    </row>
    <row r="286" spans="1:31" x14ac:dyDescent="0.2">
      <c r="A286" s="1"/>
      <c r="B286" s="196"/>
      <c r="C286" s="2"/>
      <c r="D286" s="197"/>
      <c r="E286" s="12"/>
      <c r="F286" s="12"/>
      <c r="G286" s="12"/>
      <c r="H286" s="12"/>
      <c r="I286" s="12"/>
      <c r="J286" s="12"/>
      <c r="K286" s="12"/>
      <c r="L286" s="12"/>
      <c r="M286" s="12"/>
      <c r="N286" s="12"/>
      <c r="O286" s="12"/>
      <c r="P286" s="12"/>
      <c r="Q286" s="12"/>
      <c r="R286" s="12"/>
      <c r="S286" s="12"/>
      <c r="T286" s="12"/>
      <c r="U286" s="12"/>
      <c r="V286" s="12"/>
      <c r="W286" s="204"/>
      <c r="X286" s="12"/>
      <c r="Y286" s="12"/>
      <c r="AA286" s="2"/>
      <c r="AB286" s="1"/>
      <c r="AC286" s="1"/>
      <c r="AD286" s="1"/>
      <c r="AE286" s="1"/>
    </row>
    <row r="287" spans="1:31" x14ac:dyDescent="0.2">
      <c r="A287" s="1"/>
      <c r="B287" s="196"/>
      <c r="C287" s="2"/>
      <c r="D287" s="197"/>
      <c r="E287" s="12"/>
      <c r="F287" s="12"/>
      <c r="G287" s="12"/>
      <c r="H287" s="12"/>
      <c r="I287" s="12"/>
      <c r="J287" s="12"/>
      <c r="K287" s="12"/>
      <c r="L287" s="12"/>
      <c r="M287" s="12"/>
      <c r="N287" s="12"/>
      <c r="O287" s="12"/>
      <c r="P287" s="12"/>
      <c r="Q287" s="12"/>
      <c r="R287" s="12"/>
      <c r="S287" s="12"/>
      <c r="T287" s="12"/>
      <c r="U287" s="12"/>
      <c r="V287" s="12"/>
      <c r="W287" s="204"/>
      <c r="X287" s="12"/>
      <c r="Y287" s="12"/>
      <c r="AA287" s="2"/>
      <c r="AB287" s="1"/>
      <c r="AC287" s="1"/>
      <c r="AD287" s="1"/>
      <c r="AE287" s="1"/>
    </row>
    <row r="288" spans="1:31" x14ac:dyDescent="0.2">
      <c r="A288" s="1"/>
      <c r="B288" s="196"/>
      <c r="C288" s="2"/>
      <c r="D288" s="197"/>
      <c r="E288" s="12"/>
      <c r="F288" s="12"/>
      <c r="G288" s="12"/>
      <c r="H288" s="12"/>
      <c r="I288" s="12"/>
      <c r="J288" s="12"/>
      <c r="K288" s="12"/>
      <c r="L288" s="12"/>
      <c r="M288" s="12"/>
      <c r="N288" s="12"/>
      <c r="O288" s="12"/>
      <c r="P288" s="12"/>
      <c r="Q288" s="12"/>
      <c r="R288" s="12"/>
      <c r="S288" s="12"/>
      <c r="T288" s="12"/>
      <c r="U288" s="12"/>
      <c r="V288" s="12"/>
      <c r="W288" s="204"/>
      <c r="X288" s="12"/>
      <c r="Y288" s="12"/>
      <c r="AA288" s="2"/>
      <c r="AB288" s="1"/>
      <c r="AC288" s="1"/>
      <c r="AD288" s="1"/>
      <c r="AE288" s="1"/>
    </row>
    <row r="289" spans="1:31" x14ac:dyDescent="0.2">
      <c r="A289" s="1"/>
      <c r="B289" s="196"/>
      <c r="C289" s="2"/>
      <c r="D289" s="197"/>
      <c r="E289" s="12"/>
      <c r="F289" s="12"/>
      <c r="G289" s="12"/>
      <c r="H289" s="12"/>
      <c r="I289" s="12"/>
      <c r="J289" s="12"/>
      <c r="K289" s="12"/>
      <c r="L289" s="12"/>
      <c r="M289" s="12"/>
      <c r="N289" s="12"/>
      <c r="O289" s="12"/>
      <c r="P289" s="12"/>
      <c r="Q289" s="12"/>
      <c r="R289" s="12"/>
      <c r="S289" s="12"/>
      <c r="T289" s="12"/>
      <c r="U289" s="12"/>
      <c r="V289" s="12"/>
      <c r="W289" s="204"/>
      <c r="X289" s="12"/>
      <c r="Y289" s="12"/>
      <c r="AA289" s="2"/>
      <c r="AB289" s="1"/>
      <c r="AC289" s="1"/>
      <c r="AD289" s="1"/>
      <c r="AE289" s="1"/>
    </row>
    <row r="290" spans="1:31" x14ac:dyDescent="0.2">
      <c r="A290" s="1"/>
      <c r="B290" s="196"/>
      <c r="C290" s="2"/>
      <c r="D290" s="197"/>
      <c r="E290" s="12"/>
      <c r="F290" s="12"/>
      <c r="G290" s="12"/>
      <c r="H290" s="12"/>
      <c r="I290" s="12"/>
      <c r="J290" s="12"/>
      <c r="K290" s="12"/>
      <c r="L290" s="12"/>
      <c r="M290" s="12"/>
      <c r="N290" s="12"/>
      <c r="O290" s="12"/>
      <c r="P290" s="12"/>
      <c r="Q290" s="12"/>
      <c r="R290" s="12"/>
      <c r="S290" s="12"/>
      <c r="T290" s="12"/>
      <c r="U290" s="12"/>
      <c r="V290" s="12"/>
      <c r="W290" s="204"/>
      <c r="X290" s="12"/>
      <c r="Y290" s="12"/>
      <c r="AA290" s="2"/>
      <c r="AB290" s="1"/>
      <c r="AC290" s="1"/>
      <c r="AD290" s="1"/>
      <c r="AE290" s="1"/>
    </row>
    <row r="291" spans="1:31" x14ac:dyDescent="0.2">
      <c r="A291" s="1"/>
      <c r="B291" s="196"/>
      <c r="C291" s="2"/>
      <c r="D291" s="197"/>
      <c r="E291" s="12"/>
      <c r="F291" s="12"/>
      <c r="G291" s="12"/>
      <c r="H291" s="12"/>
      <c r="I291" s="12"/>
      <c r="J291" s="12"/>
      <c r="K291" s="12"/>
      <c r="L291" s="12"/>
      <c r="M291" s="12"/>
      <c r="N291" s="12"/>
      <c r="O291" s="12"/>
      <c r="P291" s="12"/>
      <c r="Q291" s="12"/>
      <c r="R291" s="12"/>
      <c r="S291" s="12"/>
      <c r="T291" s="12"/>
      <c r="U291" s="12"/>
      <c r="V291" s="12"/>
      <c r="W291" s="204"/>
      <c r="X291" s="12"/>
      <c r="Y291" s="12"/>
      <c r="AA291" s="2"/>
      <c r="AB291" s="1"/>
      <c r="AC291" s="1"/>
      <c r="AD291" s="1"/>
      <c r="AE291" s="1"/>
    </row>
    <row r="292" spans="1:31" x14ac:dyDescent="0.2">
      <c r="A292" s="1"/>
      <c r="B292" s="196"/>
      <c r="C292" s="2"/>
      <c r="D292" s="197"/>
      <c r="E292" s="12"/>
      <c r="F292" s="12"/>
      <c r="G292" s="12"/>
      <c r="H292" s="12"/>
      <c r="I292" s="12"/>
      <c r="J292" s="12"/>
      <c r="K292" s="12"/>
      <c r="L292" s="12"/>
      <c r="M292" s="12"/>
      <c r="N292" s="12"/>
      <c r="O292" s="12"/>
      <c r="P292" s="12"/>
      <c r="Q292" s="12"/>
      <c r="R292" s="12"/>
      <c r="S292" s="12"/>
      <c r="T292" s="12"/>
      <c r="U292" s="12"/>
      <c r="V292" s="12"/>
      <c r="W292" s="204"/>
      <c r="X292" s="12"/>
      <c r="Y292" s="12"/>
      <c r="AA292" s="2"/>
      <c r="AB292" s="1"/>
      <c r="AC292" s="1"/>
      <c r="AD292" s="1"/>
      <c r="AE292" s="1"/>
    </row>
    <row r="293" spans="1:31" x14ac:dyDescent="0.2">
      <c r="A293" s="1"/>
      <c r="B293" s="196"/>
      <c r="C293" s="2"/>
      <c r="D293" s="197"/>
      <c r="E293" s="12"/>
      <c r="F293" s="12"/>
      <c r="G293" s="12"/>
      <c r="H293" s="12"/>
      <c r="I293" s="12"/>
      <c r="J293" s="12"/>
      <c r="K293" s="12"/>
      <c r="L293" s="12"/>
      <c r="M293" s="12"/>
      <c r="N293" s="12"/>
      <c r="O293" s="12"/>
      <c r="P293" s="12"/>
      <c r="Q293" s="12"/>
      <c r="R293" s="12"/>
      <c r="S293" s="12"/>
      <c r="T293" s="12"/>
      <c r="U293" s="12"/>
      <c r="V293" s="12"/>
      <c r="W293" s="204"/>
      <c r="X293" s="12"/>
      <c r="Y293" s="12"/>
      <c r="AA293" s="2"/>
      <c r="AB293" s="1"/>
      <c r="AC293" s="1"/>
      <c r="AD293" s="1"/>
      <c r="AE293" s="1"/>
    </row>
    <row r="294" spans="1:31" x14ac:dyDescent="0.2">
      <c r="A294" s="1"/>
      <c r="B294" s="196"/>
      <c r="C294" s="2"/>
      <c r="D294" s="197"/>
      <c r="E294" s="12"/>
      <c r="F294" s="12"/>
      <c r="G294" s="12"/>
      <c r="H294" s="12"/>
      <c r="I294" s="12"/>
      <c r="J294" s="12"/>
      <c r="K294" s="12"/>
      <c r="L294" s="12"/>
      <c r="M294" s="12"/>
      <c r="N294" s="12"/>
      <c r="O294" s="12"/>
      <c r="P294" s="12"/>
      <c r="Q294" s="12"/>
      <c r="R294" s="12"/>
      <c r="S294" s="12"/>
      <c r="T294" s="12"/>
      <c r="U294" s="12"/>
      <c r="V294" s="12"/>
      <c r="W294" s="204"/>
      <c r="X294" s="12"/>
      <c r="Y294" s="12"/>
      <c r="AA294" s="2"/>
      <c r="AB294" s="1"/>
      <c r="AC294" s="1"/>
      <c r="AD294" s="1"/>
      <c r="AE294" s="1"/>
    </row>
    <row r="295" spans="1:31" x14ac:dyDescent="0.2">
      <c r="A295" s="1"/>
      <c r="B295" s="196"/>
      <c r="C295" s="2"/>
      <c r="D295" s="197"/>
      <c r="E295" s="12"/>
      <c r="F295" s="12"/>
      <c r="G295" s="12"/>
      <c r="H295" s="12"/>
      <c r="I295" s="12"/>
      <c r="J295" s="12"/>
      <c r="K295" s="12"/>
      <c r="L295" s="12"/>
      <c r="M295" s="12"/>
      <c r="N295" s="12"/>
      <c r="O295" s="12"/>
      <c r="P295" s="12"/>
      <c r="Q295" s="12"/>
      <c r="R295" s="12"/>
      <c r="S295" s="12"/>
      <c r="T295" s="12"/>
      <c r="U295" s="12"/>
      <c r="V295" s="12"/>
      <c r="W295" s="204"/>
      <c r="X295" s="12"/>
      <c r="Y295" s="12"/>
      <c r="AA295" s="2"/>
      <c r="AB295" s="1"/>
      <c r="AC295" s="1"/>
      <c r="AD295" s="1"/>
      <c r="AE295" s="1"/>
    </row>
    <row r="296" spans="1:31" x14ac:dyDescent="0.2">
      <c r="A296" s="1"/>
      <c r="B296" s="196"/>
      <c r="C296" s="2"/>
      <c r="D296" s="197"/>
      <c r="E296" s="12"/>
      <c r="F296" s="12"/>
      <c r="G296" s="12"/>
      <c r="H296" s="12"/>
      <c r="I296" s="12"/>
      <c r="J296" s="12"/>
      <c r="K296" s="12"/>
      <c r="L296" s="12"/>
      <c r="M296" s="12"/>
      <c r="N296" s="12"/>
      <c r="O296" s="12"/>
      <c r="P296" s="12"/>
      <c r="Q296" s="12"/>
      <c r="R296" s="12"/>
      <c r="S296" s="12"/>
      <c r="T296" s="12"/>
      <c r="U296" s="12"/>
      <c r="V296" s="12"/>
      <c r="W296" s="204"/>
      <c r="X296" s="12"/>
      <c r="Y296" s="12"/>
      <c r="AA296" s="2"/>
      <c r="AB296" s="1"/>
      <c r="AC296" s="1"/>
      <c r="AD296" s="1"/>
      <c r="AE296" s="1"/>
    </row>
    <row r="297" spans="1:31" x14ac:dyDescent="0.2">
      <c r="A297" s="1"/>
      <c r="B297" s="196"/>
      <c r="C297" s="2"/>
      <c r="D297" s="197"/>
      <c r="E297" s="12"/>
      <c r="F297" s="12"/>
      <c r="G297" s="12"/>
      <c r="H297" s="12"/>
      <c r="I297" s="12"/>
      <c r="J297" s="12"/>
      <c r="K297" s="12"/>
      <c r="L297" s="12"/>
      <c r="M297" s="12"/>
      <c r="N297" s="12"/>
      <c r="O297" s="12"/>
      <c r="P297" s="12"/>
      <c r="Q297" s="12"/>
      <c r="R297" s="12"/>
      <c r="S297" s="12"/>
      <c r="T297" s="12"/>
      <c r="U297" s="12"/>
      <c r="V297" s="12"/>
      <c r="W297" s="204"/>
      <c r="X297" s="12"/>
      <c r="Y297" s="12"/>
      <c r="AA297" s="2"/>
      <c r="AB297" s="1"/>
      <c r="AC297" s="1"/>
      <c r="AD297" s="1"/>
      <c r="AE297" s="1"/>
    </row>
    <row r="298" spans="1:31" x14ac:dyDescent="0.2">
      <c r="A298" s="1"/>
      <c r="B298" s="196"/>
      <c r="C298" s="2"/>
      <c r="D298" s="197"/>
      <c r="E298" s="12"/>
      <c r="F298" s="12"/>
      <c r="G298" s="12"/>
      <c r="H298" s="12"/>
      <c r="I298" s="12"/>
      <c r="J298" s="12"/>
      <c r="K298" s="12"/>
      <c r="L298" s="12"/>
      <c r="M298" s="12"/>
      <c r="N298" s="12"/>
      <c r="O298" s="12"/>
      <c r="P298" s="12"/>
      <c r="Q298" s="12"/>
      <c r="R298" s="12"/>
      <c r="S298" s="12"/>
      <c r="T298" s="12"/>
      <c r="U298" s="12"/>
      <c r="V298" s="12"/>
      <c r="W298" s="204"/>
      <c r="X298" s="12"/>
      <c r="Y298" s="12"/>
      <c r="AA298" s="2"/>
      <c r="AB298" s="1"/>
      <c r="AC298" s="1"/>
      <c r="AD298" s="1"/>
      <c r="AE298" s="1"/>
    </row>
    <row r="299" spans="1:31" x14ac:dyDescent="0.2">
      <c r="A299" s="1"/>
      <c r="B299" s="196"/>
      <c r="C299" s="2"/>
      <c r="D299" s="197"/>
      <c r="E299" s="12"/>
      <c r="F299" s="12"/>
      <c r="G299" s="12"/>
      <c r="H299" s="12"/>
      <c r="I299" s="12"/>
      <c r="J299" s="12"/>
      <c r="K299" s="12"/>
      <c r="L299" s="12"/>
      <c r="M299" s="12"/>
      <c r="N299" s="12"/>
      <c r="O299" s="12"/>
      <c r="P299" s="12"/>
      <c r="Q299" s="12"/>
      <c r="R299" s="12"/>
      <c r="S299" s="12"/>
      <c r="T299" s="12"/>
      <c r="U299" s="12"/>
      <c r="V299" s="12"/>
      <c r="W299" s="204"/>
      <c r="X299" s="12"/>
      <c r="Y299" s="12"/>
      <c r="AA299" s="2"/>
      <c r="AB299" s="1"/>
      <c r="AC299" s="1"/>
      <c r="AD299" s="1"/>
      <c r="AE299" s="1"/>
    </row>
    <row r="300" spans="1:31" x14ac:dyDescent="0.2">
      <c r="A300" s="1"/>
      <c r="B300" s="196"/>
      <c r="C300" s="2"/>
      <c r="D300" s="197"/>
      <c r="E300" s="12"/>
      <c r="F300" s="12"/>
      <c r="G300" s="12"/>
      <c r="H300" s="12"/>
      <c r="I300" s="12"/>
      <c r="J300" s="12"/>
      <c r="K300" s="12"/>
      <c r="L300" s="12"/>
      <c r="M300" s="12"/>
      <c r="N300" s="12"/>
      <c r="O300" s="12"/>
      <c r="P300" s="12"/>
      <c r="Q300" s="12"/>
      <c r="R300" s="12"/>
      <c r="S300" s="12"/>
      <c r="T300" s="12"/>
      <c r="U300" s="12"/>
      <c r="V300" s="12"/>
      <c r="W300" s="204"/>
      <c r="X300" s="12"/>
      <c r="Y300" s="12"/>
      <c r="AA300" s="2"/>
      <c r="AB300" s="1"/>
      <c r="AC300" s="1"/>
      <c r="AD300" s="1"/>
      <c r="AE300" s="1"/>
    </row>
    <row r="301" spans="1:31" x14ac:dyDescent="0.2">
      <c r="A301" s="1"/>
      <c r="B301" s="196"/>
      <c r="C301" s="2"/>
      <c r="D301" s="197"/>
      <c r="E301" s="12"/>
      <c r="F301" s="12"/>
      <c r="G301" s="12"/>
      <c r="H301" s="12"/>
      <c r="I301" s="12"/>
      <c r="J301" s="12"/>
      <c r="K301" s="12"/>
      <c r="L301" s="12"/>
      <c r="M301" s="12"/>
      <c r="N301" s="12"/>
      <c r="O301" s="12"/>
      <c r="P301" s="12"/>
      <c r="Q301" s="12"/>
      <c r="R301" s="12"/>
      <c r="S301" s="12"/>
      <c r="T301" s="12"/>
      <c r="U301" s="12"/>
      <c r="V301" s="12"/>
      <c r="W301" s="204"/>
      <c r="X301" s="12"/>
      <c r="Y301" s="12"/>
      <c r="AA301" s="2"/>
      <c r="AB301" s="1"/>
      <c r="AC301" s="1"/>
      <c r="AD301" s="1"/>
      <c r="AE301" s="1"/>
    </row>
    <row r="302" spans="1:31" x14ac:dyDescent="0.2">
      <c r="A302" s="1"/>
      <c r="B302" s="196"/>
      <c r="C302" s="2"/>
      <c r="D302" s="197"/>
      <c r="E302" s="12"/>
      <c r="F302" s="12"/>
      <c r="G302" s="12"/>
      <c r="H302" s="12"/>
      <c r="I302" s="12"/>
      <c r="J302" s="12"/>
      <c r="K302" s="12"/>
      <c r="L302" s="12"/>
      <c r="M302" s="12"/>
      <c r="N302" s="12"/>
      <c r="O302" s="12"/>
      <c r="P302" s="12"/>
      <c r="Q302" s="12"/>
      <c r="R302" s="12"/>
      <c r="S302" s="12"/>
      <c r="T302" s="12"/>
      <c r="U302" s="12"/>
      <c r="V302" s="12"/>
      <c r="W302" s="204"/>
      <c r="X302" s="12"/>
      <c r="Y302" s="12"/>
      <c r="AA302" s="2"/>
      <c r="AB302" s="1"/>
      <c r="AC302" s="1"/>
      <c r="AD302" s="1"/>
      <c r="AE302" s="1"/>
    </row>
    <row r="303" spans="1:31" x14ac:dyDescent="0.2">
      <c r="A303" s="1"/>
      <c r="B303" s="196"/>
      <c r="C303" s="2"/>
      <c r="D303" s="197"/>
      <c r="E303" s="12"/>
      <c r="F303" s="12"/>
      <c r="G303" s="12"/>
      <c r="H303" s="12"/>
      <c r="I303" s="12"/>
      <c r="J303" s="12"/>
      <c r="K303" s="12"/>
      <c r="L303" s="12"/>
      <c r="M303" s="12"/>
      <c r="N303" s="12"/>
      <c r="O303" s="12"/>
      <c r="P303" s="12"/>
      <c r="Q303" s="12"/>
      <c r="R303" s="12"/>
      <c r="S303" s="12"/>
      <c r="T303" s="12"/>
      <c r="U303" s="12"/>
      <c r="V303" s="12"/>
      <c r="W303" s="204"/>
      <c r="X303" s="12"/>
      <c r="Y303" s="12"/>
      <c r="AA303" s="2"/>
      <c r="AB303" s="1"/>
      <c r="AC303" s="1"/>
      <c r="AD303" s="1"/>
      <c r="AE303" s="1"/>
    </row>
    <row r="304" spans="1:31" x14ac:dyDescent="0.2">
      <c r="A304" s="1"/>
      <c r="B304" s="196"/>
      <c r="C304" s="2"/>
      <c r="D304" s="197"/>
      <c r="E304" s="12"/>
      <c r="F304" s="12"/>
      <c r="G304" s="12"/>
      <c r="H304" s="12"/>
      <c r="I304" s="12"/>
      <c r="J304" s="12"/>
      <c r="K304" s="12"/>
      <c r="L304" s="12"/>
      <c r="M304" s="12"/>
      <c r="N304" s="12"/>
      <c r="O304" s="12"/>
      <c r="P304" s="12"/>
      <c r="Q304" s="12"/>
      <c r="R304" s="12"/>
      <c r="S304" s="12"/>
      <c r="T304" s="12"/>
      <c r="U304" s="12"/>
      <c r="V304" s="12"/>
      <c r="W304" s="204"/>
      <c r="X304" s="12"/>
      <c r="Y304" s="12"/>
      <c r="AA304" s="2"/>
      <c r="AB304" s="1"/>
      <c r="AC304" s="1"/>
      <c r="AD304" s="1"/>
      <c r="AE304" s="1"/>
    </row>
    <row r="305" spans="1:31" x14ac:dyDescent="0.2">
      <c r="A305" s="1"/>
      <c r="B305" s="196"/>
      <c r="C305" s="2"/>
      <c r="D305" s="197"/>
      <c r="E305" s="12"/>
      <c r="F305" s="12"/>
      <c r="G305" s="12"/>
      <c r="H305" s="12"/>
      <c r="I305" s="12"/>
      <c r="J305" s="12"/>
      <c r="K305" s="12"/>
      <c r="L305" s="12"/>
      <c r="M305" s="12"/>
      <c r="N305" s="12"/>
      <c r="O305" s="12"/>
      <c r="P305" s="12"/>
      <c r="Q305" s="12"/>
      <c r="R305" s="12"/>
      <c r="S305" s="12"/>
      <c r="T305" s="12"/>
      <c r="U305" s="12"/>
      <c r="V305" s="12"/>
      <c r="W305" s="204"/>
      <c r="X305" s="12"/>
      <c r="Y305" s="12"/>
      <c r="AA305" s="2"/>
      <c r="AB305" s="1"/>
      <c r="AC305" s="1"/>
      <c r="AD305" s="1"/>
      <c r="AE305" s="1"/>
    </row>
    <row r="306" spans="1:31" x14ac:dyDescent="0.2">
      <c r="A306" s="1"/>
      <c r="B306" s="196"/>
      <c r="C306" s="2"/>
      <c r="D306" s="197"/>
      <c r="E306" s="12"/>
      <c r="F306" s="12"/>
      <c r="G306" s="12"/>
      <c r="H306" s="12"/>
      <c r="I306" s="12"/>
      <c r="J306" s="12"/>
      <c r="K306" s="12"/>
      <c r="L306" s="12"/>
      <c r="M306" s="12"/>
      <c r="N306" s="12"/>
      <c r="O306" s="12"/>
      <c r="P306" s="12"/>
      <c r="Q306" s="12"/>
      <c r="R306" s="12"/>
      <c r="S306" s="12"/>
      <c r="T306" s="12"/>
      <c r="U306" s="12"/>
      <c r="V306" s="12"/>
      <c r="W306" s="204"/>
      <c r="X306" s="12"/>
      <c r="Y306" s="12"/>
      <c r="AA306" s="2"/>
      <c r="AB306" s="1"/>
      <c r="AC306" s="1"/>
      <c r="AD306" s="1"/>
      <c r="AE306" s="1"/>
    </row>
    <row r="307" spans="1:31" x14ac:dyDescent="0.2">
      <c r="A307" s="1"/>
      <c r="B307" s="196"/>
      <c r="C307" s="2"/>
      <c r="D307" s="197"/>
      <c r="E307" s="12"/>
      <c r="F307" s="12"/>
      <c r="G307" s="12"/>
      <c r="H307" s="12"/>
      <c r="I307" s="12"/>
      <c r="J307" s="12"/>
      <c r="K307" s="12"/>
      <c r="L307" s="12"/>
      <c r="M307" s="12"/>
      <c r="N307" s="12"/>
      <c r="O307" s="12"/>
      <c r="P307" s="12"/>
      <c r="Q307" s="12"/>
      <c r="R307" s="12"/>
      <c r="S307" s="12"/>
      <c r="T307" s="12"/>
      <c r="U307" s="12"/>
      <c r="V307" s="12"/>
      <c r="W307" s="204"/>
      <c r="X307" s="12"/>
      <c r="Y307" s="12"/>
      <c r="AA307" s="2"/>
      <c r="AB307" s="1"/>
      <c r="AC307" s="1"/>
      <c r="AD307" s="1"/>
      <c r="AE307" s="1"/>
    </row>
    <row r="308" spans="1:31" x14ac:dyDescent="0.2">
      <c r="A308" s="1"/>
      <c r="B308" s="196"/>
      <c r="C308" s="2"/>
      <c r="D308" s="197"/>
      <c r="E308" s="12"/>
      <c r="F308" s="12"/>
      <c r="G308" s="12"/>
      <c r="H308" s="12"/>
      <c r="I308" s="12"/>
      <c r="J308" s="12"/>
      <c r="K308" s="12"/>
      <c r="L308" s="12"/>
      <c r="M308" s="12"/>
      <c r="N308" s="12"/>
      <c r="O308" s="12"/>
      <c r="P308" s="12"/>
      <c r="Q308" s="12"/>
      <c r="R308" s="12"/>
      <c r="S308" s="12"/>
      <c r="T308" s="12"/>
      <c r="U308" s="12"/>
      <c r="V308" s="12"/>
      <c r="W308" s="204"/>
      <c r="X308" s="12"/>
      <c r="Y308" s="12"/>
      <c r="AA308" s="2"/>
      <c r="AB308" s="1"/>
      <c r="AC308" s="1"/>
      <c r="AD308" s="1"/>
      <c r="AE308" s="1"/>
    </row>
    <row r="309" spans="1:31" x14ac:dyDescent="0.2">
      <c r="A309" s="1"/>
      <c r="B309" s="196"/>
      <c r="C309" s="2"/>
      <c r="D309" s="197"/>
      <c r="E309" s="12"/>
      <c r="F309" s="12"/>
      <c r="G309" s="12"/>
      <c r="H309" s="12"/>
      <c r="I309" s="12"/>
      <c r="J309" s="12"/>
      <c r="K309" s="12"/>
      <c r="L309" s="12"/>
      <c r="M309" s="12"/>
      <c r="N309" s="12"/>
      <c r="O309" s="12"/>
      <c r="P309" s="12"/>
      <c r="Q309" s="12"/>
      <c r="R309" s="12"/>
      <c r="S309" s="12"/>
      <c r="T309" s="12"/>
      <c r="U309" s="12"/>
      <c r="V309" s="12"/>
      <c r="W309" s="204"/>
      <c r="X309" s="12"/>
      <c r="Y309" s="12"/>
      <c r="AA309" s="2"/>
      <c r="AB309" s="1"/>
      <c r="AC309" s="1"/>
      <c r="AD309" s="1"/>
      <c r="AE309" s="1"/>
    </row>
    <row r="310" spans="1:31" x14ac:dyDescent="0.2">
      <c r="A310" s="1"/>
      <c r="B310" s="196"/>
      <c r="C310" s="2"/>
      <c r="D310" s="197"/>
      <c r="E310" s="12"/>
      <c r="F310" s="12"/>
      <c r="G310" s="12"/>
      <c r="H310" s="12"/>
      <c r="I310" s="12"/>
      <c r="J310" s="12"/>
      <c r="K310" s="12"/>
      <c r="L310" s="12"/>
      <c r="M310" s="12"/>
      <c r="N310" s="12"/>
      <c r="O310" s="12"/>
      <c r="P310" s="12"/>
      <c r="Q310" s="12"/>
      <c r="R310" s="12"/>
      <c r="S310" s="12"/>
      <c r="T310" s="12"/>
      <c r="U310" s="12"/>
      <c r="V310" s="12"/>
      <c r="W310" s="204"/>
      <c r="X310" s="12"/>
      <c r="Y310" s="12"/>
      <c r="AA310" s="2"/>
      <c r="AB310" s="1"/>
      <c r="AC310" s="1"/>
      <c r="AD310" s="1"/>
      <c r="AE310" s="1"/>
    </row>
    <row r="311" spans="1:31" x14ac:dyDescent="0.2">
      <c r="A311" s="1"/>
      <c r="B311" s="196"/>
      <c r="C311" s="2"/>
      <c r="D311" s="197"/>
      <c r="E311" s="12"/>
      <c r="F311" s="12"/>
      <c r="G311" s="12"/>
      <c r="H311" s="12"/>
      <c r="I311" s="12"/>
      <c r="J311" s="12"/>
      <c r="K311" s="12"/>
      <c r="L311" s="12"/>
      <c r="M311" s="12"/>
      <c r="N311" s="12"/>
      <c r="O311" s="12"/>
      <c r="P311" s="12"/>
      <c r="Q311" s="12"/>
      <c r="R311" s="12"/>
      <c r="S311" s="12"/>
      <c r="T311" s="12"/>
      <c r="U311" s="12"/>
      <c r="V311" s="12"/>
      <c r="W311" s="204"/>
      <c r="X311" s="12"/>
      <c r="Y311" s="12"/>
      <c r="AA311" s="2"/>
      <c r="AB311" s="1"/>
      <c r="AC311" s="1"/>
      <c r="AD311" s="1"/>
      <c r="AE311" s="1"/>
    </row>
    <row r="312" spans="1:31" x14ac:dyDescent="0.2">
      <c r="A312" s="1"/>
      <c r="B312" s="196"/>
      <c r="C312" s="2"/>
      <c r="D312" s="197"/>
      <c r="E312" s="12"/>
      <c r="F312" s="12"/>
      <c r="G312" s="12"/>
      <c r="H312" s="12"/>
      <c r="I312" s="12"/>
      <c r="J312" s="12"/>
      <c r="K312" s="12"/>
      <c r="L312" s="12"/>
      <c r="M312" s="12"/>
      <c r="N312" s="12"/>
      <c r="O312" s="12"/>
      <c r="P312" s="12"/>
      <c r="Q312" s="12"/>
      <c r="R312" s="12"/>
      <c r="S312" s="12"/>
      <c r="T312" s="12"/>
      <c r="U312" s="12"/>
      <c r="V312" s="12"/>
      <c r="W312" s="204"/>
      <c r="X312" s="12"/>
      <c r="Y312" s="12"/>
      <c r="AA312" s="2"/>
      <c r="AB312" s="1"/>
      <c r="AC312" s="1"/>
      <c r="AD312" s="1"/>
      <c r="AE312" s="1"/>
    </row>
    <row r="313" spans="1:31" x14ac:dyDescent="0.2">
      <c r="A313" s="1"/>
      <c r="B313" s="196"/>
      <c r="C313" s="2"/>
      <c r="D313" s="197"/>
      <c r="E313" s="12"/>
      <c r="F313" s="12"/>
      <c r="G313" s="12"/>
      <c r="H313" s="12"/>
      <c r="I313" s="12"/>
      <c r="J313" s="12"/>
      <c r="K313" s="12"/>
      <c r="L313" s="12"/>
      <c r="M313" s="12"/>
      <c r="N313" s="12"/>
      <c r="O313" s="12"/>
      <c r="P313" s="12"/>
      <c r="Q313" s="12"/>
      <c r="R313" s="12"/>
      <c r="S313" s="12"/>
      <c r="T313" s="12"/>
      <c r="U313" s="12"/>
      <c r="V313" s="12"/>
      <c r="W313" s="204"/>
      <c r="X313" s="12"/>
      <c r="Y313" s="12"/>
      <c r="AA313" s="2"/>
      <c r="AB313" s="1"/>
      <c r="AC313" s="1"/>
      <c r="AD313" s="1"/>
      <c r="AE313" s="1"/>
    </row>
    <row r="314" spans="1:31" x14ac:dyDescent="0.2">
      <c r="A314" s="1"/>
      <c r="B314" s="196"/>
      <c r="C314" s="2"/>
      <c r="D314" s="197"/>
      <c r="E314" s="12"/>
      <c r="F314" s="12"/>
      <c r="G314" s="12"/>
      <c r="H314" s="12"/>
      <c r="I314" s="12"/>
      <c r="J314" s="12"/>
      <c r="K314" s="12"/>
      <c r="L314" s="12"/>
      <c r="M314" s="12"/>
      <c r="N314" s="12"/>
      <c r="O314" s="12"/>
      <c r="P314" s="12"/>
      <c r="Q314" s="12"/>
      <c r="R314" s="12"/>
      <c r="S314" s="12"/>
      <c r="T314" s="12"/>
      <c r="U314" s="12"/>
      <c r="V314" s="12"/>
      <c r="W314" s="204"/>
      <c r="X314" s="12"/>
      <c r="Y314" s="12"/>
      <c r="AA314" s="2"/>
      <c r="AB314" s="1"/>
      <c r="AC314" s="1"/>
      <c r="AD314" s="1"/>
      <c r="AE314" s="1"/>
    </row>
    <row r="315" spans="1:31" x14ac:dyDescent="0.2">
      <c r="A315" s="1"/>
      <c r="B315" s="196"/>
      <c r="C315" s="2"/>
      <c r="D315" s="197"/>
      <c r="E315" s="12"/>
      <c r="F315" s="12"/>
      <c r="G315" s="12"/>
      <c r="H315" s="12"/>
      <c r="I315" s="12"/>
      <c r="J315" s="12"/>
      <c r="K315" s="12"/>
      <c r="L315" s="12"/>
      <c r="M315" s="12"/>
      <c r="N315" s="12"/>
      <c r="O315" s="12"/>
      <c r="P315" s="12"/>
      <c r="Q315" s="12"/>
      <c r="R315" s="12"/>
      <c r="S315" s="12"/>
      <c r="T315" s="12"/>
      <c r="U315" s="12"/>
      <c r="V315" s="12"/>
      <c r="W315" s="204"/>
      <c r="X315" s="12"/>
      <c r="Y315" s="12"/>
      <c r="AA315" s="2"/>
      <c r="AB315" s="1"/>
      <c r="AC315" s="1"/>
      <c r="AD315" s="1"/>
      <c r="AE315" s="1"/>
    </row>
    <row r="316" spans="1:31" x14ac:dyDescent="0.2">
      <c r="A316" s="1"/>
      <c r="B316" s="196"/>
      <c r="C316" s="2"/>
      <c r="D316" s="197"/>
      <c r="E316" s="12"/>
      <c r="F316" s="12"/>
      <c r="G316" s="12"/>
      <c r="H316" s="12"/>
      <c r="I316" s="12"/>
      <c r="J316" s="12"/>
      <c r="K316" s="12"/>
      <c r="L316" s="12"/>
      <c r="M316" s="12"/>
      <c r="N316" s="12"/>
      <c r="O316" s="12"/>
      <c r="P316" s="12"/>
      <c r="Q316" s="12"/>
      <c r="R316" s="12"/>
      <c r="S316" s="12"/>
      <c r="T316" s="12"/>
      <c r="U316" s="12"/>
      <c r="V316" s="12"/>
      <c r="W316" s="204"/>
      <c r="X316" s="12"/>
      <c r="Y316" s="12"/>
      <c r="AA316" s="2"/>
      <c r="AB316" s="1"/>
      <c r="AC316" s="1"/>
      <c r="AD316" s="1"/>
      <c r="AE316" s="1"/>
    </row>
    <row r="317" spans="1:31" x14ac:dyDescent="0.2">
      <c r="A317" s="1"/>
      <c r="B317" s="196"/>
      <c r="C317" s="2"/>
      <c r="D317" s="197"/>
      <c r="E317" s="12"/>
      <c r="F317" s="12"/>
      <c r="G317" s="12"/>
      <c r="H317" s="12"/>
      <c r="I317" s="12"/>
      <c r="J317" s="12"/>
      <c r="K317" s="12"/>
      <c r="L317" s="12"/>
      <c r="M317" s="12"/>
      <c r="N317" s="12"/>
      <c r="O317" s="12"/>
      <c r="P317" s="12"/>
      <c r="Q317" s="12"/>
      <c r="R317" s="12"/>
      <c r="S317" s="12"/>
      <c r="T317" s="12"/>
      <c r="U317" s="12"/>
      <c r="V317" s="12"/>
      <c r="W317" s="204"/>
      <c r="X317" s="12"/>
      <c r="Y317" s="12"/>
      <c r="AA317" s="2"/>
      <c r="AB317" s="1"/>
      <c r="AC317" s="1"/>
      <c r="AD317" s="1"/>
      <c r="AE317" s="1"/>
    </row>
    <row r="318" spans="1:31" x14ac:dyDescent="0.2">
      <c r="A318" s="1"/>
      <c r="B318" s="196"/>
      <c r="C318" s="2"/>
      <c r="D318" s="197"/>
      <c r="E318" s="12"/>
      <c r="F318" s="12"/>
      <c r="G318" s="12"/>
      <c r="H318" s="12"/>
      <c r="I318" s="12"/>
      <c r="J318" s="12"/>
      <c r="K318" s="12"/>
      <c r="L318" s="12"/>
      <c r="M318" s="12"/>
      <c r="N318" s="12"/>
      <c r="O318" s="12"/>
      <c r="P318" s="12"/>
      <c r="Q318" s="12"/>
      <c r="R318" s="12"/>
      <c r="S318" s="12"/>
      <c r="T318" s="12"/>
      <c r="U318" s="12"/>
      <c r="V318" s="12"/>
      <c r="W318" s="204"/>
      <c r="X318" s="12"/>
      <c r="Y318" s="12"/>
      <c r="AA318" s="2"/>
      <c r="AB318" s="1"/>
      <c r="AC318" s="1"/>
      <c r="AD318" s="1"/>
      <c r="AE318" s="1"/>
    </row>
    <row r="319" spans="1:31" x14ac:dyDescent="0.2">
      <c r="A319" s="1"/>
      <c r="B319" s="196"/>
      <c r="C319" s="2"/>
      <c r="D319" s="197"/>
      <c r="E319" s="12"/>
      <c r="F319" s="12"/>
      <c r="G319" s="12"/>
      <c r="H319" s="12"/>
      <c r="I319" s="12"/>
      <c r="J319" s="12"/>
      <c r="K319" s="12"/>
      <c r="L319" s="12"/>
      <c r="M319" s="12"/>
      <c r="N319" s="12"/>
      <c r="O319" s="12"/>
      <c r="P319" s="12"/>
      <c r="Q319" s="12"/>
      <c r="R319" s="12"/>
      <c r="S319" s="12"/>
      <c r="T319" s="12"/>
      <c r="U319" s="12"/>
      <c r="V319" s="12"/>
      <c r="W319" s="204"/>
      <c r="X319" s="12"/>
      <c r="Y319" s="12"/>
      <c r="AA319" s="2"/>
      <c r="AB319" s="1"/>
      <c r="AC319" s="1"/>
      <c r="AD319" s="1"/>
      <c r="AE319" s="1"/>
    </row>
    <row r="320" spans="1:31" x14ac:dyDescent="0.2">
      <c r="A320" s="1"/>
      <c r="B320" s="196"/>
      <c r="C320" s="2"/>
      <c r="D320" s="197"/>
      <c r="E320" s="12"/>
      <c r="F320" s="12"/>
      <c r="G320" s="12"/>
      <c r="H320" s="12"/>
      <c r="I320" s="12"/>
      <c r="J320" s="12"/>
      <c r="K320" s="12"/>
      <c r="L320" s="12"/>
      <c r="M320" s="12"/>
      <c r="N320" s="12"/>
      <c r="O320" s="12"/>
      <c r="P320" s="12"/>
      <c r="Q320" s="12"/>
      <c r="R320" s="12"/>
      <c r="S320" s="12"/>
      <c r="T320" s="12"/>
      <c r="U320" s="12"/>
      <c r="V320" s="12"/>
      <c r="W320" s="204"/>
      <c r="X320" s="12"/>
      <c r="Y320" s="12"/>
      <c r="AA320" s="2"/>
      <c r="AB320" s="1"/>
      <c r="AC320" s="1"/>
      <c r="AD320" s="1"/>
      <c r="AE320" s="1"/>
    </row>
    <row r="321" spans="1:31" x14ac:dyDescent="0.2">
      <c r="A321" s="1"/>
      <c r="B321" s="196"/>
      <c r="C321" s="2"/>
      <c r="D321" s="197"/>
      <c r="E321" s="12"/>
      <c r="F321" s="12"/>
      <c r="G321" s="12"/>
      <c r="H321" s="12"/>
      <c r="I321" s="12"/>
      <c r="J321" s="12"/>
      <c r="K321" s="12"/>
      <c r="L321" s="12"/>
      <c r="M321" s="12"/>
      <c r="N321" s="12"/>
      <c r="O321" s="12"/>
      <c r="P321" s="12"/>
      <c r="Q321" s="12"/>
      <c r="R321" s="12"/>
      <c r="S321" s="12"/>
      <c r="T321" s="12"/>
      <c r="U321" s="12"/>
      <c r="V321" s="12"/>
      <c r="W321" s="204"/>
      <c r="X321" s="12"/>
      <c r="Y321" s="12"/>
      <c r="AA321" s="2"/>
      <c r="AB321" s="1"/>
      <c r="AC321" s="1"/>
      <c r="AD321" s="1"/>
      <c r="AE321" s="1"/>
    </row>
    <row r="322" spans="1:31" x14ac:dyDescent="0.2">
      <c r="A322" s="1"/>
      <c r="B322" s="196"/>
      <c r="C322" s="2"/>
      <c r="D322" s="197"/>
      <c r="E322" s="12"/>
      <c r="F322" s="12"/>
      <c r="G322" s="12"/>
      <c r="H322" s="12"/>
      <c r="I322" s="12"/>
      <c r="J322" s="12"/>
      <c r="K322" s="12"/>
      <c r="L322" s="12"/>
      <c r="M322" s="12"/>
      <c r="N322" s="12"/>
      <c r="O322" s="12"/>
      <c r="P322" s="12"/>
      <c r="Q322" s="12"/>
      <c r="R322" s="12"/>
      <c r="S322" s="12"/>
      <c r="T322" s="12"/>
      <c r="U322" s="12"/>
      <c r="V322" s="12"/>
      <c r="W322" s="204"/>
      <c r="X322" s="12"/>
      <c r="Y322" s="12"/>
      <c r="AA322" s="2"/>
      <c r="AB322" s="1"/>
      <c r="AC322" s="1"/>
      <c r="AD322" s="1"/>
      <c r="AE322" s="1"/>
    </row>
    <row r="323" spans="1:31" x14ac:dyDescent="0.2">
      <c r="A323" s="1"/>
      <c r="B323" s="196"/>
      <c r="C323" s="2"/>
      <c r="D323" s="197"/>
      <c r="E323" s="12"/>
      <c r="F323" s="12"/>
      <c r="G323" s="12"/>
      <c r="H323" s="12"/>
      <c r="I323" s="12"/>
      <c r="J323" s="12"/>
      <c r="K323" s="12"/>
      <c r="L323" s="12"/>
      <c r="M323" s="12"/>
      <c r="N323" s="12"/>
      <c r="O323" s="12"/>
      <c r="P323" s="12"/>
      <c r="Q323" s="12"/>
      <c r="R323" s="12"/>
      <c r="S323" s="12"/>
      <c r="T323" s="12"/>
      <c r="U323" s="12"/>
      <c r="V323" s="12"/>
      <c r="W323" s="204"/>
      <c r="X323" s="12"/>
      <c r="Y323" s="12"/>
      <c r="AA323" s="2"/>
      <c r="AB323" s="1"/>
      <c r="AC323" s="1"/>
      <c r="AD323" s="1"/>
      <c r="AE323" s="1"/>
    </row>
    <row r="324" spans="1:31" x14ac:dyDescent="0.2">
      <c r="A324" s="1"/>
      <c r="B324" s="196"/>
      <c r="C324" s="2"/>
      <c r="D324" s="197"/>
      <c r="E324" s="12"/>
      <c r="F324" s="12"/>
      <c r="G324" s="12"/>
      <c r="H324" s="12"/>
      <c r="I324" s="12"/>
      <c r="J324" s="12"/>
      <c r="K324" s="12"/>
      <c r="L324" s="12"/>
      <c r="M324" s="12"/>
      <c r="N324" s="12"/>
      <c r="O324" s="12"/>
      <c r="P324" s="12"/>
      <c r="Q324" s="12"/>
      <c r="R324" s="12"/>
      <c r="S324" s="12"/>
      <c r="T324" s="12"/>
      <c r="U324" s="12"/>
      <c r="V324" s="12"/>
      <c r="W324" s="204"/>
      <c r="X324" s="12"/>
      <c r="Y324" s="12"/>
      <c r="AA324" s="2"/>
      <c r="AB324" s="1"/>
      <c r="AC324" s="1"/>
      <c r="AD324" s="1"/>
      <c r="AE324" s="1"/>
    </row>
    <row r="325" spans="1:31" x14ac:dyDescent="0.2">
      <c r="A325" s="1"/>
      <c r="B325" s="196"/>
      <c r="C325" s="2"/>
      <c r="D325" s="197"/>
      <c r="E325" s="12"/>
      <c r="F325" s="12"/>
      <c r="G325" s="12"/>
      <c r="H325" s="12"/>
      <c r="I325" s="12"/>
      <c r="J325" s="12"/>
      <c r="K325" s="12"/>
      <c r="L325" s="12"/>
      <c r="M325" s="12"/>
      <c r="N325" s="12"/>
      <c r="O325" s="12"/>
      <c r="P325" s="12"/>
      <c r="Q325" s="12"/>
      <c r="R325" s="12"/>
      <c r="S325" s="12"/>
      <c r="T325" s="12"/>
      <c r="U325" s="12"/>
      <c r="V325" s="12"/>
      <c r="W325" s="204"/>
      <c r="X325" s="12"/>
      <c r="Y325" s="12"/>
      <c r="AA325" s="2"/>
      <c r="AB325" s="1"/>
      <c r="AC325" s="1"/>
      <c r="AD325" s="1"/>
      <c r="AE325" s="1"/>
    </row>
    <row r="326" spans="1:31" x14ac:dyDescent="0.2">
      <c r="A326" s="1"/>
      <c r="B326" s="196"/>
      <c r="C326" s="2"/>
      <c r="D326" s="197"/>
      <c r="E326" s="12"/>
      <c r="F326" s="12"/>
      <c r="G326" s="12"/>
      <c r="H326" s="12"/>
      <c r="I326" s="12"/>
      <c r="J326" s="12"/>
      <c r="K326" s="12"/>
      <c r="L326" s="12"/>
      <c r="M326" s="12"/>
      <c r="N326" s="12"/>
      <c r="O326" s="12"/>
      <c r="P326" s="12"/>
      <c r="Q326" s="12"/>
      <c r="R326" s="12"/>
      <c r="S326" s="12"/>
      <c r="T326" s="12"/>
      <c r="U326" s="12"/>
      <c r="V326" s="12"/>
      <c r="W326" s="204"/>
      <c r="X326" s="12"/>
      <c r="Y326" s="12"/>
      <c r="AA326" s="2"/>
      <c r="AB326" s="1"/>
      <c r="AC326" s="1"/>
      <c r="AD326" s="1"/>
      <c r="AE326" s="1"/>
    </row>
    <row r="327" spans="1:31" x14ac:dyDescent="0.2">
      <c r="A327" s="1"/>
      <c r="B327" s="196"/>
      <c r="C327" s="2"/>
      <c r="D327" s="197"/>
      <c r="E327" s="12"/>
      <c r="F327" s="12"/>
      <c r="G327" s="12"/>
      <c r="H327" s="12"/>
      <c r="I327" s="12"/>
      <c r="J327" s="12"/>
      <c r="K327" s="12"/>
      <c r="L327" s="12"/>
      <c r="M327" s="12"/>
      <c r="N327" s="12"/>
      <c r="O327" s="12"/>
      <c r="P327" s="12"/>
      <c r="Q327" s="12"/>
      <c r="R327" s="12"/>
      <c r="S327" s="12"/>
      <c r="T327" s="12"/>
      <c r="U327" s="12"/>
      <c r="V327" s="12"/>
      <c r="W327" s="204"/>
      <c r="X327" s="12"/>
      <c r="Y327" s="12"/>
      <c r="AA327" s="2"/>
      <c r="AB327" s="1"/>
      <c r="AC327" s="1"/>
      <c r="AD327" s="1"/>
      <c r="AE327" s="1"/>
    </row>
    <row r="328" spans="1:31" x14ac:dyDescent="0.2">
      <c r="A328" s="1"/>
      <c r="B328" s="196"/>
      <c r="C328" s="2"/>
      <c r="D328" s="197"/>
      <c r="E328" s="12"/>
      <c r="F328" s="12"/>
      <c r="G328" s="12"/>
      <c r="H328" s="12"/>
      <c r="I328" s="12"/>
      <c r="J328" s="12"/>
      <c r="K328" s="12"/>
      <c r="L328" s="12"/>
      <c r="M328" s="12"/>
      <c r="N328" s="12"/>
      <c r="O328" s="12"/>
      <c r="P328" s="12"/>
      <c r="Q328" s="12"/>
      <c r="R328" s="12"/>
      <c r="S328" s="12"/>
      <c r="T328" s="12"/>
      <c r="U328" s="12"/>
      <c r="V328" s="12"/>
      <c r="W328" s="204"/>
      <c r="X328" s="12"/>
      <c r="Y328" s="12"/>
      <c r="AA328" s="2"/>
      <c r="AB328" s="1"/>
      <c r="AC328" s="1"/>
      <c r="AD328" s="1"/>
      <c r="AE328" s="1"/>
    </row>
    <row r="329" spans="1:31" x14ac:dyDescent="0.2">
      <c r="A329" s="1"/>
      <c r="B329" s="196"/>
      <c r="C329" s="2"/>
      <c r="D329" s="197"/>
      <c r="E329" s="12"/>
      <c r="F329" s="12"/>
      <c r="G329" s="12"/>
      <c r="H329" s="12"/>
      <c r="I329" s="12"/>
      <c r="J329" s="12"/>
      <c r="K329" s="12"/>
      <c r="L329" s="12"/>
      <c r="M329" s="12"/>
      <c r="N329" s="12"/>
      <c r="O329" s="12"/>
      <c r="P329" s="12"/>
      <c r="Q329" s="12"/>
      <c r="R329" s="12"/>
      <c r="S329" s="12"/>
      <c r="T329" s="12"/>
      <c r="U329" s="12"/>
      <c r="V329" s="12"/>
      <c r="W329" s="204"/>
      <c r="X329" s="12"/>
      <c r="Y329" s="12"/>
      <c r="AA329" s="2"/>
      <c r="AB329" s="1"/>
      <c r="AC329" s="1"/>
      <c r="AD329" s="1"/>
      <c r="AE329" s="1"/>
    </row>
    <row r="330" spans="1:31" x14ac:dyDescent="0.2">
      <c r="A330" s="1"/>
      <c r="B330" s="196"/>
      <c r="C330" s="2"/>
      <c r="D330" s="197"/>
      <c r="E330" s="12"/>
      <c r="F330" s="12"/>
      <c r="G330" s="12"/>
      <c r="H330" s="12"/>
      <c r="I330" s="12"/>
      <c r="J330" s="12"/>
      <c r="K330" s="12"/>
      <c r="L330" s="12"/>
      <c r="M330" s="12"/>
      <c r="N330" s="12"/>
      <c r="O330" s="12"/>
      <c r="P330" s="12"/>
      <c r="Q330" s="12"/>
      <c r="R330" s="12"/>
      <c r="S330" s="12"/>
      <c r="T330" s="12"/>
      <c r="U330" s="12"/>
      <c r="V330" s="12"/>
      <c r="W330" s="204"/>
      <c r="X330" s="12"/>
      <c r="Y330" s="12"/>
      <c r="AA330" s="2"/>
      <c r="AB330" s="1"/>
      <c r="AC330" s="1"/>
      <c r="AD330" s="1"/>
      <c r="AE330" s="1"/>
    </row>
    <row r="331" spans="1:31" x14ac:dyDescent="0.2">
      <c r="A331" s="1"/>
      <c r="B331" s="196"/>
      <c r="C331" s="2"/>
      <c r="D331" s="197"/>
      <c r="E331" s="12"/>
      <c r="F331" s="12"/>
      <c r="G331" s="12"/>
      <c r="H331" s="12"/>
      <c r="I331" s="12"/>
      <c r="J331" s="12"/>
      <c r="K331" s="12"/>
      <c r="L331" s="12"/>
      <c r="M331" s="12"/>
      <c r="N331" s="12"/>
      <c r="O331" s="12"/>
      <c r="P331" s="12"/>
      <c r="Q331" s="12"/>
      <c r="R331" s="12"/>
      <c r="S331" s="12"/>
      <c r="T331" s="12"/>
      <c r="U331" s="12"/>
      <c r="V331" s="12"/>
      <c r="W331" s="204"/>
      <c r="X331" s="12"/>
      <c r="Y331" s="12"/>
      <c r="AA331" s="2"/>
      <c r="AB331" s="1"/>
      <c r="AC331" s="1"/>
      <c r="AD331" s="1"/>
      <c r="AE331" s="1"/>
    </row>
    <row r="332" spans="1:31" x14ac:dyDescent="0.2">
      <c r="A332" s="1"/>
      <c r="B332" s="196"/>
      <c r="C332" s="2"/>
      <c r="D332" s="197"/>
      <c r="E332" s="12"/>
      <c r="F332" s="12"/>
      <c r="G332" s="12"/>
      <c r="H332" s="12"/>
      <c r="I332" s="12"/>
      <c r="J332" s="12"/>
      <c r="K332" s="12"/>
      <c r="L332" s="12"/>
      <c r="M332" s="12"/>
      <c r="N332" s="12"/>
      <c r="O332" s="12"/>
      <c r="P332" s="12"/>
      <c r="Q332" s="12"/>
      <c r="R332" s="12"/>
      <c r="S332" s="12"/>
      <c r="T332" s="12"/>
      <c r="U332" s="12"/>
      <c r="V332" s="12"/>
      <c r="W332" s="204"/>
      <c r="X332" s="12"/>
      <c r="Y332" s="12"/>
      <c r="AA332" s="2"/>
      <c r="AB332" s="1"/>
      <c r="AC332" s="1"/>
      <c r="AD332" s="1"/>
      <c r="AE332" s="1"/>
    </row>
    <row r="333" spans="1:31" x14ac:dyDescent="0.2">
      <c r="A333" s="1"/>
      <c r="B333" s="196"/>
      <c r="C333" s="2"/>
      <c r="D333" s="197"/>
      <c r="E333" s="12"/>
      <c r="F333" s="12"/>
      <c r="G333" s="12"/>
      <c r="H333" s="12"/>
      <c r="I333" s="12"/>
      <c r="J333" s="12"/>
      <c r="K333" s="12"/>
      <c r="L333" s="12"/>
      <c r="M333" s="12"/>
      <c r="N333" s="12"/>
      <c r="O333" s="12"/>
      <c r="P333" s="12"/>
      <c r="Q333" s="12"/>
      <c r="R333" s="12"/>
      <c r="S333" s="12"/>
      <c r="T333" s="12"/>
      <c r="U333" s="12"/>
      <c r="V333" s="12"/>
      <c r="W333" s="204"/>
      <c r="X333" s="12"/>
      <c r="Y333" s="12"/>
      <c r="AA333" s="2"/>
      <c r="AB333" s="1"/>
      <c r="AC333" s="1"/>
      <c r="AD333" s="1"/>
      <c r="AE333" s="1"/>
    </row>
    <row r="334" spans="1:31" x14ac:dyDescent="0.2">
      <c r="A334" s="1"/>
      <c r="B334" s="196"/>
      <c r="C334" s="2"/>
      <c r="D334" s="197"/>
      <c r="E334" s="12"/>
      <c r="F334" s="12"/>
      <c r="G334" s="12"/>
      <c r="H334" s="12"/>
      <c r="I334" s="12"/>
      <c r="J334" s="12"/>
      <c r="K334" s="12"/>
      <c r="L334" s="12"/>
      <c r="M334" s="12"/>
      <c r="N334" s="12"/>
      <c r="O334" s="12"/>
      <c r="P334" s="12"/>
      <c r="Q334" s="12"/>
      <c r="R334" s="12"/>
      <c r="S334" s="12"/>
      <c r="T334" s="12"/>
      <c r="U334" s="12"/>
      <c r="V334" s="12"/>
      <c r="W334" s="204"/>
      <c r="X334" s="12"/>
      <c r="Y334" s="12"/>
      <c r="AA334" s="2"/>
      <c r="AB334" s="1"/>
      <c r="AC334" s="1"/>
      <c r="AD334" s="1"/>
      <c r="AE334" s="1"/>
    </row>
    <row r="335" spans="1:31" x14ac:dyDescent="0.2">
      <c r="A335" s="1"/>
      <c r="B335" s="196"/>
      <c r="C335" s="2"/>
      <c r="D335" s="197"/>
      <c r="E335" s="12"/>
      <c r="F335" s="12"/>
      <c r="G335" s="12"/>
      <c r="H335" s="12"/>
      <c r="I335" s="12"/>
      <c r="J335" s="12"/>
      <c r="K335" s="12"/>
      <c r="L335" s="12"/>
      <c r="M335" s="12"/>
      <c r="N335" s="12"/>
      <c r="O335" s="12"/>
      <c r="P335" s="12"/>
      <c r="Q335" s="12"/>
      <c r="R335" s="12"/>
      <c r="S335" s="12"/>
      <c r="T335" s="12"/>
      <c r="U335" s="12"/>
      <c r="V335" s="12"/>
      <c r="W335" s="204"/>
      <c r="X335" s="12"/>
      <c r="Y335" s="12"/>
      <c r="AA335" s="2"/>
      <c r="AB335" s="1"/>
      <c r="AC335" s="1"/>
      <c r="AD335" s="1"/>
      <c r="AE335" s="1"/>
    </row>
    <row r="336" spans="1:31" x14ac:dyDescent="0.2">
      <c r="A336" s="1"/>
      <c r="B336" s="196"/>
      <c r="C336" s="2"/>
      <c r="D336" s="197"/>
      <c r="E336" s="12"/>
      <c r="F336" s="12"/>
      <c r="G336" s="12"/>
      <c r="H336" s="12"/>
      <c r="I336" s="12"/>
      <c r="J336" s="12"/>
      <c r="K336" s="12"/>
      <c r="L336" s="12"/>
      <c r="M336" s="12"/>
      <c r="N336" s="12"/>
      <c r="O336" s="12"/>
      <c r="P336" s="12"/>
      <c r="Q336" s="12"/>
      <c r="R336" s="12"/>
      <c r="S336" s="12"/>
      <c r="T336" s="12"/>
      <c r="U336" s="12"/>
      <c r="V336" s="12"/>
      <c r="W336" s="204"/>
      <c r="X336" s="12"/>
      <c r="Y336" s="12"/>
      <c r="AA336" s="2"/>
      <c r="AB336" s="1"/>
      <c r="AC336" s="1"/>
      <c r="AD336" s="1"/>
      <c r="AE336" s="1"/>
    </row>
    <row r="337" spans="1:31" x14ac:dyDescent="0.2">
      <c r="A337" s="1"/>
      <c r="B337" s="196"/>
      <c r="C337" s="2"/>
      <c r="D337" s="197"/>
      <c r="E337" s="12"/>
      <c r="F337" s="12"/>
      <c r="G337" s="12"/>
      <c r="H337" s="12"/>
      <c r="I337" s="12"/>
      <c r="J337" s="12"/>
      <c r="K337" s="12"/>
      <c r="L337" s="12"/>
      <c r="M337" s="12"/>
      <c r="N337" s="12"/>
      <c r="O337" s="12"/>
      <c r="P337" s="12"/>
      <c r="Q337" s="12"/>
      <c r="R337" s="12"/>
      <c r="S337" s="12"/>
      <c r="T337" s="12"/>
      <c r="U337" s="12"/>
      <c r="V337" s="12"/>
      <c r="W337" s="204"/>
      <c r="X337" s="12"/>
      <c r="Y337" s="12"/>
      <c r="AA337" s="2"/>
      <c r="AB337" s="1"/>
      <c r="AC337" s="1"/>
      <c r="AD337" s="1"/>
      <c r="AE337" s="1"/>
    </row>
    <row r="338" spans="1:31" x14ac:dyDescent="0.2">
      <c r="A338" s="1"/>
      <c r="B338" s="196"/>
      <c r="C338" s="2"/>
      <c r="D338" s="197"/>
      <c r="E338" s="12"/>
      <c r="F338" s="12"/>
      <c r="G338" s="12"/>
      <c r="H338" s="12"/>
      <c r="I338" s="12"/>
      <c r="J338" s="12"/>
      <c r="K338" s="12"/>
      <c r="L338" s="12"/>
      <c r="M338" s="12"/>
      <c r="N338" s="12"/>
      <c r="O338" s="12"/>
      <c r="P338" s="12"/>
      <c r="Q338" s="12"/>
      <c r="R338" s="12"/>
      <c r="S338" s="12"/>
      <c r="T338" s="12"/>
      <c r="U338" s="12"/>
      <c r="V338" s="12"/>
      <c r="W338" s="204"/>
      <c r="X338" s="12"/>
      <c r="Y338" s="12"/>
      <c r="AA338" s="2"/>
      <c r="AB338" s="1"/>
      <c r="AC338" s="1"/>
      <c r="AD338" s="1"/>
      <c r="AE338" s="1"/>
    </row>
    <row r="339" spans="1:31" x14ac:dyDescent="0.2">
      <c r="A339" s="1"/>
      <c r="B339" s="196"/>
      <c r="C339" s="2"/>
      <c r="D339" s="197"/>
      <c r="E339" s="12"/>
      <c r="F339" s="12"/>
      <c r="G339" s="12"/>
      <c r="H339" s="12"/>
      <c r="I339" s="12"/>
      <c r="J339" s="12"/>
      <c r="K339" s="12"/>
      <c r="L339" s="12"/>
      <c r="M339" s="12"/>
      <c r="N339" s="12"/>
      <c r="O339" s="12"/>
      <c r="P339" s="12"/>
      <c r="Q339" s="12"/>
      <c r="R339" s="12"/>
      <c r="S339" s="12"/>
      <c r="T339" s="12"/>
      <c r="U339" s="12"/>
      <c r="V339" s="12"/>
      <c r="W339" s="204"/>
      <c r="X339" s="12"/>
      <c r="Y339" s="12"/>
      <c r="AA339" s="2"/>
      <c r="AB339" s="1"/>
      <c r="AC339" s="1"/>
      <c r="AD339" s="1"/>
      <c r="AE339" s="1"/>
    </row>
    <row r="340" spans="1:31" x14ac:dyDescent="0.2">
      <c r="A340" s="1"/>
      <c r="B340" s="196"/>
      <c r="C340" s="2"/>
      <c r="D340" s="197"/>
      <c r="E340" s="12"/>
      <c r="F340" s="12"/>
      <c r="G340" s="12"/>
      <c r="H340" s="12"/>
      <c r="I340" s="12"/>
      <c r="J340" s="12"/>
      <c r="K340" s="12"/>
      <c r="L340" s="12"/>
      <c r="M340" s="12"/>
      <c r="N340" s="12"/>
      <c r="O340" s="12"/>
      <c r="P340" s="12"/>
      <c r="Q340" s="12"/>
      <c r="R340" s="12"/>
      <c r="S340" s="12"/>
      <c r="T340" s="12"/>
      <c r="U340" s="12"/>
      <c r="V340" s="12"/>
      <c r="W340" s="204"/>
      <c r="X340" s="12"/>
      <c r="Y340" s="12"/>
      <c r="AA340" s="2"/>
      <c r="AB340" s="1"/>
      <c r="AC340" s="1"/>
      <c r="AD340" s="1"/>
      <c r="AE340" s="1"/>
    </row>
    <row r="341" spans="1:31" x14ac:dyDescent="0.2">
      <c r="A341" s="1"/>
      <c r="B341" s="196"/>
      <c r="C341" s="2"/>
      <c r="D341" s="197"/>
      <c r="E341" s="12"/>
      <c r="F341" s="12"/>
      <c r="G341" s="12"/>
      <c r="H341" s="12"/>
      <c r="I341" s="12"/>
      <c r="J341" s="12"/>
      <c r="K341" s="12"/>
      <c r="L341" s="12"/>
      <c r="M341" s="12"/>
      <c r="N341" s="12"/>
      <c r="O341" s="12"/>
      <c r="P341" s="12"/>
      <c r="Q341" s="12"/>
      <c r="R341" s="12"/>
      <c r="S341" s="12"/>
      <c r="T341" s="12"/>
      <c r="U341" s="12"/>
      <c r="V341" s="12"/>
      <c r="W341" s="204"/>
      <c r="X341" s="12"/>
      <c r="Y341" s="12"/>
      <c r="AA341" s="2"/>
      <c r="AB341" s="1"/>
      <c r="AC341" s="1"/>
      <c r="AD341" s="1"/>
      <c r="AE341" s="1"/>
    </row>
    <row r="342" spans="1:31" x14ac:dyDescent="0.2">
      <c r="A342" s="1"/>
      <c r="B342" s="196"/>
      <c r="C342" s="2"/>
      <c r="D342" s="197"/>
      <c r="E342" s="12"/>
      <c r="F342" s="12"/>
      <c r="G342" s="12"/>
      <c r="H342" s="12"/>
      <c r="I342" s="12"/>
      <c r="J342" s="12"/>
      <c r="K342" s="12"/>
      <c r="L342" s="12"/>
      <c r="M342" s="12"/>
      <c r="N342" s="12"/>
      <c r="O342" s="12"/>
      <c r="P342" s="12"/>
      <c r="Q342" s="12"/>
      <c r="R342" s="12"/>
      <c r="S342" s="12"/>
      <c r="T342" s="12"/>
      <c r="U342" s="12"/>
      <c r="V342" s="12"/>
      <c r="W342" s="204"/>
      <c r="X342" s="12"/>
      <c r="Y342" s="12"/>
      <c r="AA342" s="2"/>
      <c r="AB342" s="1"/>
      <c r="AC342" s="1"/>
      <c r="AD342" s="1"/>
      <c r="AE342" s="1"/>
    </row>
    <row r="343" spans="1:31" x14ac:dyDescent="0.2">
      <c r="A343" s="1"/>
      <c r="B343" s="196"/>
      <c r="C343" s="2"/>
      <c r="D343" s="197"/>
      <c r="E343" s="12"/>
      <c r="F343" s="12"/>
      <c r="G343" s="12"/>
      <c r="H343" s="12"/>
      <c r="I343" s="12"/>
      <c r="J343" s="12"/>
      <c r="K343" s="12"/>
      <c r="L343" s="12"/>
      <c r="M343" s="12"/>
      <c r="N343" s="12"/>
      <c r="O343" s="12"/>
      <c r="P343" s="12"/>
      <c r="Q343" s="12"/>
      <c r="R343" s="12"/>
      <c r="S343" s="12"/>
      <c r="T343" s="12"/>
      <c r="U343" s="12"/>
      <c r="V343" s="12"/>
      <c r="W343" s="204"/>
      <c r="X343" s="12"/>
      <c r="Y343" s="12"/>
      <c r="AA343" s="2"/>
      <c r="AB343" s="1"/>
      <c r="AC343" s="1"/>
      <c r="AD343" s="1"/>
      <c r="AE343" s="1"/>
    </row>
    <row r="344" spans="1:31" x14ac:dyDescent="0.2">
      <c r="A344" s="1"/>
      <c r="B344" s="196"/>
      <c r="C344" s="2"/>
      <c r="D344" s="197"/>
      <c r="E344" s="12"/>
      <c r="F344" s="12"/>
      <c r="G344" s="12"/>
      <c r="H344" s="12"/>
      <c r="I344" s="12"/>
      <c r="J344" s="12"/>
      <c r="K344" s="12"/>
      <c r="L344" s="12"/>
      <c r="M344" s="12"/>
      <c r="N344" s="12"/>
      <c r="O344" s="12"/>
      <c r="P344" s="12"/>
      <c r="Q344" s="12"/>
      <c r="R344" s="12"/>
      <c r="S344" s="12"/>
      <c r="T344" s="12"/>
      <c r="U344" s="12"/>
      <c r="V344" s="12"/>
      <c r="W344" s="204"/>
      <c r="X344" s="12"/>
      <c r="Y344" s="12"/>
      <c r="AA344" s="2"/>
      <c r="AB344" s="1"/>
      <c r="AC344" s="1"/>
      <c r="AD344" s="1"/>
      <c r="AE344" s="1"/>
    </row>
    <row r="345" spans="1:31" x14ac:dyDescent="0.2">
      <c r="A345" s="1"/>
      <c r="B345" s="196"/>
      <c r="C345" s="2"/>
      <c r="D345" s="197"/>
      <c r="E345" s="12"/>
      <c r="F345" s="12"/>
      <c r="G345" s="12"/>
      <c r="H345" s="12"/>
      <c r="I345" s="12"/>
      <c r="J345" s="12"/>
      <c r="K345" s="12"/>
      <c r="L345" s="12"/>
      <c r="M345" s="12"/>
      <c r="N345" s="12"/>
      <c r="O345" s="12"/>
      <c r="P345" s="12"/>
      <c r="Q345" s="12"/>
      <c r="R345" s="12"/>
      <c r="S345" s="12"/>
      <c r="T345" s="12"/>
      <c r="U345" s="12"/>
      <c r="V345" s="12"/>
      <c r="W345" s="204"/>
      <c r="X345" s="12"/>
      <c r="Y345" s="12"/>
      <c r="AA345" s="2"/>
      <c r="AB345" s="1"/>
      <c r="AC345" s="1"/>
      <c r="AD345" s="1"/>
      <c r="AE345" s="1"/>
    </row>
    <row r="346" spans="1:31" x14ac:dyDescent="0.2">
      <c r="A346" s="1"/>
      <c r="B346" s="196"/>
      <c r="C346" s="2"/>
      <c r="D346" s="197"/>
      <c r="E346" s="12"/>
      <c r="F346" s="12"/>
      <c r="G346" s="12"/>
      <c r="H346" s="12"/>
      <c r="I346" s="12"/>
      <c r="J346" s="12"/>
      <c r="K346" s="12"/>
      <c r="L346" s="12"/>
      <c r="M346" s="12"/>
      <c r="N346" s="12"/>
      <c r="O346" s="12"/>
      <c r="P346" s="12"/>
      <c r="Q346" s="12"/>
      <c r="R346" s="12"/>
      <c r="S346" s="12"/>
      <c r="T346" s="12"/>
      <c r="U346" s="12"/>
      <c r="V346" s="12"/>
      <c r="W346" s="204"/>
      <c r="X346" s="12"/>
      <c r="Y346" s="12"/>
      <c r="AA346" s="2"/>
      <c r="AB346" s="1"/>
      <c r="AC346" s="1"/>
      <c r="AD346" s="1"/>
      <c r="AE346" s="1"/>
    </row>
    <row r="347" spans="1:31" x14ac:dyDescent="0.2">
      <c r="A347" s="1"/>
      <c r="B347" s="196"/>
      <c r="C347" s="2"/>
      <c r="D347" s="197"/>
      <c r="E347" s="12"/>
      <c r="F347" s="12"/>
      <c r="G347" s="12"/>
      <c r="H347" s="12"/>
      <c r="I347" s="12"/>
      <c r="J347" s="12"/>
      <c r="K347" s="12"/>
      <c r="L347" s="12"/>
      <c r="M347" s="12"/>
      <c r="N347" s="12"/>
      <c r="O347" s="12"/>
      <c r="P347" s="12"/>
      <c r="Q347" s="12"/>
      <c r="R347" s="12"/>
      <c r="S347" s="12"/>
      <c r="T347" s="12"/>
      <c r="U347" s="12"/>
      <c r="V347" s="12"/>
      <c r="W347" s="204"/>
      <c r="X347" s="12"/>
      <c r="Y347" s="12"/>
      <c r="AA347" s="2"/>
      <c r="AB347" s="1"/>
      <c r="AC347" s="1"/>
      <c r="AD347" s="1"/>
      <c r="AE347" s="1"/>
    </row>
    <row r="348" spans="1:31" x14ac:dyDescent="0.2">
      <c r="A348" s="1"/>
      <c r="B348" s="196"/>
      <c r="C348" s="2"/>
      <c r="D348" s="197"/>
      <c r="E348" s="12"/>
      <c r="F348" s="12"/>
      <c r="G348" s="12"/>
      <c r="H348" s="12"/>
      <c r="I348" s="12"/>
      <c r="J348" s="12"/>
      <c r="K348" s="12"/>
      <c r="L348" s="12"/>
      <c r="M348" s="12"/>
      <c r="N348" s="12"/>
      <c r="O348" s="12"/>
      <c r="P348" s="12"/>
      <c r="Q348" s="12"/>
      <c r="R348" s="12"/>
      <c r="S348" s="12"/>
      <c r="T348" s="12"/>
      <c r="U348" s="12"/>
      <c r="V348" s="12"/>
      <c r="W348" s="204"/>
      <c r="X348" s="12"/>
      <c r="Y348" s="12"/>
      <c r="AA348" s="2"/>
      <c r="AB348" s="1"/>
      <c r="AC348" s="1"/>
      <c r="AD348" s="1"/>
      <c r="AE348" s="1"/>
    </row>
    <row r="349" spans="1:31" x14ac:dyDescent="0.2">
      <c r="A349" s="1"/>
      <c r="B349" s="196"/>
      <c r="C349" s="2"/>
      <c r="D349" s="197"/>
      <c r="E349" s="12"/>
      <c r="F349" s="12"/>
      <c r="G349" s="12"/>
      <c r="H349" s="12"/>
      <c r="I349" s="12"/>
      <c r="J349" s="12"/>
      <c r="K349" s="12"/>
      <c r="L349" s="12"/>
      <c r="M349" s="12"/>
      <c r="N349" s="12"/>
      <c r="O349" s="12"/>
      <c r="P349" s="12"/>
      <c r="Q349" s="12"/>
      <c r="R349" s="12"/>
      <c r="S349" s="12"/>
      <c r="T349" s="12"/>
      <c r="U349" s="12"/>
      <c r="V349" s="12"/>
      <c r="W349" s="204"/>
      <c r="X349" s="12"/>
      <c r="Y349" s="12"/>
      <c r="AA349" s="2"/>
      <c r="AB349" s="1"/>
      <c r="AC349" s="1"/>
      <c r="AD349" s="1"/>
      <c r="AE349" s="1"/>
    </row>
    <row r="350" spans="1:31" x14ac:dyDescent="0.2">
      <c r="A350" s="1"/>
      <c r="B350" s="196"/>
      <c r="C350" s="2"/>
      <c r="D350" s="197"/>
      <c r="E350" s="12"/>
      <c r="F350" s="12"/>
      <c r="G350" s="12"/>
      <c r="H350" s="12"/>
      <c r="I350" s="12"/>
      <c r="J350" s="12"/>
      <c r="K350" s="12"/>
      <c r="L350" s="12"/>
      <c r="M350" s="12"/>
      <c r="N350" s="12"/>
      <c r="O350" s="12"/>
      <c r="P350" s="12"/>
      <c r="Q350" s="12"/>
      <c r="R350" s="12"/>
      <c r="S350" s="12"/>
      <c r="T350" s="12"/>
      <c r="U350" s="12"/>
      <c r="V350" s="12"/>
      <c r="W350" s="204"/>
      <c r="X350" s="12"/>
      <c r="Y350" s="12"/>
      <c r="AA350" s="2"/>
      <c r="AB350" s="1"/>
      <c r="AC350" s="1"/>
      <c r="AD350" s="1"/>
      <c r="AE350" s="1"/>
    </row>
    <row r="351" spans="1:31" x14ac:dyDescent="0.2">
      <c r="A351" s="1"/>
      <c r="B351" s="196"/>
      <c r="C351" s="2"/>
      <c r="D351" s="197"/>
      <c r="E351" s="12"/>
      <c r="F351" s="12"/>
      <c r="G351" s="12"/>
      <c r="H351" s="12"/>
      <c r="I351" s="12"/>
      <c r="J351" s="12"/>
      <c r="K351" s="12"/>
      <c r="L351" s="12"/>
      <c r="M351" s="12"/>
      <c r="N351" s="12"/>
      <c r="O351" s="12"/>
      <c r="P351" s="12"/>
      <c r="Q351" s="12"/>
      <c r="R351" s="12"/>
      <c r="S351" s="12"/>
      <c r="T351" s="12"/>
      <c r="U351" s="12"/>
      <c r="V351" s="12"/>
      <c r="W351" s="204"/>
      <c r="X351" s="12"/>
      <c r="Y351" s="12"/>
      <c r="AA351" s="2"/>
      <c r="AB351" s="1"/>
      <c r="AC351" s="1"/>
      <c r="AD351" s="1"/>
      <c r="AE351" s="1"/>
    </row>
    <row r="352" spans="1:31" x14ac:dyDescent="0.2">
      <c r="A352" s="1"/>
      <c r="B352" s="196"/>
      <c r="C352" s="2"/>
      <c r="D352" s="197"/>
      <c r="E352" s="12"/>
      <c r="F352" s="12"/>
      <c r="G352" s="12"/>
      <c r="H352" s="12"/>
      <c r="I352" s="12"/>
      <c r="J352" s="12"/>
      <c r="K352" s="12"/>
      <c r="L352" s="12"/>
      <c r="M352" s="12"/>
      <c r="N352" s="12"/>
      <c r="O352" s="12"/>
      <c r="P352" s="12"/>
      <c r="Q352" s="12"/>
      <c r="R352" s="12"/>
      <c r="S352" s="12"/>
      <c r="T352" s="12"/>
      <c r="U352" s="12"/>
      <c r="V352" s="12"/>
      <c r="W352" s="204"/>
      <c r="X352" s="12"/>
      <c r="Y352" s="12"/>
      <c r="AA352" s="2"/>
      <c r="AB352" s="1"/>
      <c r="AC352" s="1"/>
      <c r="AD352" s="1"/>
      <c r="AE352" s="1"/>
    </row>
    <row r="353" spans="1:31" x14ac:dyDescent="0.2">
      <c r="A353" s="1"/>
      <c r="B353" s="196"/>
      <c r="C353" s="2"/>
      <c r="D353" s="197"/>
      <c r="E353" s="12"/>
      <c r="F353" s="12"/>
      <c r="G353" s="12"/>
      <c r="H353" s="12"/>
      <c r="I353" s="12"/>
      <c r="J353" s="12"/>
      <c r="K353" s="12"/>
      <c r="L353" s="12"/>
      <c r="M353" s="12"/>
      <c r="N353" s="12"/>
      <c r="O353" s="12"/>
      <c r="P353" s="12"/>
      <c r="Q353" s="12"/>
      <c r="R353" s="12"/>
      <c r="S353" s="12"/>
      <c r="T353" s="12"/>
      <c r="U353" s="12"/>
      <c r="V353" s="12"/>
      <c r="W353" s="204"/>
      <c r="X353" s="12"/>
      <c r="Y353" s="12"/>
      <c r="AA353" s="2"/>
      <c r="AB353" s="1"/>
      <c r="AC353" s="1"/>
      <c r="AD353" s="1"/>
      <c r="AE353" s="1"/>
    </row>
    <row r="354" spans="1:31" x14ac:dyDescent="0.2">
      <c r="A354" s="1"/>
      <c r="B354" s="196"/>
      <c r="C354" s="2"/>
      <c r="D354" s="197"/>
      <c r="E354" s="12"/>
      <c r="F354" s="12"/>
      <c r="G354" s="12"/>
      <c r="H354" s="12"/>
      <c r="I354" s="12"/>
      <c r="J354" s="12"/>
      <c r="K354" s="12"/>
      <c r="L354" s="12"/>
      <c r="M354" s="12"/>
      <c r="N354" s="12"/>
      <c r="O354" s="12"/>
      <c r="P354" s="12"/>
      <c r="Q354" s="12"/>
      <c r="R354" s="12"/>
      <c r="S354" s="12"/>
      <c r="T354" s="12"/>
      <c r="U354" s="12"/>
      <c r="V354" s="12"/>
      <c r="W354" s="204"/>
      <c r="X354" s="12"/>
      <c r="Y354" s="12"/>
      <c r="AA354" s="2"/>
      <c r="AB354" s="1"/>
      <c r="AC354" s="1"/>
      <c r="AD354" s="1"/>
      <c r="AE354" s="1"/>
    </row>
    <row r="355" spans="1:31" x14ac:dyDescent="0.2">
      <c r="A355" s="1"/>
      <c r="B355" s="196"/>
      <c r="C355" s="2"/>
      <c r="D355" s="197"/>
      <c r="E355" s="12"/>
      <c r="F355" s="12"/>
      <c r="G355" s="12"/>
      <c r="H355" s="12"/>
      <c r="I355" s="12"/>
      <c r="J355" s="12"/>
      <c r="K355" s="12"/>
      <c r="L355" s="12"/>
      <c r="M355" s="12"/>
      <c r="N355" s="12"/>
      <c r="O355" s="12"/>
      <c r="P355" s="12"/>
      <c r="Q355" s="12"/>
      <c r="R355" s="12"/>
      <c r="S355" s="12"/>
      <c r="T355" s="12"/>
      <c r="U355" s="12"/>
      <c r="V355" s="12"/>
      <c r="W355" s="204"/>
      <c r="X355" s="12"/>
      <c r="Y355" s="12"/>
      <c r="AA355" s="2"/>
      <c r="AB355" s="1"/>
      <c r="AC355" s="1"/>
      <c r="AD355" s="1"/>
      <c r="AE355" s="1"/>
    </row>
    <row r="356" spans="1:31" x14ac:dyDescent="0.2">
      <c r="A356" s="1"/>
      <c r="B356" s="196"/>
      <c r="C356" s="2"/>
      <c r="D356" s="197"/>
      <c r="E356" s="12"/>
      <c r="F356" s="12"/>
      <c r="G356" s="12"/>
      <c r="H356" s="12"/>
      <c r="I356" s="12"/>
      <c r="J356" s="12"/>
      <c r="K356" s="12"/>
      <c r="L356" s="12"/>
      <c r="M356" s="12"/>
      <c r="N356" s="12"/>
      <c r="O356" s="12"/>
      <c r="P356" s="12"/>
      <c r="Q356" s="12"/>
      <c r="R356" s="12"/>
      <c r="S356" s="12"/>
      <c r="T356" s="12"/>
      <c r="U356" s="12"/>
      <c r="V356" s="12"/>
      <c r="W356" s="204"/>
      <c r="X356" s="12"/>
      <c r="Y356" s="12"/>
      <c r="AA356" s="2"/>
      <c r="AB356" s="1"/>
      <c r="AC356" s="1"/>
      <c r="AD356" s="1"/>
      <c r="AE356" s="1"/>
    </row>
    <row r="357" spans="1:31" x14ac:dyDescent="0.2">
      <c r="A357" s="1"/>
      <c r="B357" s="196"/>
      <c r="C357" s="2"/>
      <c r="D357" s="197"/>
      <c r="E357" s="12"/>
      <c r="F357" s="12"/>
      <c r="G357" s="12"/>
      <c r="H357" s="12"/>
      <c r="I357" s="12"/>
      <c r="J357" s="12"/>
      <c r="K357" s="12"/>
      <c r="L357" s="12"/>
      <c r="M357" s="12"/>
      <c r="N357" s="12"/>
      <c r="O357" s="12"/>
      <c r="P357" s="12"/>
      <c r="Q357" s="12"/>
      <c r="R357" s="12"/>
      <c r="S357" s="12"/>
      <c r="T357" s="12"/>
      <c r="U357" s="12"/>
      <c r="V357" s="12"/>
      <c r="W357" s="204"/>
      <c r="X357" s="12"/>
      <c r="Y357" s="12"/>
      <c r="AA357" s="2"/>
      <c r="AB357" s="1"/>
      <c r="AC357" s="1"/>
      <c r="AD357" s="1"/>
      <c r="AE357" s="1"/>
    </row>
    <row r="358" spans="1:31" x14ac:dyDescent="0.2">
      <c r="A358" s="1"/>
      <c r="B358" s="196"/>
      <c r="C358" s="2"/>
      <c r="D358" s="197"/>
      <c r="E358" s="12"/>
      <c r="F358" s="12"/>
      <c r="G358" s="12"/>
      <c r="H358" s="12"/>
      <c r="I358" s="12"/>
      <c r="J358" s="12"/>
      <c r="K358" s="12"/>
      <c r="L358" s="12"/>
      <c r="M358" s="12"/>
      <c r="N358" s="12"/>
      <c r="O358" s="12"/>
      <c r="P358" s="12"/>
      <c r="Q358" s="12"/>
      <c r="R358" s="12"/>
      <c r="S358" s="12"/>
      <c r="T358" s="12"/>
      <c r="U358" s="12"/>
      <c r="V358" s="12"/>
      <c r="W358" s="204"/>
      <c r="X358" s="12"/>
      <c r="Y358" s="12"/>
      <c r="AA358" s="2"/>
      <c r="AB358" s="1"/>
      <c r="AC358" s="1"/>
      <c r="AD358" s="1"/>
      <c r="AE358" s="1"/>
    </row>
    <row r="359" spans="1:31" x14ac:dyDescent="0.2">
      <c r="A359" s="1"/>
      <c r="B359" s="196"/>
      <c r="C359" s="2"/>
      <c r="D359" s="197"/>
      <c r="E359" s="12"/>
      <c r="F359" s="12"/>
      <c r="G359" s="12"/>
      <c r="H359" s="12"/>
      <c r="I359" s="12"/>
      <c r="J359" s="12"/>
      <c r="K359" s="12"/>
      <c r="L359" s="12"/>
      <c r="M359" s="12"/>
      <c r="N359" s="12"/>
      <c r="O359" s="12"/>
      <c r="P359" s="12"/>
      <c r="Q359" s="12"/>
      <c r="R359" s="12"/>
      <c r="S359" s="12"/>
      <c r="T359" s="12"/>
      <c r="U359" s="12"/>
      <c r="V359" s="12"/>
      <c r="W359" s="204"/>
      <c r="X359" s="12"/>
      <c r="Y359" s="12"/>
      <c r="AA359" s="2"/>
      <c r="AB359" s="1"/>
      <c r="AC359" s="1"/>
      <c r="AD359" s="1"/>
      <c r="AE359" s="1"/>
    </row>
    <row r="360" spans="1:31" x14ac:dyDescent="0.2">
      <c r="A360" s="1"/>
      <c r="B360" s="196"/>
      <c r="C360" s="2"/>
      <c r="D360" s="197"/>
      <c r="E360" s="12"/>
      <c r="F360" s="12"/>
      <c r="G360" s="12"/>
      <c r="H360" s="12"/>
      <c r="I360" s="12"/>
      <c r="J360" s="12"/>
      <c r="K360" s="12"/>
      <c r="L360" s="12"/>
      <c r="M360" s="12"/>
      <c r="N360" s="12"/>
      <c r="O360" s="12"/>
      <c r="P360" s="12"/>
      <c r="Q360" s="12"/>
      <c r="R360" s="12"/>
      <c r="S360" s="12"/>
      <c r="T360" s="12"/>
      <c r="U360" s="12"/>
      <c r="V360" s="12"/>
      <c r="W360" s="204"/>
      <c r="X360" s="12"/>
      <c r="Y360" s="12"/>
      <c r="AA360" s="2"/>
      <c r="AB360" s="1"/>
      <c r="AC360" s="1"/>
      <c r="AD360" s="1"/>
      <c r="AE360" s="1"/>
    </row>
    <row r="361" spans="1:31" x14ac:dyDescent="0.2">
      <c r="A361" s="1"/>
      <c r="B361" s="196"/>
      <c r="C361" s="2"/>
      <c r="D361" s="197"/>
      <c r="E361" s="12"/>
      <c r="F361" s="12"/>
      <c r="G361" s="12"/>
      <c r="H361" s="12"/>
      <c r="I361" s="12"/>
      <c r="J361" s="12"/>
      <c r="K361" s="12"/>
      <c r="L361" s="12"/>
      <c r="M361" s="12"/>
      <c r="N361" s="12"/>
      <c r="O361" s="12"/>
      <c r="P361" s="12"/>
      <c r="Q361" s="12"/>
      <c r="R361" s="12"/>
      <c r="S361" s="12"/>
      <c r="T361" s="12"/>
      <c r="U361" s="12"/>
      <c r="V361" s="12"/>
      <c r="W361" s="204"/>
      <c r="X361" s="12"/>
      <c r="Y361" s="12"/>
      <c r="AA361" s="2"/>
      <c r="AB361" s="1"/>
      <c r="AC361" s="1"/>
      <c r="AD361" s="1"/>
      <c r="AE361" s="1"/>
    </row>
    <row r="362" spans="1:31" x14ac:dyDescent="0.2">
      <c r="A362" s="1"/>
      <c r="B362" s="196"/>
      <c r="C362" s="2"/>
      <c r="D362" s="197"/>
      <c r="E362" s="12"/>
      <c r="F362" s="12"/>
      <c r="G362" s="12"/>
      <c r="H362" s="12"/>
      <c r="I362" s="12"/>
      <c r="J362" s="12"/>
      <c r="K362" s="12"/>
      <c r="L362" s="12"/>
      <c r="M362" s="12"/>
      <c r="N362" s="12"/>
      <c r="O362" s="12"/>
      <c r="P362" s="12"/>
      <c r="Q362" s="12"/>
      <c r="R362" s="12"/>
      <c r="S362" s="12"/>
      <c r="T362" s="12"/>
      <c r="U362" s="12"/>
      <c r="V362" s="12"/>
      <c r="W362" s="204"/>
      <c r="X362" s="12"/>
      <c r="Y362" s="12"/>
      <c r="AA362" s="2"/>
      <c r="AB362" s="1"/>
      <c r="AC362" s="1"/>
      <c r="AD362" s="1"/>
      <c r="AE362" s="1"/>
    </row>
    <row r="363" spans="1:31" x14ac:dyDescent="0.2">
      <c r="A363" s="1"/>
      <c r="B363" s="196"/>
      <c r="C363" s="2"/>
      <c r="D363" s="197"/>
      <c r="E363" s="12"/>
      <c r="F363" s="12"/>
      <c r="G363" s="12"/>
      <c r="H363" s="12"/>
      <c r="I363" s="12"/>
      <c r="J363" s="12"/>
      <c r="K363" s="12"/>
      <c r="L363" s="12"/>
      <c r="M363" s="12"/>
      <c r="N363" s="12"/>
      <c r="O363" s="12"/>
      <c r="P363" s="12"/>
      <c r="Q363" s="12"/>
      <c r="R363" s="12"/>
      <c r="S363" s="12"/>
      <c r="T363" s="12"/>
      <c r="U363" s="12"/>
      <c r="V363" s="12"/>
      <c r="W363" s="204"/>
      <c r="X363" s="12"/>
      <c r="Y363" s="12"/>
      <c r="AA363" s="2"/>
      <c r="AB363" s="1"/>
      <c r="AC363" s="1"/>
      <c r="AD363" s="1"/>
      <c r="AE363" s="1"/>
    </row>
    <row r="364" spans="1:31" x14ac:dyDescent="0.2">
      <c r="A364" s="1"/>
      <c r="B364" s="196"/>
      <c r="C364" s="2"/>
      <c r="D364" s="197"/>
      <c r="E364" s="12"/>
      <c r="F364" s="12"/>
      <c r="G364" s="12"/>
      <c r="H364" s="12"/>
      <c r="I364" s="12"/>
      <c r="J364" s="12"/>
      <c r="K364" s="12"/>
      <c r="L364" s="12"/>
      <c r="M364" s="12"/>
      <c r="N364" s="12"/>
      <c r="O364" s="12"/>
      <c r="P364" s="12"/>
      <c r="Q364" s="12"/>
      <c r="R364" s="12"/>
      <c r="S364" s="12"/>
      <c r="T364" s="12"/>
      <c r="U364" s="12"/>
      <c r="V364" s="12"/>
      <c r="W364" s="204"/>
      <c r="X364" s="12"/>
      <c r="Y364" s="12"/>
      <c r="AA364" s="2"/>
      <c r="AB364" s="1"/>
      <c r="AC364" s="1"/>
      <c r="AD364" s="1"/>
      <c r="AE364" s="1"/>
    </row>
    <row r="365" spans="1:31" x14ac:dyDescent="0.2">
      <c r="A365" s="1"/>
      <c r="B365" s="196"/>
      <c r="C365" s="2"/>
      <c r="D365" s="197"/>
      <c r="E365" s="12"/>
      <c r="F365" s="12"/>
      <c r="G365" s="12"/>
      <c r="H365" s="12"/>
      <c r="I365" s="12"/>
      <c r="J365" s="12"/>
      <c r="K365" s="12"/>
      <c r="L365" s="12"/>
      <c r="M365" s="12"/>
      <c r="N365" s="12"/>
      <c r="O365" s="12"/>
      <c r="P365" s="12"/>
      <c r="Q365" s="12"/>
      <c r="R365" s="12"/>
      <c r="S365" s="12"/>
      <c r="T365" s="12"/>
      <c r="U365" s="12"/>
      <c r="V365" s="12"/>
      <c r="W365" s="204"/>
      <c r="X365" s="12"/>
      <c r="Y365" s="12"/>
      <c r="AA365" s="2"/>
      <c r="AB365" s="1"/>
      <c r="AC365" s="1"/>
      <c r="AD365" s="1"/>
      <c r="AE365" s="1"/>
    </row>
    <row r="366" spans="1:31" x14ac:dyDescent="0.2">
      <c r="A366" s="1"/>
      <c r="B366" s="196"/>
      <c r="C366" s="2"/>
      <c r="D366" s="197"/>
      <c r="E366" s="12"/>
      <c r="F366" s="12"/>
      <c r="G366" s="12"/>
      <c r="H366" s="12"/>
      <c r="I366" s="12"/>
      <c r="J366" s="12"/>
      <c r="K366" s="12"/>
      <c r="L366" s="12"/>
      <c r="M366" s="12"/>
      <c r="N366" s="12"/>
      <c r="O366" s="12"/>
      <c r="P366" s="12"/>
      <c r="Q366" s="12"/>
      <c r="R366" s="12"/>
      <c r="S366" s="12"/>
      <c r="T366" s="12"/>
      <c r="U366" s="12"/>
      <c r="V366" s="12"/>
      <c r="W366" s="204"/>
      <c r="X366" s="12"/>
      <c r="Y366" s="12"/>
      <c r="AA366" s="2"/>
      <c r="AB366" s="1"/>
      <c r="AC366" s="1"/>
      <c r="AD366" s="1"/>
      <c r="AE366" s="1"/>
    </row>
    <row r="367" spans="1:31" x14ac:dyDescent="0.2">
      <c r="A367" s="1"/>
      <c r="B367" s="196"/>
      <c r="C367" s="2"/>
      <c r="D367" s="197"/>
      <c r="E367" s="12"/>
      <c r="F367" s="12"/>
      <c r="G367" s="12"/>
      <c r="H367" s="12"/>
      <c r="I367" s="12"/>
      <c r="J367" s="12"/>
      <c r="K367" s="12"/>
      <c r="L367" s="12"/>
      <c r="M367" s="12"/>
      <c r="N367" s="12"/>
      <c r="O367" s="12"/>
      <c r="P367" s="12"/>
      <c r="Q367" s="12"/>
      <c r="R367" s="12"/>
      <c r="S367" s="12"/>
      <c r="T367" s="12"/>
      <c r="U367" s="12"/>
      <c r="V367" s="12"/>
      <c r="W367" s="204"/>
      <c r="X367" s="12"/>
      <c r="Y367" s="12"/>
      <c r="AA367" s="2"/>
      <c r="AB367" s="1"/>
      <c r="AC367" s="1"/>
      <c r="AD367" s="1"/>
      <c r="AE367" s="1"/>
    </row>
    <row r="368" spans="1:31" x14ac:dyDescent="0.2">
      <c r="A368" s="1"/>
      <c r="B368" s="196"/>
      <c r="C368" s="2"/>
      <c r="D368" s="197"/>
      <c r="E368" s="12"/>
      <c r="F368" s="12"/>
      <c r="G368" s="12"/>
      <c r="H368" s="12"/>
      <c r="I368" s="12"/>
      <c r="J368" s="12"/>
      <c r="K368" s="12"/>
      <c r="L368" s="12"/>
      <c r="M368" s="12"/>
      <c r="N368" s="12"/>
      <c r="O368" s="12"/>
      <c r="P368" s="12"/>
      <c r="Q368" s="12"/>
      <c r="R368" s="12"/>
      <c r="S368" s="12"/>
      <c r="T368" s="12"/>
      <c r="U368" s="12"/>
      <c r="V368" s="12"/>
      <c r="W368" s="204"/>
      <c r="X368" s="12"/>
      <c r="Y368" s="12"/>
      <c r="AA368" s="2"/>
      <c r="AB368" s="1"/>
      <c r="AC368" s="1"/>
      <c r="AD368" s="1"/>
      <c r="AE368" s="1"/>
    </row>
    <row r="369" spans="1:31" x14ac:dyDescent="0.2">
      <c r="A369" s="1"/>
      <c r="B369" s="1"/>
      <c r="C369" s="2"/>
      <c r="D369" s="197"/>
      <c r="E369" s="12"/>
      <c r="F369" s="12"/>
      <c r="G369" s="12"/>
      <c r="H369" s="12"/>
      <c r="I369" s="12"/>
      <c r="J369" s="12"/>
      <c r="K369" s="12"/>
      <c r="L369" s="12"/>
      <c r="M369" s="12"/>
      <c r="N369" s="12"/>
      <c r="O369" s="12"/>
      <c r="P369" s="12"/>
      <c r="Q369" s="12"/>
      <c r="R369" s="12"/>
      <c r="S369" s="12"/>
      <c r="T369" s="12"/>
      <c r="U369" s="12"/>
      <c r="V369" s="12"/>
      <c r="W369" s="204"/>
      <c r="X369" s="12"/>
      <c r="Y369" s="12"/>
      <c r="AA369" s="2"/>
      <c r="AB369" s="1"/>
      <c r="AC369" s="1"/>
      <c r="AD369" s="1"/>
      <c r="AE369" s="1"/>
    </row>
    <row r="370" spans="1:31" x14ac:dyDescent="0.2">
      <c r="A370" s="1"/>
      <c r="B370" s="1"/>
      <c r="C370" s="2"/>
      <c r="D370" s="197"/>
      <c r="E370" s="12"/>
      <c r="F370" s="12"/>
      <c r="G370" s="12"/>
      <c r="H370" s="12"/>
      <c r="I370" s="12"/>
      <c r="J370" s="12"/>
      <c r="K370" s="12"/>
      <c r="L370" s="12"/>
      <c r="M370" s="12"/>
      <c r="N370" s="12"/>
      <c r="O370" s="12"/>
      <c r="P370" s="12"/>
      <c r="Q370" s="12"/>
      <c r="R370" s="12"/>
      <c r="S370" s="12"/>
      <c r="T370" s="12"/>
      <c r="U370" s="12"/>
      <c r="V370" s="12"/>
      <c r="W370" s="204"/>
      <c r="X370" s="12"/>
      <c r="Y370" s="12"/>
      <c r="AA370" s="2"/>
      <c r="AB370" s="1"/>
      <c r="AC370" s="1"/>
      <c r="AD370" s="1"/>
      <c r="AE370" s="1"/>
    </row>
    <row r="371" spans="1:31" x14ac:dyDescent="0.2">
      <c r="A371" s="1"/>
      <c r="B371" s="1"/>
      <c r="C371" s="2"/>
      <c r="D371" s="197"/>
      <c r="E371" s="12"/>
      <c r="F371" s="12"/>
      <c r="G371" s="12"/>
      <c r="H371" s="12"/>
      <c r="I371" s="12"/>
      <c r="J371" s="12"/>
      <c r="K371" s="12"/>
      <c r="L371" s="12"/>
      <c r="M371" s="12"/>
      <c r="N371" s="12"/>
      <c r="O371" s="12"/>
      <c r="P371" s="12"/>
      <c r="Q371" s="12"/>
      <c r="R371" s="12"/>
      <c r="S371" s="12"/>
      <c r="T371" s="12"/>
      <c r="U371" s="12"/>
      <c r="V371" s="12"/>
      <c r="W371" s="204"/>
      <c r="X371" s="12"/>
      <c r="Y371" s="12"/>
      <c r="AA371" s="2"/>
      <c r="AB371" s="1"/>
      <c r="AC371" s="1"/>
      <c r="AD371" s="1"/>
      <c r="AE371" s="1"/>
    </row>
    <row r="372" spans="1:31" x14ac:dyDescent="0.2">
      <c r="A372" s="1"/>
      <c r="B372" s="1"/>
      <c r="C372" s="2"/>
      <c r="D372" s="197"/>
      <c r="E372" s="12"/>
      <c r="F372" s="12"/>
      <c r="G372" s="12"/>
      <c r="H372" s="12"/>
      <c r="I372" s="12"/>
      <c r="J372" s="12"/>
      <c r="K372" s="12"/>
      <c r="L372" s="12"/>
      <c r="M372" s="12"/>
      <c r="N372" s="12"/>
      <c r="O372" s="12"/>
      <c r="P372" s="12"/>
      <c r="Q372" s="12"/>
      <c r="R372" s="12"/>
      <c r="S372" s="12"/>
      <c r="T372" s="12"/>
      <c r="U372" s="12"/>
      <c r="V372" s="12"/>
      <c r="W372" s="204"/>
      <c r="X372" s="12"/>
      <c r="Y372" s="12"/>
      <c r="AA372" s="2"/>
      <c r="AB372" s="1"/>
      <c r="AC372" s="1"/>
      <c r="AD372" s="1"/>
      <c r="AE372" s="1"/>
    </row>
    <row r="373" spans="1:31" x14ac:dyDescent="0.2">
      <c r="A373" s="1"/>
      <c r="B373" s="1"/>
      <c r="C373" s="2"/>
      <c r="D373" s="197"/>
      <c r="E373" s="12"/>
      <c r="F373" s="12"/>
      <c r="G373" s="12"/>
      <c r="H373" s="12"/>
      <c r="I373" s="12"/>
      <c r="J373" s="12"/>
      <c r="K373" s="12"/>
      <c r="L373" s="12"/>
      <c r="M373" s="12"/>
      <c r="N373" s="12"/>
      <c r="O373" s="12"/>
      <c r="P373" s="12"/>
      <c r="Q373" s="12"/>
      <c r="R373" s="12"/>
      <c r="S373" s="12"/>
      <c r="T373" s="12"/>
      <c r="U373" s="12"/>
      <c r="V373" s="12"/>
      <c r="W373" s="204"/>
      <c r="X373" s="12"/>
      <c r="Y373" s="12"/>
      <c r="AA373" s="2"/>
      <c r="AB373" s="1"/>
      <c r="AC373" s="1"/>
      <c r="AD373" s="1"/>
      <c r="AE373" s="1"/>
    </row>
    <row r="374" spans="1:31" x14ac:dyDescent="0.2">
      <c r="A374" s="1"/>
      <c r="B374" s="1"/>
      <c r="C374" s="2"/>
      <c r="D374" s="197"/>
      <c r="E374" s="12"/>
      <c r="F374" s="12"/>
      <c r="G374" s="12"/>
      <c r="H374" s="12"/>
      <c r="I374" s="12"/>
      <c r="J374" s="12"/>
      <c r="K374" s="12"/>
      <c r="L374" s="12"/>
      <c r="M374" s="12"/>
      <c r="N374" s="12"/>
      <c r="O374" s="12"/>
      <c r="P374" s="12"/>
      <c r="Q374" s="12"/>
      <c r="R374" s="12"/>
      <c r="S374" s="12"/>
      <c r="T374" s="12"/>
      <c r="U374" s="12"/>
      <c r="V374" s="12"/>
      <c r="W374" s="204"/>
      <c r="X374" s="12"/>
      <c r="Y374" s="12"/>
      <c r="AA374" s="2"/>
      <c r="AB374" s="1"/>
      <c r="AC374" s="1"/>
      <c r="AD374" s="1"/>
      <c r="AE374" s="1"/>
    </row>
    <row r="375" spans="1:31" x14ac:dyDescent="0.2">
      <c r="A375" s="1"/>
      <c r="B375" s="1"/>
      <c r="C375" s="2"/>
      <c r="D375" s="197"/>
      <c r="E375" s="12"/>
      <c r="F375" s="12"/>
      <c r="G375" s="12"/>
      <c r="H375" s="12"/>
      <c r="I375" s="12"/>
      <c r="J375" s="12"/>
      <c r="K375" s="12"/>
      <c r="L375" s="12"/>
      <c r="M375" s="12"/>
      <c r="N375" s="12"/>
      <c r="O375" s="12"/>
      <c r="P375" s="12"/>
      <c r="Q375" s="12"/>
      <c r="R375" s="12"/>
      <c r="S375" s="12"/>
      <c r="T375" s="12"/>
      <c r="U375" s="12"/>
      <c r="V375" s="12"/>
      <c r="W375" s="204"/>
      <c r="X375" s="12"/>
      <c r="Y375" s="12"/>
      <c r="AA375" s="2"/>
      <c r="AB375" s="1"/>
      <c r="AC375" s="1"/>
      <c r="AD375" s="1"/>
      <c r="AE375" s="1"/>
    </row>
    <row r="376" spans="1:31" x14ac:dyDescent="0.2">
      <c r="A376" s="1"/>
      <c r="B376" s="1"/>
      <c r="C376" s="2"/>
      <c r="D376" s="197"/>
      <c r="E376" s="12"/>
      <c r="F376" s="12"/>
      <c r="G376" s="12"/>
      <c r="H376" s="12"/>
      <c r="I376" s="12"/>
      <c r="J376" s="12"/>
      <c r="K376" s="12"/>
      <c r="L376" s="12"/>
      <c r="M376" s="12"/>
      <c r="N376" s="12"/>
      <c r="O376" s="12"/>
      <c r="P376" s="12"/>
      <c r="Q376" s="12"/>
      <c r="R376" s="12"/>
      <c r="S376" s="12"/>
      <c r="T376" s="12"/>
      <c r="U376" s="12"/>
      <c r="V376" s="12"/>
      <c r="W376" s="204"/>
      <c r="X376" s="12"/>
      <c r="Y376" s="12"/>
      <c r="AA376" s="2"/>
      <c r="AB376" s="1"/>
      <c r="AC376" s="1"/>
      <c r="AD376" s="1"/>
      <c r="AE376" s="1"/>
    </row>
    <row r="377" spans="1:31" x14ac:dyDescent="0.2">
      <c r="A377" s="1"/>
      <c r="B377" s="1"/>
      <c r="C377" s="2"/>
      <c r="D377" s="197"/>
      <c r="E377" s="12"/>
      <c r="F377" s="12"/>
      <c r="G377" s="12"/>
      <c r="H377" s="12"/>
      <c r="I377" s="12"/>
      <c r="J377" s="12"/>
      <c r="K377" s="12"/>
      <c r="L377" s="12"/>
      <c r="M377" s="12"/>
      <c r="N377" s="12"/>
      <c r="O377" s="12"/>
      <c r="P377" s="12"/>
      <c r="Q377" s="12"/>
      <c r="R377" s="12"/>
      <c r="S377" s="12"/>
      <c r="T377" s="12"/>
      <c r="U377" s="12"/>
      <c r="V377" s="12"/>
      <c r="W377" s="204"/>
      <c r="X377" s="12"/>
      <c r="Y377" s="12"/>
      <c r="AA377" s="2"/>
      <c r="AB377" s="1"/>
      <c r="AC377" s="1"/>
      <c r="AD377" s="1"/>
      <c r="AE377" s="1"/>
    </row>
    <row r="378" spans="1:31" x14ac:dyDescent="0.2">
      <c r="A378" s="1"/>
      <c r="B378" s="1"/>
      <c r="C378" s="2"/>
      <c r="D378" s="197"/>
      <c r="E378" s="12"/>
      <c r="F378" s="12"/>
      <c r="G378" s="12"/>
      <c r="H378" s="12"/>
      <c r="I378" s="12"/>
      <c r="J378" s="12"/>
      <c r="K378" s="12"/>
      <c r="L378" s="12"/>
      <c r="M378" s="12"/>
      <c r="N378" s="12"/>
      <c r="O378" s="12"/>
      <c r="P378" s="12"/>
      <c r="Q378" s="12"/>
      <c r="R378" s="12"/>
      <c r="S378" s="12"/>
      <c r="T378" s="12"/>
      <c r="U378" s="12"/>
      <c r="V378" s="12"/>
      <c r="W378" s="204"/>
      <c r="X378" s="12"/>
      <c r="Y378" s="12"/>
      <c r="AA378" s="2"/>
      <c r="AB378" s="1"/>
      <c r="AC378" s="1"/>
      <c r="AD378" s="1"/>
      <c r="AE378" s="1"/>
    </row>
    <row r="379" spans="1:31" x14ac:dyDescent="0.2">
      <c r="A379" s="1"/>
      <c r="B379" s="1"/>
      <c r="C379" s="2"/>
      <c r="D379" s="197"/>
      <c r="E379" s="12"/>
      <c r="F379" s="12"/>
      <c r="G379" s="12"/>
      <c r="H379" s="12"/>
      <c r="I379" s="12"/>
      <c r="J379" s="12"/>
      <c r="K379" s="12"/>
      <c r="L379" s="12"/>
      <c r="M379" s="12"/>
      <c r="N379" s="12"/>
      <c r="O379" s="12"/>
      <c r="P379" s="12"/>
      <c r="Q379" s="12"/>
      <c r="R379" s="12"/>
      <c r="S379" s="12"/>
      <c r="T379" s="12"/>
      <c r="U379" s="12"/>
      <c r="V379" s="12"/>
      <c r="W379" s="204"/>
      <c r="X379" s="12"/>
      <c r="Y379" s="12"/>
      <c r="AA379" s="2"/>
      <c r="AB379" s="1"/>
      <c r="AC379" s="1"/>
      <c r="AD379" s="1"/>
      <c r="AE379" s="1"/>
    </row>
    <row r="380" spans="1:31" x14ac:dyDescent="0.2">
      <c r="A380" s="1"/>
      <c r="B380" s="1"/>
      <c r="C380" s="2"/>
      <c r="D380" s="197"/>
      <c r="E380" s="12"/>
      <c r="F380" s="12"/>
      <c r="G380" s="12"/>
      <c r="H380" s="12"/>
      <c r="I380" s="12"/>
      <c r="J380" s="12"/>
      <c r="K380" s="12"/>
      <c r="L380" s="12"/>
      <c r="M380" s="12"/>
      <c r="N380" s="12"/>
      <c r="O380" s="12"/>
      <c r="P380" s="12"/>
      <c r="Q380" s="12"/>
      <c r="R380" s="12"/>
      <c r="S380" s="12"/>
      <c r="T380" s="12"/>
      <c r="U380" s="12"/>
      <c r="V380" s="12"/>
      <c r="W380" s="204"/>
      <c r="X380" s="12"/>
      <c r="Y380" s="12"/>
      <c r="AA380" s="2"/>
      <c r="AB380" s="1"/>
      <c r="AC380" s="1"/>
      <c r="AD380" s="1"/>
      <c r="AE380" s="1"/>
    </row>
    <row r="381" spans="1:31" x14ac:dyDescent="0.2">
      <c r="A381" s="1"/>
      <c r="B381" s="1"/>
      <c r="C381" s="2"/>
      <c r="D381" s="197"/>
      <c r="E381" s="12"/>
      <c r="F381" s="12"/>
      <c r="G381" s="12"/>
      <c r="H381" s="12"/>
      <c r="I381" s="12"/>
      <c r="J381" s="12"/>
      <c r="K381" s="12"/>
      <c r="L381" s="12"/>
      <c r="M381" s="12"/>
      <c r="N381" s="12"/>
      <c r="O381" s="12"/>
      <c r="P381" s="12"/>
      <c r="Q381" s="12"/>
      <c r="R381" s="12"/>
      <c r="S381" s="12"/>
      <c r="T381" s="12"/>
      <c r="U381" s="12"/>
      <c r="V381" s="12"/>
      <c r="W381" s="204"/>
      <c r="X381" s="12"/>
      <c r="Y381" s="12"/>
      <c r="AA381" s="2"/>
      <c r="AB381" s="1"/>
      <c r="AC381" s="1"/>
      <c r="AD381" s="1"/>
      <c r="AE381" s="1"/>
    </row>
    <row r="382" spans="1:31" x14ac:dyDescent="0.2">
      <c r="A382" s="1"/>
      <c r="B382" s="1"/>
      <c r="C382" s="2"/>
      <c r="D382" s="197"/>
      <c r="E382" s="12"/>
      <c r="F382" s="12"/>
      <c r="G382" s="12"/>
      <c r="H382" s="12"/>
      <c r="I382" s="12"/>
      <c r="J382" s="12"/>
      <c r="K382" s="12"/>
      <c r="L382" s="12"/>
      <c r="M382" s="12"/>
      <c r="N382" s="12"/>
      <c r="O382" s="12"/>
      <c r="P382" s="12"/>
      <c r="Q382" s="12"/>
      <c r="R382" s="12"/>
      <c r="S382" s="12"/>
      <c r="T382" s="12"/>
      <c r="U382" s="12"/>
      <c r="V382" s="12"/>
      <c r="W382" s="204"/>
      <c r="X382" s="12"/>
      <c r="Y382" s="12"/>
      <c r="AA382" s="2"/>
      <c r="AB382" s="1"/>
      <c r="AC382" s="1"/>
      <c r="AD382" s="1"/>
      <c r="AE382" s="1"/>
    </row>
    <row r="383" spans="1:31" x14ac:dyDescent="0.2">
      <c r="A383" s="1"/>
      <c r="B383" s="1"/>
      <c r="C383" s="2"/>
      <c r="D383" s="197"/>
      <c r="E383" s="12"/>
      <c r="F383" s="12"/>
      <c r="G383" s="12"/>
      <c r="H383" s="12"/>
      <c r="I383" s="12"/>
      <c r="J383" s="12"/>
      <c r="K383" s="12"/>
      <c r="L383" s="12"/>
      <c r="M383" s="12"/>
      <c r="N383" s="12"/>
      <c r="O383" s="12"/>
      <c r="P383" s="12"/>
      <c r="Q383" s="12"/>
      <c r="R383" s="12"/>
      <c r="S383" s="12"/>
      <c r="T383" s="12"/>
      <c r="U383" s="12"/>
      <c r="V383" s="12"/>
      <c r="W383" s="204"/>
      <c r="X383" s="12"/>
      <c r="Y383" s="12"/>
      <c r="AA383" s="2"/>
      <c r="AB383" s="1"/>
      <c r="AC383" s="1"/>
      <c r="AD383" s="1"/>
      <c r="AE383" s="1"/>
    </row>
    <row r="384" spans="1:31" x14ac:dyDescent="0.2">
      <c r="A384" s="1"/>
      <c r="B384" s="1"/>
      <c r="C384" s="2"/>
      <c r="D384" s="197"/>
      <c r="E384" s="12"/>
      <c r="F384" s="12"/>
      <c r="G384" s="12"/>
      <c r="H384" s="12"/>
      <c r="I384" s="12"/>
      <c r="J384" s="12"/>
      <c r="K384" s="12"/>
      <c r="L384" s="12"/>
      <c r="M384" s="12"/>
      <c r="N384" s="12"/>
      <c r="O384" s="12"/>
      <c r="P384" s="12"/>
      <c r="Q384" s="12"/>
      <c r="R384" s="12"/>
      <c r="S384" s="12"/>
      <c r="T384" s="12"/>
      <c r="U384" s="12"/>
      <c r="V384" s="12"/>
      <c r="W384" s="204"/>
      <c r="X384" s="12"/>
      <c r="Y384" s="12"/>
      <c r="AA384" s="2"/>
      <c r="AB384" s="1"/>
      <c r="AC384" s="1"/>
      <c r="AD384" s="1"/>
      <c r="AE384" s="1"/>
    </row>
    <row r="385" spans="1:31" x14ac:dyDescent="0.2">
      <c r="A385" s="1"/>
      <c r="B385" s="1"/>
      <c r="C385" s="2"/>
      <c r="D385" s="197"/>
      <c r="E385" s="12"/>
      <c r="F385" s="12"/>
      <c r="G385" s="12"/>
      <c r="H385" s="12"/>
      <c r="I385" s="12"/>
      <c r="J385" s="12"/>
      <c r="K385" s="12"/>
      <c r="L385" s="12"/>
      <c r="M385" s="12"/>
      <c r="N385" s="12"/>
      <c r="O385" s="12"/>
      <c r="P385" s="12"/>
      <c r="Q385" s="12"/>
      <c r="R385" s="12"/>
      <c r="S385" s="12"/>
      <c r="T385" s="12"/>
      <c r="U385" s="12"/>
      <c r="V385" s="12"/>
      <c r="W385" s="204"/>
      <c r="X385" s="12"/>
      <c r="Y385" s="12"/>
      <c r="AA385" s="2"/>
      <c r="AB385" s="1"/>
      <c r="AC385" s="1"/>
      <c r="AD385" s="1"/>
      <c r="AE385" s="1"/>
    </row>
    <row r="386" spans="1:31" x14ac:dyDescent="0.2">
      <c r="A386" s="1"/>
      <c r="B386" s="1"/>
      <c r="C386" s="2"/>
      <c r="D386" s="197"/>
      <c r="E386" s="12"/>
      <c r="F386" s="12"/>
      <c r="G386" s="12"/>
      <c r="H386" s="12"/>
      <c r="I386" s="12"/>
      <c r="J386" s="12"/>
      <c r="K386" s="12"/>
      <c r="L386" s="12"/>
      <c r="M386" s="12"/>
      <c r="N386" s="12"/>
      <c r="O386" s="12"/>
      <c r="P386" s="12"/>
      <c r="Q386" s="12"/>
      <c r="R386" s="12"/>
      <c r="S386" s="12"/>
      <c r="T386" s="12"/>
      <c r="U386" s="12"/>
      <c r="V386" s="12"/>
      <c r="W386" s="204"/>
      <c r="X386" s="12"/>
      <c r="Y386" s="12"/>
      <c r="AA386" s="2"/>
      <c r="AB386" s="1"/>
      <c r="AC386" s="1"/>
      <c r="AD386" s="1"/>
      <c r="AE386" s="1"/>
    </row>
    <row r="387" spans="1:31" x14ac:dyDescent="0.2">
      <c r="A387" s="1"/>
      <c r="B387" s="1"/>
      <c r="C387" s="2"/>
      <c r="D387" s="197"/>
      <c r="E387" s="12"/>
      <c r="F387" s="12"/>
      <c r="G387" s="12"/>
      <c r="H387" s="12"/>
      <c r="I387" s="12"/>
      <c r="J387" s="12"/>
      <c r="K387" s="12"/>
      <c r="L387" s="12"/>
      <c r="M387" s="12"/>
      <c r="N387" s="12"/>
      <c r="O387" s="12"/>
      <c r="P387" s="12"/>
      <c r="Q387" s="12"/>
      <c r="R387" s="12"/>
      <c r="S387" s="12"/>
      <c r="T387" s="12"/>
      <c r="U387" s="12"/>
      <c r="V387" s="12"/>
      <c r="W387" s="204"/>
      <c r="X387" s="12"/>
      <c r="Y387" s="12"/>
      <c r="AA387" s="2"/>
      <c r="AB387" s="1"/>
      <c r="AC387" s="1"/>
      <c r="AD387" s="1"/>
      <c r="AE387" s="1"/>
    </row>
    <row r="388" spans="1:31" x14ac:dyDescent="0.2">
      <c r="A388" s="1"/>
      <c r="B388" s="1"/>
      <c r="C388" s="2"/>
      <c r="D388" s="197"/>
      <c r="E388" s="12"/>
      <c r="F388" s="12"/>
      <c r="G388" s="12"/>
      <c r="H388" s="12"/>
      <c r="I388" s="12"/>
      <c r="J388" s="12"/>
      <c r="K388" s="12"/>
      <c r="L388" s="12"/>
      <c r="M388" s="12"/>
      <c r="N388" s="12"/>
      <c r="O388" s="12"/>
      <c r="P388" s="12"/>
      <c r="Q388" s="12"/>
      <c r="R388" s="12"/>
      <c r="S388" s="12"/>
      <c r="T388" s="12"/>
      <c r="U388" s="12"/>
      <c r="V388" s="12"/>
      <c r="W388" s="204"/>
      <c r="X388" s="12"/>
      <c r="Y388" s="12"/>
      <c r="AA388" s="2"/>
      <c r="AB388" s="1"/>
      <c r="AC388" s="1"/>
      <c r="AD388" s="1"/>
      <c r="AE388" s="1"/>
    </row>
    <row r="389" spans="1:31" x14ac:dyDescent="0.2">
      <c r="A389" s="1"/>
      <c r="B389" s="1"/>
      <c r="C389" s="2"/>
      <c r="D389" s="197"/>
      <c r="E389" s="12"/>
      <c r="F389" s="12"/>
      <c r="G389" s="12"/>
      <c r="H389" s="12"/>
      <c r="I389" s="12"/>
      <c r="J389" s="12"/>
      <c r="K389" s="12"/>
      <c r="L389" s="12"/>
      <c r="M389" s="12"/>
      <c r="N389" s="12"/>
      <c r="O389" s="12"/>
      <c r="P389" s="12"/>
      <c r="Q389" s="12"/>
      <c r="R389" s="12"/>
      <c r="S389" s="12"/>
      <c r="T389" s="12"/>
      <c r="U389" s="12"/>
      <c r="V389" s="12"/>
      <c r="W389" s="204"/>
      <c r="X389" s="12"/>
      <c r="Y389" s="12"/>
      <c r="AA389" s="2"/>
      <c r="AB389" s="1"/>
      <c r="AC389" s="1"/>
      <c r="AD389" s="1"/>
      <c r="AE389" s="1"/>
    </row>
    <row r="390" spans="1:31" x14ac:dyDescent="0.2">
      <c r="A390" s="1"/>
      <c r="B390" s="1"/>
      <c r="C390" s="2"/>
      <c r="D390" s="197"/>
      <c r="E390" s="12"/>
      <c r="F390" s="12"/>
      <c r="G390" s="12"/>
      <c r="H390" s="12"/>
      <c r="I390" s="12"/>
      <c r="J390" s="12"/>
      <c r="K390" s="12"/>
      <c r="L390" s="12"/>
      <c r="M390" s="12"/>
      <c r="N390" s="12"/>
      <c r="O390" s="12"/>
      <c r="P390" s="12"/>
      <c r="Q390" s="12"/>
      <c r="R390" s="12"/>
      <c r="S390" s="12"/>
      <c r="T390" s="12"/>
      <c r="U390" s="12"/>
      <c r="V390" s="12"/>
      <c r="W390" s="204"/>
      <c r="X390" s="12"/>
      <c r="Y390" s="12"/>
      <c r="AA390" s="2"/>
      <c r="AB390" s="1"/>
      <c r="AC390" s="1"/>
      <c r="AD390" s="1"/>
      <c r="AE390" s="1"/>
    </row>
    <row r="391" spans="1:31" x14ac:dyDescent="0.2">
      <c r="A391" s="1"/>
      <c r="B391" s="1"/>
      <c r="C391" s="2"/>
      <c r="D391" s="197"/>
      <c r="E391" s="12"/>
      <c r="F391" s="12"/>
      <c r="G391" s="12"/>
      <c r="H391" s="12"/>
      <c r="I391" s="12"/>
      <c r="J391" s="12"/>
      <c r="K391" s="12"/>
      <c r="L391" s="12"/>
      <c r="M391" s="12"/>
      <c r="N391" s="12"/>
      <c r="O391" s="12"/>
      <c r="P391" s="12"/>
      <c r="Q391" s="12"/>
      <c r="R391" s="12"/>
      <c r="S391" s="12"/>
      <c r="T391" s="12"/>
      <c r="U391" s="12"/>
      <c r="V391" s="12"/>
      <c r="W391" s="204"/>
      <c r="X391" s="12"/>
      <c r="Y391" s="12"/>
      <c r="AA391" s="2"/>
      <c r="AB391" s="1"/>
      <c r="AC391" s="1"/>
      <c r="AD391" s="1"/>
      <c r="AE391" s="1"/>
    </row>
    <row r="392" spans="1:31" x14ac:dyDescent="0.2">
      <c r="A392" s="1"/>
      <c r="B392" s="1"/>
      <c r="C392" s="2"/>
      <c r="D392" s="197"/>
      <c r="E392" s="12"/>
      <c r="F392" s="12"/>
      <c r="G392" s="12"/>
      <c r="H392" s="12"/>
      <c r="I392" s="12"/>
      <c r="J392" s="12"/>
      <c r="K392" s="12"/>
      <c r="L392" s="12"/>
      <c r="M392" s="12"/>
      <c r="N392" s="12"/>
      <c r="O392" s="12"/>
      <c r="P392" s="12"/>
      <c r="Q392" s="12"/>
      <c r="R392" s="12"/>
      <c r="S392" s="12"/>
      <c r="T392" s="12"/>
      <c r="U392" s="12"/>
      <c r="V392" s="12"/>
      <c r="W392" s="204"/>
      <c r="X392" s="12"/>
      <c r="Y392" s="12"/>
      <c r="AA392" s="2"/>
      <c r="AB392" s="1"/>
      <c r="AC392" s="1"/>
      <c r="AD392" s="1"/>
      <c r="AE392" s="1"/>
    </row>
    <row r="393" spans="1:31" x14ac:dyDescent="0.2">
      <c r="A393" s="1"/>
      <c r="B393" s="1"/>
      <c r="C393" s="2"/>
      <c r="D393" s="197"/>
      <c r="E393" s="12"/>
      <c r="F393" s="12"/>
      <c r="G393" s="12"/>
      <c r="H393" s="12"/>
      <c r="I393" s="12"/>
      <c r="J393" s="12"/>
      <c r="K393" s="12"/>
      <c r="L393" s="12"/>
      <c r="M393" s="12"/>
      <c r="N393" s="12"/>
      <c r="O393" s="12"/>
      <c r="P393" s="12"/>
      <c r="Q393" s="12"/>
      <c r="R393" s="12"/>
      <c r="S393" s="12"/>
      <c r="T393" s="12"/>
      <c r="U393" s="12"/>
      <c r="V393" s="12"/>
      <c r="W393" s="204"/>
      <c r="X393" s="12"/>
      <c r="Y393" s="12"/>
      <c r="AA393" s="2"/>
      <c r="AB393" s="1"/>
      <c r="AC393" s="1"/>
      <c r="AD393" s="1"/>
      <c r="AE393" s="1"/>
    </row>
    <row r="394" spans="1:31" x14ac:dyDescent="0.2">
      <c r="A394" s="1"/>
      <c r="B394" s="1"/>
      <c r="C394" s="2"/>
      <c r="D394" s="197"/>
      <c r="E394" s="12"/>
      <c r="F394" s="12"/>
      <c r="G394" s="12"/>
      <c r="H394" s="12"/>
      <c r="I394" s="12"/>
      <c r="J394" s="12"/>
      <c r="K394" s="12"/>
      <c r="L394" s="12"/>
      <c r="M394" s="12"/>
      <c r="N394" s="12"/>
      <c r="O394" s="12"/>
      <c r="P394" s="12"/>
      <c r="Q394" s="12"/>
      <c r="R394" s="12"/>
      <c r="S394" s="12"/>
      <c r="T394" s="12"/>
      <c r="U394" s="12"/>
      <c r="V394" s="12"/>
      <c r="W394" s="204"/>
      <c r="X394" s="12"/>
      <c r="Y394" s="12"/>
      <c r="AA394" s="2"/>
      <c r="AB394" s="1"/>
      <c r="AC394" s="1"/>
      <c r="AD394" s="1"/>
      <c r="AE394" s="1"/>
    </row>
    <row r="395" spans="1:31" x14ac:dyDescent="0.2">
      <c r="AA395" s="5"/>
    </row>
    <row r="396" spans="1:31" x14ac:dyDescent="0.2">
      <c r="AA396" s="5"/>
    </row>
    <row r="397" spans="1:31" x14ac:dyDescent="0.2">
      <c r="AA397" s="5"/>
    </row>
    <row r="398" spans="1:31" x14ac:dyDescent="0.2">
      <c r="AA398" s="5"/>
    </row>
    <row r="399" spans="1:31" x14ac:dyDescent="0.2">
      <c r="AA399" s="5"/>
    </row>
    <row r="400" spans="1:31" x14ac:dyDescent="0.2">
      <c r="AA400" s="5"/>
    </row>
    <row r="401" spans="27:27" x14ac:dyDescent="0.2">
      <c r="AA401" s="5"/>
    </row>
    <row r="402" spans="27:27" x14ac:dyDescent="0.2">
      <c r="AA402" s="5"/>
    </row>
    <row r="403" spans="27:27" x14ac:dyDescent="0.2">
      <c r="AA403" s="5"/>
    </row>
    <row r="404" spans="27:27" x14ac:dyDescent="0.2">
      <c r="AA404" s="5"/>
    </row>
    <row r="405" spans="27:27" x14ac:dyDescent="0.2">
      <c r="AA405" s="5"/>
    </row>
    <row r="406" spans="27:27" x14ac:dyDescent="0.2">
      <c r="AA406" s="5"/>
    </row>
    <row r="407" spans="27:27" x14ac:dyDescent="0.2">
      <c r="AA407" s="5"/>
    </row>
    <row r="408" spans="27:27" x14ac:dyDescent="0.2">
      <c r="AA408" s="5"/>
    </row>
    <row r="409" spans="27:27" x14ac:dyDescent="0.2">
      <c r="AA409" s="5"/>
    </row>
    <row r="410" spans="27:27" x14ac:dyDescent="0.2">
      <c r="AA410" s="5"/>
    </row>
    <row r="411" spans="27:27" x14ac:dyDescent="0.2">
      <c r="AA411" s="5"/>
    </row>
    <row r="412" spans="27:27" x14ac:dyDescent="0.2">
      <c r="AA412" s="5"/>
    </row>
    <row r="413" spans="27:27" x14ac:dyDescent="0.2">
      <c r="AA413" s="5"/>
    </row>
    <row r="414" spans="27:27" x14ac:dyDescent="0.2">
      <c r="AA414" s="5"/>
    </row>
    <row r="415" spans="27:27" x14ac:dyDescent="0.2">
      <c r="AA415" s="5"/>
    </row>
    <row r="416" spans="27:27" x14ac:dyDescent="0.2">
      <c r="AA416" s="5"/>
    </row>
    <row r="417" spans="27:27" x14ac:dyDescent="0.2">
      <c r="AA417" s="5"/>
    </row>
    <row r="418" spans="27:27" x14ac:dyDescent="0.2">
      <c r="AA418" s="5"/>
    </row>
    <row r="419" spans="27:27" x14ac:dyDescent="0.2">
      <c r="AA419" s="5"/>
    </row>
    <row r="420" spans="27:27" x14ac:dyDescent="0.2">
      <c r="AA420" s="5"/>
    </row>
    <row r="421" spans="27:27" x14ac:dyDescent="0.2">
      <c r="AA421" s="5"/>
    </row>
    <row r="422" spans="27:27" x14ac:dyDescent="0.2">
      <c r="AA422" s="5"/>
    </row>
    <row r="423" spans="27:27" x14ac:dyDescent="0.2">
      <c r="AA423" s="5"/>
    </row>
    <row r="424" spans="27:27" x14ac:dyDescent="0.2">
      <c r="AA424" s="5"/>
    </row>
    <row r="425" spans="27:27" x14ac:dyDescent="0.2">
      <c r="AA425" s="5"/>
    </row>
    <row r="426" spans="27:27" x14ac:dyDescent="0.2">
      <c r="AA426" s="5"/>
    </row>
    <row r="427" spans="27:27" x14ac:dyDescent="0.2">
      <c r="AA427" s="5"/>
    </row>
    <row r="428" spans="27:27" x14ac:dyDescent="0.2">
      <c r="AA428" s="5"/>
    </row>
    <row r="429" spans="27:27" x14ac:dyDescent="0.2">
      <c r="AA429" s="5"/>
    </row>
    <row r="430" spans="27:27" x14ac:dyDescent="0.2">
      <c r="AA430" s="5"/>
    </row>
    <row r="431" spans="27:27" x14ac:dyDescent="0.2">
      <c r="AA431" s="5"/>
    </row>
    <row r="432" spans="27:27" x14ac:dyDescent="0.2">
      <c r="AA432" s="5"/>
    </row>
    <row r="433" spans="27:27" x14ac:dyDescent="0.2">
      <c r="AA433" s="5"/>
    </row>
    <row r="434" spans="27:27" x14ac:dyDescent="0.2">
      <c r="AA434" s="5"/>
    </row>
    <row r="435" spans="27:27" x14ac:dyDescent="0.2">
      <c r="AA435" s="5"/>
    </row>
    <row r="436" spans="27:27" x14ac:dyDescent="0.2">
      <c r="AA436" s="5"/>
    </row>
    <row r="437" spans="27:27" x14ac:dyDescent="0.2">
      <c r="AA437" s="5"/>
    </row>
    <row r="438" spans="27:27" x14ac:dyDescent="0.2">
      <c r="AA438" s="5"/>
    </row>
    <row r="439" spans="27:27" x14ac:dyDescent="0.2">
      <c r="AA439" s="5"/>
    </row>
    <row r="440" spans="27:27" x14ac:dyDescent="0.2">
      <c r="AA440" s="5"/>
    </row>
    <row r="441" spans="27:27" x14ac:dyDescent="0.2">
      <c r="AA441" s="5"/>
    </row>
    <row r="442" spans="27:27" x14ac:dyDescent="0.2">
      <c r="AA442" s="5"/>
    </row>
    <row r="443" spans="27:27" x14ac:dyDescent="0.2">
      <c r="AA443" s="5"/>
    </row>
    <row r="444" spans="27:27" x14ac:dyDescent="0.2">
      <c r="AA444" s="5"/>
    </row>
    <row r="445" spans="27:27" x14ac:dyDescent="0.2">
      <c r="AA445" s="5"/>
    </row>
    <row r="446" spans="27:27" x14ac:dyDescent="0.2">
      <c r="AA446" s="5"/>
    </row>
    <row r="447" spans="27:27" x14ac:dyDescent="0.2">
      <c r="AA447" s="5"/>
    </row>
    <row r="448" spans="27:27" x14ac:dyDescent="0.2">
      <c r="AA448" s="5"/>
    </row>
    <row r="449" spans="27:27" x14ac:dyDescent="0.2">
      <c r="AA449" s="5"/>
    </row>
    <row r="450" spans="27:27" x14ac:dyDescent="0.2">
      <c r="AA450" s="5"/>
    </row>
    <row r="451" spans="27:27" x14ac:dyDescent="0.2">
      <c r="AA451" s="5"/>
    </row>
    <row r="452" spans="27:27" x14ac:dyDescent="0.2">
      <c r="AA452" s="5"/>
    </row>
    <row r="453" spans="27:27" x14ac:dyDescent="0.2">
      <c r="AA453" s="5"/>
    </row>
    <row r="454" spans="27:27" x14ac:dyDescent="0.2">
      <c r="AA454" s="5"/>
    </row>
    <row r="455" spans="27:27" x14ac:dyDescent="0.2">
      <c r="AA455" s="5"/>
    </row>
    <row r="456" spans="27:27" x14ac:dyDescent="0.2">
      <c r="AA456" s="5"/>
    </row>
    <row r="457" spans="27:27" x14ac:dyDescent="0.2">
      <c r="AA457" s="5"/>
    </row>
    <row r="458" spans="27:27" x14ac:dyDescent="0.2">
      <c r="AA458" s="5"/>
    </row>
    <row r="459" spans="27:27" x14ac:dyDescent="0.2">
      <c r="AA459" s="5"/>
    </row>
    <row r="460" spans="27:27" x14ac:dyDescent="0.2">
      <c r="AA460" s="5"/>
    </row>
    <row r="461" spans="27:27" x14ac:dyDescent="0.2">
      <c r="AA461" s="5"/>
    </row>
    <row r="462" spans="27:27" x14ac:dyDescent="0.2">
      <c r="AA462" s="5"/>
    </row>
    <row r="463" spans="27:27" x14ac:dyDescent="0.2">
      <c r="AA463" s="5"/>
    </row>
    <row r="464" spans="27:27" x14ac:dyDescent="0.2">
      <c r="AA464" s="5"/>
    </row>
    <row r="465" spans="27:27" x14ac:dyDescent="0.2">
      <c r="AA465" s="5"/>
    </row>
    <row r="466" spans="27:27" x14ac:dyDescent="0.2">
      <c r="AA466" s="5"/>
    </row>
    <row r="467" spans="27:27" x14ac:dyDescent="0.2">
      <c r="AA467" s="5"/>
    </row>
    <row r="468" spans="27:27" x14ac:dyDescent="0.2">
      <c r="AA468" s="5"/>
    </row>
    <row r="469" spans="27:27" x14ac:dyDescent="0.2">
      <c r="AA469" s="5"/>
    </row>
    <row r="470" spans="27:27" x14ac:dyDescent="0.2">
      <c r="AA470" s="5"/>
    </row>
    <row r="471" spans="27:27" x14ac:dyDescent="0.2">
      <c r="AA471" s="5"/>
    </row>
    <row r="472" spans="27:27" x14ac:dyDescent="0.2">
      <c r="AA472" s="5"/>
    </row>
    <row r="473" spans="27:27" x14ac:dyDescent="0.2">
      <c r="AA473" s="5"/>
    </row>
    <row r="474" spans="27:27" x14ac:dyDescent="0.2">
      <c r="AA474" s="5"/>
    </row>
    <row r="475" spans="27:27" x14ac:dyDescent="0.2">
      <c r="AA475" s="5"/>
    </row>
    <row r="476" spans="27:27" x14ac:dyDescent="0.2">
      <c r="AA476" s="5"/>
    </row>
    <row r="477" spans="27:27" x14ac:dyDescent="0.2">
      <c r="AA477" s="5"/>
    </row>
    <row r="478" spans="27:27" x14ac:dyDescent="0.2">
      <c r="AA478" s="5"/>
    </row>
    <row r="479" spans="27:27" x14ac:dyDescent="0.2">
      <c r="AA479" s="5"/>
    </row>
    <row r="480" spans="27:27" x14ac:dyDescent="0.2">
      <c r="AA480" s="5"/>
    </row>
    <row r="481" spans="27:27" x14ac:dyDescent="0.2">
      <c r="AA481" s="5"/>
    </row>
    <row r="482" spans="27:27" x14ac:dyDescent="0.2">
      <c r="AA482" s="5"/>
    </row>
    <row r="483" spans="27:27" x14ac:dyDescent="0.2">
      <c r="AA483" s="5"/>
    </row>
    <row r="484" spans="27:27" x14ac:dyDescent="0.2">
      <c r="AA484" s="5"/>
    </row>
    <row r="485" spans="27:27" x14ac:dyDescent="0.2">
      <c r="AA485" s="5"/>
    </row>
    <row r="486" spans="27:27" x14ac:dyDescent="0.2">
      <c r="AA486" s="5"/>
    </row>
    <row r="487" spans="27:27" x14ac:dyDescent="0.2">
      <c r="AA487" s="5"/>
    </row>
    <row r="488" spans="27:27" x14ac:dyDescent="0.2">
      <c r="AA488" s="5"/>
    </row>
    <row r="489" spans="27:27" x14ac:dyDescent="0.2">
      <c r="AA489" s="5"/>
    </row>
    <row r="490" spans="27:27" x14ac:dyDescent="0.2">
      <c r="AA490" s="5"/>
    </row>
    <row r="491" spans="27:27" x14ac:dyDescent="0.2">
      <c r="AA491" s="5"/>
    </row>
    <row r="492" spans="27:27" x14ac:dyDescent="0.2">
      <c r="AA492" s="5"/>
    </row>
    <row r="493" spans="27:27" x14ac:dyDescent="0.2">
      <c r="AA493" s="5"/>
    </row>
    <row r="494" spans="27:27" x14ac:dyDescent="0.2">
      <c r="AA494" s="5"/>
    </row>
    <row r="495" spans="27:27" x14ac:dyDescent="0.2">
      <c r="AA495" s="5"/>
    </row>
    <row r="496" spans="27:27" x14ac:dyDescent="0.2">
      <c r="AA496" s="5"/>
    </row>
    <row r="497" spans="27:27" x14ac:dyDescent="0.2">
      <c r="AA497" s="5"/>
    </row>
    <row r="498" spans="27:27" x14ac:dyDescent="0.2">
      <c r="AA498" s="5"/>
    </row>
    <row r="499" spans="27:27" x14ac:dyDescent="0.2">
      <c r="AA499" s="5"/>
    </row>
    <row r="500" spans="27:27" x14ac:dyDescent="0.2">
      <c r="AA500" s="5"/>
    </row>
    <row r="501" spans="27:27" x14ac:dyDescent="0.2">
      <c r="AA501" s="5"/>
    </row>
    <row r="502" spans="27:27" x14ac:dyDescent="0.2">
      <c r="AA502" s="5"/>
    </row>
    <row r="503" spans="27:27" x14ac:dyDescent="0.2">
      <c r="AA503" s="5"/>
    </row>
    <row r="504" spans="27:27" x14ac:dyDescent="0.2">
      <c r="AA504" s="5"/>
    </row>
    <row r="505" spans="27:27" x14ac:dyDescent="0.2">
      <c r="AA505" s="5"/>
    </row>
    <row r="506" spans="27:27" x14ac:dyDescent="0.2">
      <c r="AA506" s="5"/>
    </row>
    <row r="507" spans="27:27" x14ac:dyDescent="0.2">
      <c r="AA507" s="5"/>
    </row>
    <row r="508" spans="27:27" x14ac:dyDescent="0.2">
      <c r="AA508" s="5"/>
    </row>
    <row r="509" spans="27:27" x14ac:dyDescent="0.2">
      <c r="AA509" s="5"/>
    </row>
    <row r="510" spans="27:27" x14ac:dyDescent="0.2">
      <c r="AA510" s="5"/>
    </row>
    <row r="511" spans="27:27" x14ac:dyDescent="0.2">
      <c r="AA511" s="5"/>
    </row>
    <row r="512" spans="27:27" x14ac:dyDescent="0.2">
      <c r="AA512" s="5"/>
    </row>
    <row r="513" spans="27:27" x14ac:dyDescent="0.2">
      <c r="AA513" s="5"/>
    </row>
    <row r="514" spans="27:27" x14ac:dyDescent="0.2">
      <c r="AA514" s="5"/>
    </row>
    <row r="515" spans="27:27" x14ac:dyDescent="0.2">
      <c r="AA515" s="5"/>
    </row>
    <row r="516" spans="27:27" x14ac:dyDescent="0.2">
      <c r="AA516" s="5"/>
    </row>
    <row r="517" spans="27:27" x14ac:dyDescent="0.2">
      <c r="AA517" s="5"/>
    </row>
    <row r="518" spans="27:27" x14ac:dyDescent="0.2">
      <c r="AA518" s="5"/>
    </row>
    <row r="519" spans="27:27" x14ac:dyDescent="0.2">
      <c r="AA519" s="5"/>
    </row>
    <row r="520" spans="27:27" x14ac:dyDescent="0.2">
      <c r="AA520" s="5"/>
    </row>
    <row r="521" spans="27:27" x14ac:dyDescent="0.2">
      <c r="AA521" s="5"/>
    </row>
    <row r="522" spans="27:27" x14ac:dyDescent="0.2">
      <c r="AA522" s="5"/>
    </row>
    <row r="523" spans="27:27" x14ac:dyDescent="0.2">
      <c r="AA523" s="5"/>
    </row>
    <row r="524" spans="27:27" x14ac:dyDescent="0.2">
      <c r="AA524" s="5"/>
    </row>
    <row r="525" spans="27:27" x14ac:dyDescent="0.2">
      <c r="AA525" s="5"/>
    </row>
    <row r="526" spans="27:27" x14ac:dyDescent="0.2">
      <c r="AA526" s="5"/>
    </row>
    <row r="527" spans="27:27" x14ac:dyDescent="0.2">
      <c r="AA527" s="5"/>
    </row>
    <row r="528" spans="27:27" x14ac:dyDescent="0.2">
      <c r="AA528" s="5"/>
    </row>
    <row r="529" spans="27:27" x14ac:dyDescent="0.2">
      <c r="AA529" s="5"/>
    </row>
    <row r="530" spans="27:27" x14ac:dyDescent="0.2">
      <c r="AA530" s="5"/>
    </row>
    <row r="531" spans="27:27" x14ac:dyDescent="0.2">
      <c r="AA531" s="5"/>
    </row>
    <row r="532" spans="27:27" x14ac:dyDescent="0.2">
      <c r="AA532" s="5"/>
    </row>
    <row r="533" spans="27:27" x14ac:dyDescent="0.2">
      <c r="AA533" s="5"/>
    </row>
    <row r="534" spans="27:27" x14ac:dyDescent="0.2">
      <c r="AA534" s="5"/>
    </row>
    <row r="535" spans="27:27" x14ac:dyDescent="0.2">
      <c r="AA535" s="5"/>
    </row>
    <row r="536" spans="27:27" x14ac:dyDescent="0.2">
      <c r="AA536" s="5"/>
    </row>
    <row r="537" spans="27:27" x14ac:dyDescent="0.2">
      <c r="AA537" s="5"/>
    </row>
    <row r="538" spans="27:27" x14ac:dyDescent="0.2">
      <c r="AA538" s="5"/>
    </row>
    <row r="539" spans="27:27" x14ac:dyDescent="0.2">
      <c r="AA539" s="5"/>
    </row>
    <row r="540" spans="27:27" x14ac:dyDescent="0.2">
      <c r="AA540" s="5"/>
    </row>
    <row r="541" spans="27:27" x14ac:dyDescent="0.2">
      <c r="AA541" s="5"/>
    </row>
    <row r="542" spans="27:27" x14ac:dyDescent="0.2">
      <c r="AA542" s="5"/>
    </row>
    <row r="543" spans="27:27" x14ac:dyDescent="0.2">
      <c r="AA543" s="5"/>
    </row>
    <row r="544" spans="27:27" x14ac:dyDescent="0.2">
      <c r="AA544" s="5"/>
    </row>
    <row r="545" spans="27:27" x14ac:dyDescent="0.2">
      <c r="AA545" s="5"/>
    </row>
    <row r="546" spans="27:27" x14ac:dyDescent="0.2">
      <c r="AA546" s="5"/>
    </row>
    <row r="547" spans="27:27" x14ac:dyDescent="0.2">
      <c r="AA547" s="5"/>
    </row>
    <row r="548" spans="27:27" x14ac:dyDescent="0.2">
      <c r="AA548" s="5"/>
    </row>
    <row r="549" spans="27:27" x14ac:dyDescent="0.2">
      <c r="AA549" s="5"/>
    </row>
    <row r="550" spans="27:27" x14ac:dyDescent="0.2">
      <c r="AA550" s="5"/>
    </row>
    <row r="551" spans="27:27" x14ac:dyDescent="0.2">
      <c r="AA551" s="5"/>
    </row>
    <row r="552" spans="27:27" x14ac:dyDescent="0.2">
      <c r="AA552" s="5"/>
    </row>
    <row r="553" spans="27:27" x14ac:dyDescent="0.2">
      <c r="AA553" s="5"/>
    </row>
    <row r="554" spans="27:27" x14ac:dyDescent="0.2">
      <c r="AA554" s="5"/>
    </row>
    <row r="555" spans="27:27" x14ac:dyDescent="0.2">
      <c r="AA555" s="5"/>
    </row>
    <row r="556" spans="27:27" x14ac:dyDescent="0.2">
      <c r="AA556" s="5"/>
    </row>
    <row r="557" spans="27:27" x14ac:dyDescent="0.2">
      <c r="AA557" s="5"/>
    </row>
    <row r="558" spans="27:27" x14ac:dyDescent="0.2">
      <c r="AA558" s="5"/>
    </row>
    <row r="559" spans="27:27" x14ac:dyDescent="0.2">
      <c r="AA559" s="5"/>
    </row>
    <row r="560" spans="27:27" x14ac:dyDescent="0.2">
      <c r="AA560" s="5"/>
    </row>
    <row r="561" spans="27:27" x14ac:dyDescent="0.2">
      <c r="AA561" s="5"/>
    </row>
    <row r="562" spans="27:27" x14ac:dyDescent="0.2">
      <c r="AA562" s="5"/>
    </row>
    <row r="563" spans="27:27" x14ac:dyDescent="0.2">
      <c r="AA563" s="5"/>
    </row>
    <row r="564" spans="27:27" x14ac:dyDescent="0.2">
      <c r="AA564" s="5"/>
    </row>
    <row r="565" spans="27:27" x14ac:dyDescent="0.2">
      <c r="AA565" s="5"/>
    </row>
    <row r="566" spans="27:27" x14ac:dyDescent="0.2">
      <c r="AA566" s="5"/>
    </row>
    <row r="567" spans="27:27" x14ac:dyDescent="0.2">
      <c r="AA567" s="5"/>
    </row>
    <row r="568" spans="27:27" x14ac:dyDescent="0.2">
      <c r="AA568" s="5"/>
    </row>
    <row r="569" spans="27:27" x14ac:dyDescent="0.2">
      <c r="AA569" s="5"/>
    </row>
    <row r="570" spans="27:27" x14ac:dyDescent="0.2">
      <c r="AA570" s="5"/>
    </row>
    <row r="571" spans="27:27" x14ac:dyDescent="0.2">
      <c r="AA571" s="5"/>
    </row>
    <row r="572" spans="27:27" x14ac:dyDescent="0.2">
      <c r="AA572" s="5"/>
    </row>
    <row r="573" spans="27:27" x14ac:dyDescent="0.2">
      <c r="AA573" s="5"/>
    </row>
    <row r="574" spans="27:27" x14ac:dyDescent="0.2">
      <c r="AA574" s="5"/>
    </row>
    <row r="575" spans="27:27" x14ac:dyDescent="0.2">
      <c r="AA575" s="5"/>
    </row>
    <row r="576" spans="27:27" x14ac:dyDescent="0.2">
      <c r="AA576" s="5"/>
    </row>
    <row r="577" spans="27:27" x14ac:dyDescent="0.2">
      <c r="AA577" s="5"/>
    </row>
    <row r="578" spans="27:27" x14ac:dyDescent="0.2">
      <c r="AA578" s="5"/>
    </row>
    <row r="579" spans="27:27" x14ac:dyDescent="0.2">
      <c r="AA579" s="5"/>
    </row>
    <row r="580" spans="27:27" x14ac:dyDescent="0.2">
      <c r="AA580" s="5"/>
    </row>
    <row r="581" spans="27:27" x14ac:dyDescent="0.2">
      <c r="AA581" s="5"/>
    </row>
    <row r="582" spans="27:27" x14ac:dyDescent="0.2">
      <c r="AA582" s="5"/>
    </row>
    <row r="583" spans="27:27" x14ac:dyDescent="0.2">
      <c r="AA583" s="5"/>
    </row>
    <row r="584" spans="27:27" x14ac:dyDescent="0.2">
      <c r="AA584" s="5"/>
    </row>
    <row r="585" spans="27:27" x14ac:dyDescent="0.2">
      <c r="AA585" s="5"/>
    </row>
    <row r="586" spans="27:27" x14ac:dyDescent="0.2">
      <c r="AA586" s="5"/>
    </row>
    <row r="587" spans="27:27" x14ac:dyDescent="0.2">
      <c r="AA587" s="5"/>
    </row>
    <row r="588" spans="27:27" x14ac:dyDescent="0.2">
      <c r="AA588" s="5"/>
    </row>
    <row r="589" spans="27:27" x14ac:dyDescent="0.2">
      <c r="AA589" s="5"/>
    </row>
    <row r="590" spans="27:27" x14ac:dyDescent="0.2">
      <c r="AA590" s="5"/>
    </row>
    <row r="591" spans="27:27" x14ac:dyDescent="0.2">
      <c r="AA591" s="5"/>
    </row>
    <row r="592" spans="27:27" x14ac:dyDescent="0.2">
      <c r="AA592" s="5"/>
    </row>
    <row r="593" spans="27:27" x14ac:dyDescent="0.2">
      <c r="AA593" s="5"/>
    </row>
    <row r="594" spans="27:27" x14ac:dyDescent="0.2">
      <c r="AA594" s="5"/>
    </row>
    <row r="595" spans="27:27" x14ac:dyDescent="0.2">
      <c r="AA595" s="5"/>
    </row>
    <row r="596" spans="27:27" x14ac:dyDescent="0.2">
      <c r="AA596" s="5"/>
    </row>
    <row r="597" spans="27:27" x14ac:dyDescent="0.2">
      <c r="AA597" s="5"/>
    </row>
    <row r="598" spans="27:27" x14ac:dyDescent="0.2">
      <c r="AA598" s="5"/>
    </row>
    <row r="599" spans="27:27" x14ac:dyDescent="0.2">
      <c r="AA599" s="5"/>
    </row>
    <row r="600" spans="27:27" x14ac:dyDescent="0.2">
      <c r="AA600" s="5"/>
    </row>
    <row r="601" spans="27:27" x14ac:dyDescent="0.2">
      <c r="AA601" s="5"/>
    </row>
    <row r="602" spans="27:27" x14ac:dyDescent="0.2">
      <c r="AA602" s="5"/>
    </row>
    <row r="603" spans="27:27" x14ac:dyDescent="0.2">
      <c r="AA603" s="5"/>
    </row>
    <row r="604" spans="27:27" x14ac:dyDescent="0.2">
      <c r="AA604" s="5"/>
    </row>
    <row r="605" spans="27:27" x14ac:dyDescent="0.2">
      <c r="AA605" s="5"/>
    </row>
    <row r="606" spans="27:27" x14ac:dyDescent="0.2">
      <c r="AA606" s="5"/>
    </row>
    <row r="607" spans="27:27" x14ac:dyDescent="0.2">
      <c r="AA607" s="5"/>
    </row>
    <row r="608" spans="27:27" x14ac:dyDescent="0.2">
      <c r="AA608" s="5"/>
    </row>
    <row r="609" spans="27:27" x14ac:dyDescent="0.2">
      <c r="AA609" s="5"/>
    </row>
    <row r="610" spans="27:27" x14ac:dyDescent="0.2">
      <c r="AA610" s="5"/>
    </row>
    <row r="611" spans="27:27" x14ac:dyDescent="0.2">
      <c r="AA611" s="5"/>
    </row>
    <row r="612" spans="27:27" x14ac:dyDescent="0.2">
      <c r="AA612" s="5"/>
    </row>
    <row r="613" spans="27:27" x14ac:dyDescent="0.2">
      <c r="AA613" s="5"/>
    </row>
    <row r="614" spans="27:27" x14ac:dyDescent="0.2">
      <c r="AA614" s="5"/>
    </row>
    <row r="615" spans="27:27" x14ac:dyDescent="0.2">
      <c r="AA615" s="5"/>
    </row>
    <row r="616" spans="27:27" x14ac:dyDescent="0.2">
      <c r="AA616" s="5"/>
    </row>
    <row r="617" spans="27:27" x14ac:dyDescent="0.2">
      <c r="AA617" s="5"/>
    </row>
    <row r="618" spans="27:27" x14ac:dyDescent="0.2">
      <c r="AA618" s="5"/>
    </row>
    <row r="619" spans="27:27" x14ac:dyDescent="0.2">
      <c r="AA619" s="5"/>
    </row>
    <row r="620" spans="27:27" x14ac:dyDescent="0.2">
      <c r="AA620" s="5"/>
    </row>
    <row r="621" spans="27:27" x14ac:dyDescent="0.2">
      <c r="AA621" s="5"/>
    </row>
    <row r="622" spans="27:27" x14ac:dyDescent="0.2">
      <c r="AA622" s="5"/>
    </row>
    <row r="623" spans="27:27" x14ac:dyDescent="0.2">
      <c r="AA623" s="5"/>
    </row>
    <row r="624" spans="27:27" x14ac:dyDescent="0.2">
      <c r="AA624" s="5"/>
    </row>
    <row r="625" spans="27:27" x14ac:dyDescent="0.2">
      <c r="AA625" s="5"/>
    </row>
    <row r="626" spans="27:27" x14ac:dyDescent="0.2">
      <c r="AA626" s="5"/>
    </row>
    <row r="627" spans="27:27" x14ac:dyDescent="0.2">
      <c r="AA627" s="5"/>
    </row>
    <row r="628" spans="27:27" x14ac:dyDescent="0.2">
      <c r="AA628" s="5"/>
    </row>
    <row r="629" spans="27:27" x14ac:dyDescent="0.2">
      <c r="AA629" s="5"/>
    </row>
    <row r="630" spans="27:27" x14ac:dyDescent="0.2">
      <c r="AA630" s="5"/>
    </row>
    <row r="631" spans="27:27" x14ac:dyDescent="0.2">
      <c r="AA631" s="5"/>
    </row>
    <row r="632" spans="27:27" x14ac:dyDescent="0.2">
      <c r="AA632" s="5"/>
    </row>
    <row r="633" spans="27:27" x14ac:dyDescent="0.2">
      <c r="AA633" s="5"/>
    </row>
    <row r="634" spans="27:27" x14ac:dyDescent="0.2">
      <c r="AA634" s="5"/>
    </row>
    <row r="635" spans="27:27" x14ac:dyDescent="0.2">
      <c r="AA635" s="5"/>
    </row>
    <row r="636" spans="27:27" x14ac:dyDescent="0.2">
      <c r="AA636" s="5"/>
    </row>
    <row r="637" spans="27:27" x14ac:dyDescent="0.2">
      <c r="AA637" s="5"/>
    </row>
    <row r="638" spans="27:27" x14ac:dyDescent="0.2">
      <c r="AA638" s="5"/>
    </row>
    <row r="639" spans="27:27" x14ac:dyDescent="0.2">
      <c r="AA639" s="5"/>
    </row>
    <row r="640" spans="27:27" x14ac:dyDescent="0.2">
      <c r="AA640" s="5"/>
    </row>
    <row r="641" spans="27:27" x14ac:dyDescent="0.2">
      <c r="AA641" s="5"/>
    </row>
    <row r="642" spans="27:27" x14ac:dyDescent="0.2">
      <c r="AA642" s="5"/>
    </row>
    <row r="643" spans="27:27" x14ac:dyDescent="0.2">
      <c r="AA643" s="5"/>
    </row>
    <row r="644" spans="27:27" x14ac:dyDescent="0.2">
      <c r="AA644" s="5"/>
    </row>
    <row r="645" spans="27:27" x14ac:dyDescent="0.2">
      <c r="AA645" s="5"/>
    </row>
    <row r="646" spans="27:27" x14ac:dyDescent="0.2">
      <c r="AA646" s="5"/>
    </row>
    <row r="647" spans="27:27" x14ac:dyDescent="0.2">
      <c r="AA647" s="5"/>
    </row>
    <row r="648" spans="27:27" x14ac:dyDescent="0.2">
      <c r="AA648" s="5"/>
    </row>
    <row r="649" spans="27:27" x14ac:dyDescent="0.2">
      <c r="AA649" s="5"/>
    </row>
    <row r="650" spans="27:27" x14ac:dyDescent="0.2">
      <c r="AA650" s="5"/>
    </row>
    <row r="651" spans="27:27" x14ac:dyDescent="0.2">
      <c r="AA651" s="5"/>
    </row>
    <row r="652" spans="27:27" x14ac:dyDescent="0.2">
      <c r="AA652" s="5"/>
    </row>
    <row r="653" spans="27:27" x14ac:dyDescent="0.2">
      <c r="AA653" s="5"/>
    </row>
    <row r="654" spans="27:27" x14ac:dyDescent="0.2">
      <c r="AA654" s="5"/>
    </row>
    <row r="655" spans="27:27" x14ac:dyDescent="0.2">
      <c r="AA655" s="5"/>
    </row>
    <row r="656" spans="27:27" x14ac:dyDescent="0.2">
      <c r="AA656" s="5"/>
    </row>
    <row r="657" spans="27:27" x14ac:dyDescent="0.2">
      <c r="AA657" s="5"/>
    </row>
    <row r="658" spans="27:27" x14ac:dyDescent="0.2">
      <c r="AA658" s="5"/>
    </row>
    <row r="659" spans="27:27" x14ac:dyDescent="0.2">
      <c r="AA659" s="5"/>
    </row>
    <row r="660" spans="27:27" x14ac:dyDescent="0.2">
      <c r="AA660" s="5"/>
    </row>
    <row r="661" spans="27:27" x14ac:dyDescent="0.2">
      <c r="AA661" s="5"/>
    </row>
    <row r="662" spans="27:27" x14ac:dyDescent="0.2">
      <c r="AA662" s="5"/>
    </row>
    <row r="663" spans="27:27" x14ac:dyDescent="0.2">
      <c r="AA663" s="5"/>
    </row>
    <row r="664" spans="27:27" x14ac:dyDescent="0.2">
      <c r="AA664" s="5"/>
    </row>
    <row r="665" spans="27:27" x14ac:dyDescent="0.2">
      <c r="AA665" s="5"/>
    </row>
    <row r="666" spans="27:27" x14ac:dyDescent="0.2">
      <c r="AA666" s="5"/>
    </row>
    <row r="667" spans="27:27" x14ac:dyDescent="0.2">
      <c r="AA667" s="5"/>
    </row>
    <row r="668" spans="27:27" x14ac:dyDescent="0.2">
      <c r="AA668" s="5"/>
    </row>
    <row r="669" spans="27:27" x14ac:dyDescent="0.2">
      <c r="AA669" s="5"/>
    </row>
    <row r="670" spans="27:27" x14ac:dyDescent="0.2">
      <c r="AA670" s="5"/>
    </row>
    <row r="671" spans="27:27" x14ac:dyDescent="0.2">
      <c r="AA671" s="5"/>
    </row>
    <row r="672" spans="27:27" x14ac:dyDescent="0.2">
      <c r="AA672" s="5"/>
    </row>
    <row r="673" spans="27:27" x14ac:dyDescent="0.2">
      <c r="AA673" s="5"/>
    </row>
    <row r="674" spans="27:27" x14ac:dyDescent="0.2">
      <c r="AA674" s="5"/>
    </row>
    <row r="675" spans="27:27" x14ac:dyDescent="0.2">
      <c r="AA675" s="5"/>
    </row>
    <row r="676" spans="27:27" x14ac:dyDescent="0.2">
      <c r="AA676" s="5"/>
    </row>
    <row r="677" spans="27:27" x14ac:dyDescent="0.2">
      <c r="AA677" s="5"/>
    </row>
    <row r="678" spans="27:27" x14ac:dyDescent="0.2">
      <c r="AA678" s="5"/>
    </row>
    <row r="679" spans="27:27" x14ac:dyDescent="0.2">
      <c r="AA679" s="5"/>
    </row>
    <row r="680" spans="27:27" x14ac:dyDescent="0.2">
      <c r="AA680" s="5"/>
    </row>
    <row r="681" spans="27:27" x14ac:dyDescent="0.2">
      <c r="AA681" s="5"/>
    </row>
    <row r="682" spans="27:27" x14ac:dyDescent="0.2">
      <c r="AA682" s="5"/>
    </row>
    <row r="683" spans="27:27" x14ac:dyDescent="0.2">
      <c r="AA683" s="5"/>
    </row>
    <row r="684" spans="27:27" x14ac:dyDescent="0.2">
      <c r="AA684" s="5"/>
    </row>
    <row r="685" spans="27:27" x14ac:dyDescent="0.2">
      <c r="AA685" s="5"/>
    </row>
    <row r="686" spans="27:27" x14ac:dyDescent="0.2">
      <c r="AA686" s="5"/>
    </row>
    <row r="687" spans="27:27" x14ac:dyDescent="0.2">
      <c r="AA687" s="5"/>
    </row>
    <row r="688" spans="27:27" x14ac:dyDescent="0.2">
      <c r="AA688" s="5"/>
    </row>
    <row r="689" spans="27:27" x14ac:dyDescent="0.2">
      <c r="AA689" s="5"/>
    </row>
    <row r="690" spans="27:27" x14ac:dyDescent="0.2">
      <c r="AA690" s="5"/>
    </row>
    <row r="691" spans="27:27" x14ac:dyDescent="0.2">
      <c r="AA691" s="5"/>
    </row>
    <row r="692" spans="27:27" x14ac:dyDescent="0.2">
      <c r="AA692" s="5"/>
    </row>
    <row r="693" spans="27:27" x14ac:dyDescent="0.2">
      <c r="AA693" s="5"/>
    </row>
    <row r="694" spans="27:27" x14ac:dyDescent="0.2">
      <c r="AA694" s="5"/>
    </row>
    <row r="695" spans="27:27" x14ac:dyDescent="0.2">
      <c r="AA695" s="5"/>
    </row>
    <row r="696" spans="27:27" x14ac:dyDescent="0.2">
      <c r="AA696" s="5"/>
    </row>
    <row r="697" spans="27:27" x14ac:dyDescent="0.2">
      <c r="AA697" s="5"/>
    </row>
    <row r="698" spans="27:27" x14ac:dyDescent="0.2">
      <c r="AA698" s="5"/>
    </row>
    <row r="699" spans="27:27" x14ac:dyDescent="0.2">
      <c r="AA699" s="5"/>
    </row>
    <row r="700" spans="27:27" x14ac:dyDescent="0.2">
      <c r="AA700" s="5"/>
    </row>
    <row r="701" spans="27:27" x14ac:dyDescent="0.2">
      <c r="AA701" s="5"/>
    </row>
    <row r="702" spans="27:27" x14ac:dyDescent="0.2">
      <c r="AA702" s="5"/>
    </row>
    <row r="703" spans="27:27" x14ac:dyDescent="0.2">
      <c r="AA703" s="5"/>
    </row>
    <row r="704" spans="27:27" x14ac:dyDescent="0.2">
      <c r="AA704" s="5"/>
    </row>
    <row r="705" spans="27:27" x14ac:dyDescent="0.2">
      <c r="AA705" s="5"/>
    </row>
    <row r="706" spans="27:27" x14ac:dyDescent="0.2">
      <c r="AA706" s="5"/>
    </row>
    <row r="707" spans="27:27" x14ac:dyDescent="0.2">
      <c r="AA707" s="5"/>
    </row>
    <row r="708" spans="27:27" x14ac:dyDescent="0.2">
      <c r="AA708" s="5"/>
    </row>
    <row r="709" spans="27:27" x14ac:dyDescent="0.2">
      <c r="AA709" s="5"/>
    </row>
    <row r="710" spans="27:27" x14ac:dyDescent="0.2">
      <c r="AA710" s="5"/>
    </row>
    <row r="711" spans="27:27" x14ac:dyDescent="0.2">
      <c r="AA711" s="5"/>
    </row>
    <row r="712" spans="27:27" x14ac:dyDescent="0.2">
      <c r="AA712" s="5"/>
    </row>
    <row r="713" spans="27:27" x14ac:dyDescent="0.2">
      <c r="AA713" s="5"/>
    </row>
    <row r="714" spans="27:27" x14ac:dyDescent="0.2">
      <c r="AA714" s="5"/>
    </row>
    <row r="715" spans="27:27" x14ac:dyDescent="0.2">
      <c r="AA715" s="5"/>
    </row>
    <row r="716" spans="27:27" x14ac:dyDescent="0.2">
      <c r="AA716" s="5"/>
    </row>
    <row r="717" spans="27:27" x14ac:dyDescent="0.2">
      <c r="AA717" s="5"/>
    </row>
    <row r="718" spans="27:27" x14ac:dyDescent="0.2">
      <c r="AA718" s="5"/>
    </row>
    <row r="719" spans="27:27" x14ac:dyDescent="0.2">
      <c r="AA719" s="5"/>
    </row>
    <row r="720" spans="27:27" x14ac:dyDescent="0.2">
      <c r="AA720" s="5"/>
    </row>
    <row r="721" spans="27:27" x14ac:dyDescent="0.2">
      <c r="AA721" s="5"/>
    </row>
    <row r="722" spans="27:27" x14ac:dyDescent="0.2">
      <c r="AA722" s="5"/>
    </row>
    <row r="723" spans="27:27" x14ac:dyDescent="0.2">
      <c r="AA723" s="5"/>
    </row>
    <row r="724" spans="27:27" x14ac:dyDescent="0.2">
      <c r="AA724" s="5"/>
    </row>
    <row r="725" spans="27:27" x14ac:dyDescent="0.2">
      <c r="AA725" s="5"/>
    </row>
    <row r="726" spans="27:27" x14ac:dyDescent="0.2">
      <c r="AA726" s="5"/>
    </row>
    <row r="727" spans="27:27" x14ac:dyDescent="0.2">
      <c r="AA727" s="5"/>
    </row>
    <row r="728" spans="27:27" x14ac:dyDescent="0.2">
      <c r="AA728" s="5"/>
    </row>
    <row r="729" spans="27:27" x14ac:dyDescent="0.2">
      <c r="AA729" s="5"/>
    </row>
    <row r="730" spans="27:27" x14ac:dyDescent="0.2">
      <c r="AA730" s="5"/>
    </row>
    <row r="731" spans="27:27" x14ac:dyDescent="0.2">
      <c r="AA731" s="5"/>
    </row>
    <row r="732" spans="27:27" x14ac:dyDescent="0.2">
      <c r="AA732" s="5"/>
    </row>
    <row r="733" spans="27:27" x14ac:dyDescent="0.2">
      <c r="AA733" s="5"/>
    </row>
    <row r="734" spans="27:27" x14ac:dyDescent="0.2">
      <c r="AA734" s="5"/>
    </row>
    <row r="735" spans="27:27" x14ac:dyDescent="0.2">
      <c r="AA735" s="5"/>
    </row>
    <row r="736" spans="27:27" x14ac:dyDescent="0.2">
      <c r="AA736" s="5"/>
    </row>
    <row r="737" spans="27:27" x14ac:dyDescent="0.2">
      <c r="AA737" s="5"/>
    </row>
    <row r="738" spans="27:27" x14ac:dyDescent="0.2">
      <c r="AA738" s="5"/>
    </row>
    <row r="739" spans="27:27" x14ac:dyDescent="0.2">
      <c r="AA739" s="5"/>
    </row>
    <row r="740" spans="27:27" x14ac:dyDescent="0.2">
      <c r="AA740" s="5"/>
    </row>
    <row r="741" spans="27:27" x14ac:dyDescent="0.2">
      <c r="AA741" s="5"/>
    </row>
    <row r="742" spans="27:27" x14ac:dyDescent="0.2">
      <c r="AA742" s="5"/>
    </row>
    <row r="743" spans="27:27" x14ac:dyDescent="0.2">
      <c r="AA743" s="5"/>
    </row>
    <row r="744" spans="27:27" x14ac:dyDescent="0.2">
      <c r="AA744" s="5"/>
    </row>
    <row r="745" spans="27:27" x14ac:dyDescent="0.2">
      <c r="AA745" s="5"/>
    </row>
    <row r="746" spans="27:27" x14ac:dyDescent="0.2">
      <c r="AA746" s="5"/>
    </row>
    <row r="747" spans="27:27" x14ac:dyDescent="0.2">
      <c r="AA747" s="5"/>
    </row>
    <row r="748" spans="27:27" x14ac:dyDescent="0.2">
      <c r="AA748" s="5"/>
    </row>
    <row r="749" spans="27:27" x14ac:dyDescent="0.2">
      <c r="AA749" s="5"/>
    </row>
    <row r="750" spans="27:27" x14ac:dyDescent="0.2">
      <c r="AA750" s="5"/>
    </row>
    <row r="751" spans="27:27" x14ac:dyDescent="0.2">
      <c r="AA751" s="5"/>
    </row>
    <row r="752" spans="27:27" x14ac:dyDescent="0.2">
      <c r="AA752" s="5"/>
    </row>
    <row r="753" spans="27:27" x14ac:dyDescent="0.2">
      <c r="AA753" s="5"/>
    </row>
    <row r="754" spans="27:27" x14ac:dyDescent="0.2">
      <c r="AA754" s="5"/>
    </row>
    <row r="755" spans="27:27" x14ac:dyDescent="0.2">
      <c r="AA755" s="5"/>
    </row>
    <row r="756" spans="27:27" x14ac:dyDescent="0.2">
      <c r="AA756" s="5"/>
    </row>
    <row r="757" spans="27:27" x14ac:dyDescent="0.2">
      <c r="AA757" s="5"/>
    </row>
    <row r="758" spans="27:27" x14ac:dyDescent="0.2">
      <c r="AA758" s="5"/>
    </row>
    <row r="759" spans="27:27" x14ac:dyDescent="0.2">
      <c r="AA759" s="5"/>
    </row>
    <row r="760" spans="27:27" x14ac:dyDescent="0.2">
      <c r="AA760" s="5"/>
    </row>
    <row r="761" spans="27:27" x14ac:dyDescent="0.2">
      <c r="AA761" s="5"/>
    </row>
    <row r="762" spans="27:27" x14ac:dyDescent="0.2">
      <c r="AA762" s="5"/>
    </row>
    <row r="763" spans="27:27" x14ac:dyDescent="0.2">
      <c r="AA763" s="5"/>
    </row>
    <row r="764" spans="27:27" x14ac:dyDescent="0.2">
      <c r="AA764" s="5"/>
    </row>
    <row r="765" spans="27:27" x14ac:dyDescent="0.2">
      <c r="AA765" s="5"/>
    </row>
    <row r="766" spans="27:27" x14ac:dyDescent="0.2">
      <c r="AA766" s="5"/>
    </row>
    <row r="767" spans="27:27" x14ac:dyDescent="0.2">
      <c r="AA767" s="5"/>
    </row>
    <row r="768" spans="27:27" x14ac:dyDescent="0.2">
      <c r="AA768" s="5"/>
    </row>
    <row r="769" spans="27:27" x14ac:dyDescent="0.2">
      <c r="AA769" s="5"/>
    </row>
    <row r="770" spans="27:27" x14ac:dyDescent="0.2">
      <c r="AA770" s="5"/>
    </row>
    <row r="771" spans="27:27" x14ac:dyDescent="0.2">
      <c r="AA771" s="5"/>
    </row>
    <row r="772" spans="27:27" x14ac:dyDescent="0.2">
      <c r="AA772" s="5"/>
    </row>
    <row r="773" spans="27:27" x14ac:dyDescent="0.2">
      <c r="AA773" s="5"/>
    </row>
    <row r="774" spans="27:27" x14ac:dyDescent="0.2">
      <c r="AA774" s="5"/>
    </row>
    <row r="775" spans="27:27" x14ac:dyDescent="0.2">
      <c r="AA775" s="5"/>
    </row>
    <row r="776" spans="27:27" x14ac:dyDescent="0.2">
      <c r="AA776" s="5"/>
    </row>
    <row r="777" spans="27:27" x14ac:dyDescent="0.2">
      <c r="AA777" s="5"/>
    </row>
    <row r="778" spans="27:27" x14ac:dyDescent="0.2">
      <c r="AA778" s="5"/>
    </row>
    <row r="779" spans="27:27" x14ac:dyDescent="0.2">
      <c r="AA779" s="5"/>
    </row>
    <row r="780" spans="27:27" x14ac:dyDescent="0.2">
      <c r="AA780" s="5"/>
    </row>
    <row r="781" spans="27:27" x14ac:dyDescent="0.2">
      <c r="AA781" s="5"/>
    </row>
    <row r="782" spans="27:27" x14ac:dyDescent="0.2">
      <c r="AA782" s="5"/>
    </row>
    <row r="783" spans="27:27" x14ac:dyDescent="0.2">
      <c r="AA783" s="5"/>
    </row>
    <row r="784" spans="27:27" x14ac:dyDescent="0.2">
      <c r="AA784" s="5"/>
    </row>
    <row r="785" spans="27:27" x14ac:dyDescent="0.2">
      <c r="AA785" s="5"/>
    </row>
    <row r="786" spans="27:27" x14ac:dyDescent="0.2">
      <c r="AA786" s="5"/>
    </row>
    <row r="787" spans="27:27" x14ac:dyDescent="0.2">
      <c r="AA787" s="5"/>
    </row>
    <row r="788" spans="27:27" x14ac:dyDescent="0.2">
      <c r="AA788" s="5"/>
    </row>
    <row r="789" spans="27:27" x14ac:dyDescent="0.2">
      <c r="AA789" s="5"/>
    </row>
    <row r="790" spans="27:27" x14ac:dyDescent="0.2">
      <c r="AA790" s="5"/>
    </row>
    <row r="791" spans="27:27" x14ac:dyDescent="0.2">
      <c r="AA791" s="5"/>
    </row>
    <row r="792" spans="27:27" x14ac:dyDescent="0.2">
      <c r="AA792" s="5"/>
    </row>
    <row r="793" spans="27:27" x14ac:dyDescent="0.2">
      <c r="AA793" s="5"/>
    </row>
    <row r="794" spans="27:27" x14ac:dyDescent="0.2">
      <c r="AA794" s="5"/>
    </row>
    <row r="795" spans="27:27" x14ac:dyDescent="0.2">
      <c r="AA795" s="5"/>
    </row>
    <row r="796" spans="27:27" x14ac:dyDescent="0.2">
      <c r="AA796" s="5"/>
    </row>
    <row r="797" spans="27:27" x14ac:dyDescent="0.2">
      <c r="AA797" s="5"/>
    </row>
    <row r="798" spans="27:27" x14ac:dyDescent="0.2">
      <c r="AA798" s="5"/>
    </row>
    <row r="799" spans="27:27" x14ac:dyDescent="0.2">
      <c r="AA799" s="5"/>
    </row>
    <row r="800" spans="27:27" x14ac:dyDescent="0.2">
      <c r="AA800" s="5"/>
    </row>
    <row r="801" spans="27:27" x14ac:dyDescent="0.2">
      <c r="AA801" s="5"/>
    </row>
    <row r="802" spans="27:27" x14ac:dyDescent="0.2">
      <c r="AA802" s="5"/>
    </row>
    <row r="803" spans="27:27" x14ac:dyDescent="0.2">
      <c r="AA803" s="5"/>
    </row>
    <row r="804" spans="27:27" x14ac:dyDescent="0.2">
      <c r="AA804" s="5"/>
    </row>
    <row r="805" spans="27:27" x14ac:dyDescent="0.2">
      <c r="AA805" s="5"/>
    </row>
    <row r="806" spans="27:27" x14ac:dyDescent="0.2">
      <c r="AA806" s="5"/>
    </row>
    <row r="807" spans="27:27" x14ac:dyDescent="0.2">
      <c r="AA807" s="5"/>
    </row>
    <row r="808" spans="27:27" x14ac:dyDescent="0.2">
      <c r="AA808" s="5"/>
    </row>
    <row r="809" spans="27:27" x14ac:dyDescent="0.2">
      <c r="AA809" s="5"/>
    </row>
    <row r="810" spans="27:27" x14ac:dyDescent="0.2">
      <c r="AA810" s="5"/>
    </row>
    <row r="811" spans="27:27" x14ac:dyDescent="0.2">
      <c r="AA811" s="5"/>
    </row>
    <row r="812" spans="27:27" x14ac:dyDescent="0.2">
      <c r="AA812" s="5"/>
    </row>
    <row r="813" spans="27:27" x14ac:dyDescent="0.2">
      <c r="AA813" s="5"/>
    </row>
    <row r="814" spans="27:27" x14ac:dyDescent="0.2">
      <c r="AA814" s="5"/>
    </row>
    <row r="815" spans="27:27" x14ac:dyDescent="0.2">
      <c r="AA815" s="5"/>
    </row>
    <row r="816" spans="27:27" x14ac:dyDescent="0.2">
      <c r="AA816" s="5"/>
    </row>
    <row r="817" spans="27:27" x14ac:dyDescent="0.2">
      <c r="AA817" s="5"/>
    </row>
    <row r="818" spans="27:27" x14ac:dyDescent="0.2">
      <c r="AA818" s="5"/>
    </row>
    <row r="819" spans="27:27" x14ac:dyDescent="0.2">
      <c r="AA819" s="5"/>
    </row>
    <row r="820" spans="27:27" x14ac:dyDescent="0.2">
      <c r="AA820" s="5"/>
    </row>
    <row r="821" spans="27:27" x14ac:dyDescent="0.2">
      <c r="AA821" s="5"/>
    </row>
    <row r="822" spans="27:27" x14ac:dyDescent="0.2">
      <c r="AA822" s="5"/>
    </row>
    <row r="823" spans="27:27" x14ac:dyDescent="0.2">
      <c r="AA823" s="5"/>
    </row>
    <row r="824" spans="27:27" x14ac:dyDescent="0.2">
      <c r="AA824" s="5"/>
    </row>
    <row r="825" spans="27:27" x14ac:dyDescent="0.2">
      <c r="AA825" s="5"/>
    </row>
    <row r="826" spans="27:27" x14ac:dyDescent="0.2">
      <c r="AA826" s="5"/>
    </row>
    <row r="827" spans="27:27" x14ac:dyDescent="0.2">
      <c r="AA827" s="5"/>
    </row>
    <row r="828" spans="27:27" x14ac:dyDescent="0.2">
      <c r="AA828" s="5"/>
    </row>
    <row r="829" spans="27:27" x14ac:dyDescent="0.2">
      <c r="AA829" s="5"/>
    </row>
    <row r="830" spans="27:27" x14ac:dyDescent="0.2">
      <c r="AA830" s="5"/>
    </row>
    <row r="831" spans="27:27" x14ac:dyDescent="0.2">
      <c r="AA831" s="5"/>
    </row>
    <row r="832" spans="27:27" x14ac:dyDescent="0.2">
      <c r="AA832" s="5"/>
    </row>
    <row r="833" spans="27:27" x14ac:dyDescent="0.2">
      <c r="AA833" s="5"/>
    </row>
    <row r="834" spans="27:27" x14ac:dyDescent="0.2">
      <c r="AA834" s="5"/>
    </row>
    <row r="835" spans="27:27" x14ac:dyDescent="0.2">
      <c r="AA835" s="5"/>
    </row>
    <row r="836" spans="27:27" x14ac:dyDescent="0.2">
      <c r="AA836" s="5"/>
    </row>
    <row r="837" spans="27:27" x14ac:dyDescent="0.2">
      <c r="AA837" s="5"/>
    </row>
    <row r="838" spans="27:27" x14ac:dyDescent="0.2">
      <c r="AA838" s="5"/>
    </row>
    <row r="839" spans="27:27" x14ac:dyDescent="0.2">
      <c r="AA839" s="5"/>
    </row>
    <row r="840" spans="27:27" x14ac:dyDescent="0.2">
      <c r="AA840" s="5"/>
    </row>
    <row r="841" spans="27:27" x14ac:dyDescent="0.2">
      <c r="AA841" s="5"/>
    </row>
    <row r="842" spans="27:27" x14ac:dyDescent="0.2">
      <c r="AA842" s="5"/>
    </row>
    <row r="843" spans="27:27" x14ac:dyDescent="0.2">
      <c r="AA843" s="5"/>
    </row>
    <row r="844" spans="27:27" x14ac:dyDescent="0.2">
      <c r="AA844" s="5"/>
    </row>
    <row r="845" spans="27:27" x14ac:dyDescent="0.2">
      <c r="AA845" s="5"/>
    </row>
    <row r="846" spans="27:27" x14ac:dyDescent="0.2">
      <c r="AA846" s="5"/>
    </row>
    <row r="847" spans="27:27" x14ac:dyDescent="0.2">
      <c r="AA847" s="5"/>
    </row>
    <row r="848" spans="27:27" x14ac:dyDescent="0.2">
      <c r="AA848" s="5"/>
    </row>
    <row r="849" spans="27:27" x14ac:dyDescent="0.2">
      <c r="AA849" s="5"/>
    </row>
    <row r="850" spans="27:27" x14ac:dyDescent="0.2">
      <c r="AA850" s="5"/>
    </row>
    <row r="851" spans="27:27" x14ac:dyDescent="0.2">
      <c r="AA851" s="5"/>
    </row>
    <row r="852" spans="27:27" x14ac:dyDescent="0.2">
      <c r="AA852" s="5"/>
    </row>
    <row r="853" spans="27:27" x14ac:dyDescent="0.2">
      <c r="AA853" s="5"/>
    </row>
    <row r="854" spans="27:27" x14ac:dyDescent="0.2">
      <c r="AA854" s="5"/>
    </row>
    <row r="855" spans="27:27" x14ac:dyDescent="0.2">
      <c r="AA855" s="5"/>
    </row>
    <row r="856" spans="27:27" x14ac:dyDescent="0.2">
      <c r="AA856" s="5"/>
    </row>
    <row r="857" spans="27:27" x14ac:dyDescent="0.2">
      <c r="AA857" s="5"/>
    </row>
    <row r="858" spans="27:27" x14ac:dyDescent="0.2">
      <c r="AA858" s="5"/>
    </row>
    <row r="859" spans="27:27" x14ac:dyDescent="0.2">
      <c r="AA859" s="5"/>
    </row>
    <row r="860" spans="27:27" x14ac:dyDescent="0.2">
      <c r="AA860" s="5"/>
    </row>
    <row r="861" spans="27:27" x14ac:dyDescent="0.2">
      <c r="AA861" s="5"/>
    </row>
    <row r="862" spans="27:27" x14ac:dyDescent="0.2">
      <c r="AA862" s="5"/>
    </row>
    <row r="863" spans="27:27" x14ac:dyDescent="0.2">
      <c r="AA863" s="5"/>
    </row>
    <row r="864" spans="27:27" x14ac:dyDescent="0.2">
      <c r="AA864" s="5"/>
    </row>
    <row r="865" spans="27:27" x14ac:dyDescent="0.2">
      <c r="AA865" s="5"/>
    </row>
    <row r="866" spans="27:27" x14ac:dyDescent="0.2">
      <c r="AA866" s="5"/>
    </row>
    <row r="867" spans="27:27" x14ac:dyDescent="0.2">
      <c r="AA867" s="5"/>
    </row>
    <row r="868" spans="27:27" x14ac:dyDescent="0.2">
      <c r="AA868" s="5"/>
    </row>
    <row r="869" spans="27:27" x14ac:dyDescent="0.2">
      <c r="AA869" s="5"/>
    </row>
    <row r="870" spans="27:27" x14ac:dyDescent="0.2">
      <c r="AA870" s="5"/>
    </row>
    <row r="871" spans="27:27" x14ac:dyDescent="0.2">
      <c r="AA871" s="5"/>
    </row>
    <row r="872" spans="27:27" x14ac:dyDescent="0.2">
      <c r="AA872" s="5"/>
    </row>
    <row r="873" spans="27:27" x14ac:dyDescent="0.2">
      <c r="AA873" s="5"/>
    </row>
    <row r="874" spans="27:27" x14ac:dyDescent="0.2">
      <c r="AA874" s="5"/>
    </row>
    <row r="875" spans="27:27" x14ac:dyDescent="0.2">
      <c r="AA875" s="5"/>
    </row>
    <row r="876" spans="27:27" x14ac:dyDescent="0.2">
      <c r="AA876" s="5"/>
    </row>
    <row r="877" spans="27:27" x14ac:dyDescent="0.2">
      <c r="AA877" s="5"/>
    </row>
    <row r="878" spans="27:27" x14ac:dyDescent="0.2">
      <c r="AA878" s="5"/>
    </row>
    <row r="879" spans="27:27" x14ac:dyDescent="0.2">
      <c r="AA879" s="5"/>
    </row>
    <row r="880" spans="27:27" x14ac:dyDescent="0.2">
      <c r="AA880" s="5"/>
    </row>
    <row r="881" spans="27:27" x14ac:dyDescent="0.2">
      <c r="AA881" s="5"/>
    </row>
    <row r="882" spans="27:27" x14ac:dyDescent="0.2">
      <c r="AA882" s="5"/>
    </row>
    <row r="883" spans="27:27" x14ac:dyDescent="0.2">
      <c r="AA883" s="5"/>
    </row>
    <row r="884" spans="27:27" x14ac:dyDescent="0.2">
      <c r="AA884" s="5"/>
    </row>
    <row r="885" spans="27:27" x14ac:dyDescent="0.2">
      <c r="AA885" s="5"/>
    </row>
    <row r="886" spans="27:27" x14ac:dyDescent="0.2">
      <c r="AA886" s="5"/>
    </row>
    <row r="887" spans="27:27" x14ac:dyDescent="0.2">
      <c r="AA887" s="5"/>
    </row>
    <row r="888" spans="27:27" x14ac:dyDescent="0.2">
      <c r="AA888" s="5"/>
    </row>
    <row r="889" spans="27:27" x14ac:dyDescent="0.2">
      <c r="AA889" s="5"/>
    </row>
    <row r="890" spans="27:27" x14ac:dyDescent="0.2">
      <c r="AA890" s="5"/>
    </row>
    <row r="891" spans="27:27" x14ac:dyDescent="0.2">
      <c r="AA891" s="5"/>
    </row>
    <row r="892" spans="27:27" x14ac:dyDescent="0.2">
      <c r="AA892" s="5"/>
    </row>
    <row r="893" spans="27:27" x14ac:dyDescent="0.2">
      <c r="AA893" s="5"/>
    </row>
    <row r="894" spans="27:27" x14ac:dyDescent="0.2">
      <c r="AA894" s="5"/>
    </row>
    <row r="895" spans="27:27" x14ac:dyDescent="0.2">
      <c r="AA895" s="5"/>
    </row>
    <row r="896" spans="27:27" x14ac:dyDescent="0.2">
      <c r="AA896" s="5"/>
    </row>
    <row r="897" spans="27:27" x14ac:dyDescent="0.2">
      <c r="AA897" s="5"/>
    </row>
    <row r="898" spans="27:27" x14ac:dyDescent="0.2">
      <c r="AA898" s="5"/>
    </row>
    <row r="899" spans="27:27" x14ac:dyDescent="0.2">
      <c r="AA899" s="5"/>
    </row>
    <row r="900" spans="27:27" x14ac:dyDescent="0.2">
      <c r="AA900" s="5"/>
    </row>
    <row r="901" spans="27:27" x14ac:dyDescent="0.2">
      <c r="AA901" s="5"/>
    </row>
    <row r="902" spans="27:27" x14ac:dyDescent="0.2">
      <c r="AA902" s="5"/>
    </row>
    <row r="903" spans="27:27" x14ac:dyDescent="0.2">
      <c r="AA903" s="5"/>
    </row>
    <row r="904" spans="27:27" x14ac:dyDescent="0.2">
      <c r="AA904" s="5"/>
    </row>
    <row r="905" spans="27:27" x14ac:dyDescent="0.2">
      <c r="AA905" s="5"/>
    </row>
    <row r="906" spans="27:27" x14ac:dyDescent="0.2">
      <c r="AA906" s="5"/>
    </row>
    <row r="907" spans="27:27" x14ac:dyDescent="0.2">
      <c r="AA907" s="5"/>
    </row>
    <row r="908" spans="27:27" x14ac:dyDescent="0.2">
      <c r="AA908" s="5"/>
    </row>
    <row r="909" spans="27:27" x14ac:dyDescent="0.2">
      <c r="AA909" s="5"/>
    </row>
    <row r="910" spans="27:27" x14ac:dyDescent="0.2">
      <c r="AA910" s="5"/>
    </row>
    <row r="911" spans="27:27" x14ac:dyDescent="0.2">
      <c r="AA911" s="5"/>
    </row>
    <row r="912" spans="27:27" x14ac:dyDescent="0.2">
      <c r="AA912" s="5"/>
    </row>
    <row r="913" spans="27:27" x14ac:dyDescent="0.2">
      <c r="AA913" s="5"/>
    </row>
    <row r="914" spans="27:27" x14ac:dyDescent="0.2">
      <c r="AA914" s="5"/>
    </row>
    <row r="915" spans="27:27" x14ac:dyDescent="0.2">
      <c r="AA915" s="5"/>
    </row>
    <row r="916" spans="27:27" x14ac:dyDescent="0.2">
      <c r="AA916" s="5"/>
    </row>
    <row r="917" spans="27:27" x14ac:dyDescent="0.2">
      <c r="AA917" s="5"/>
    </row>
    <row r="918" spans="27:27" x14ac:dyDescent="0.2">
      <c r="AA918" s="5"/>
    </row>
    <row r="919" spans="27:27" x14ac:dyDescent="0.2">
      <c r="AA919" s="5"/>
    </row>
    <row r="920" spans="27:27" x14ac:dyDescent="0.2">
      <c r="AA920" s="5"/>
    </row>
    <row r="921" spans="27:27" x14ac:dyDescent="0.2">
      <c r="AA921" s="5"/>
    </row>
    <row r="922" spans="27:27" x14ac:dyDescent="0.2">
      <c r="AA922" s="5"/>
    </row>
    <row r="923" spans="27:27" x14ac:dyDescent="0.2">
      <c r="AA923" s="5"/>
    </row>
    <row r="924" spans="27:27" x14ac:dyDescent="0.2">
      <c r="AA924" s="5"/>
    </row>
    <row r="925" spans="27:27" x14ac:dyDescent="0.2">
      <c r="AA925" s="5"/>
    </row>
    <row r="926" spans="27:27" x14ac:dyDescent="0.2">
      <c r="AA926" s="5"/>
    </row>
    <row r="927" spans="27:27" x14ac:dyDescent="0.2">
      <c r="AA927" s="5"/>
    </row>
    <row r="928" spans="27:27" x14ac:dyDescent="0.2">
      <c r="AA928" s="5"/>
    </row>
    <row r="929" spans="27:27" x14ac:dyDescent="0.2">
      <c r="AA929" s="5"/>
    </row>
    <row r="930" spans="27:27" x14ac:dyDescent="0.2">
      <c r="AA930" s="5"/>
    </row>
    <row r="931" spans="27:27" x14ac:dyDescent="0.2">
      <c r="AA931" s="5"/>
    </row>
    <row r="932" spans="27:27" x14ac:dyDescent="0.2">
      <c r="AA932" s="5"/>
    </row>
    <row r="933" spans="27:27" x14ac:dyDescent="0.2">
      <c r="AA933" s="5"/>
    </row>
    <row r="934" spans="27:27" x14ac:dyDescent="0.2">
      <c r="AA934" s="5"/>
    </row>
    <row r="935" spans="27:27" x14ac:dyDescent="0.2">
      <c r="AA935" s="5"/>
    </row>
    <row r="936" spans="27:27" x14ac:dyDescent="0.2">
      <c r="AA936" s="5"/>
    </row>
    <row r="937" spans="27:27" x14ac:dyDescent="0.2">
      <c r="AA937" s="5"/>
    </row>
    <row r="938" spans="27:27" x14ac:dyDescent="0.2">
      <c r="AA938" s="5"/>
    </row>
    <row r="939" spans="27:27" x14ac:dyDescent="0.2">
      <c r="AA939" s="5"/>
    </row>
    <row r="940" spans="27:27" x14ac:dyDescent="0.2">
      <c r="AA940" s="5"/>
    </row>
    <row r="941" spans="27:27" x14ac:dyDescent="0.2">
      <c r="AA941" s="5"/>
    </row>
    <row r="942" spans="27:27" x14ac:dyDescent="0.2">
      <c r="AA942" s="5"/>
    </row>
    <row r="943" spans="27:27" x14ac:dyDescent="0.2">
      <c r="AA943" s="5"/>
    </row>
    <row r="944" spans="27:27" x14ac:dyDescent="0.2">
      <c r="AA944" s="5"/>
    </row>
    <row r="945" spans="27:27" x14ac:dyDescent="0.2">
      <c r="AA945" s="5"/>
    </row>
    <row r="946" spans="27:27" x14ac:dyDescent="0.2">
      <c r="AA946" s="5"/>
    </row>
    <row r="947" spans="27:27" x14ac:dyDescent="0.2">
      <c r="AA947" s="5"/>
    </row>
    <row r="948" spans="27:27" x14ac:dyDescent="0.2">
      <c r="AA948" s="5"/>
    </row>
    <row r="949" spans="27:27" x14ac:dyDescent="0.2">
      <c r="AA949" s="5"/>
    </row>
    <row r="950" spans="27:27" x14ac:dyDescent="0.2">
      <c r="AA950" s="5"/>
    </row>
    <row r="951" spans="27:27" x14ac:dyDescent="0.2">
      <c r="AA951" s="5"/>
    </row>
    <row r="952" spans="27:27" x14ac:dyDescent="0.2">
      <c r="AA952" s="5"/>
    </row>
    <row r="953" spans="27:27" x14ac:dyDescent="0.2">
      <c r="AA953" s="5"/>
    </row>
    <row r="954" spans="27:27" x14ac:dyDescent="0.2">
      <c r="AA954" s="5"/>
    </row>
    <row r="955" spans="27:27" x14ac:dyDescent="0.2">
      <c r="AA955" s="5"/>
    </row>
    <row r="956" spans="27:27" x14ac:dyDescent="0.2">
      <c r="AA956" s="5"/>
    </row>
    <row r="957" spans="27:27" x14ac:dyDescent="0.2">
      <c r="AA957" s="5"/>
    </row>
    <row r="958" spans="27:27" x14ac:dyDescent="0.2">
      <c r="AA958" s="5"/>
    </row>
    <row r="959" spans="27:27" x14ac:dyDescent="0.2">
      <c r="AA959" s="5"/>
    </row>
    <row r="960" spans="27:27" x14ac:dyDescent="0.2">
      <c r="AA960" s="5"/>
    </row>
    <row r="961" spans="27:27" x14ac:dyDescent="0.2">
      <c r="AA961" s="5"/>
    </row>
    <row r="962" spans="27:27" x14ac:dyDescent="0.2">
      <c r="AA962" s="5"/>
    </row>
    <row r="963" spans="27:27" x14ac:dyDescent="0.2">
      <c r="AA963" s="5"/>
    </row>
    <row r="964" spans="27:27" x14ac:dyDescent="0.2">
      <c r="AA964" s="5"/>
    </row>
    <row r="965" spans="27:27" x14ac:dyDescent="0.2">
      <c r="AA965" s="5"/>
    </row>
    <row r="966" spans="27:27" x14ac:dyDescent="0.2">
      <c r="AA966" s="5"/>
    </row>
    <row r="967" spans="27:27" x14ac:dyDescent="0.2">
      <c r="AA967" s="5"/>
    </row>
    <row r="968" spans="27:27" x14ac:dyDescent="0.2">
      <c r="AA968" s="5"/>
    </row>
    <row r="969" spans="27:27" x14ac:dyDescent="0.2">
      <c r="AA969" s="5"/>
    </row>
    <row r="970" spans="27:27" x14ac:dyDescent="0.2">
      <c r="AA970" s="5"/>
    </row>
    <row r="971" spans="27:27" x14ac:dyDescent="0.2">
      <c r="AA971" s="5"/>
    </row>
    <row r="972" spans="27:27" x14ac:dyDescent="0.2">
      <c r="AA972" s="5"/>
    </row>
    <row r="973" spans="27:27" x14ac:dyDescent="0.2">
      <c r="AA973" s="5"/>
    </row>
    <row r="974" spans="27:27" x14ac:dyDescent="0.2">
      <c r="AA974" s="5"/>
    </row>
    <row r="975" spans="27:27" x14ac:dyDescent="0.2">
      <c r="AA975" s="5"/>
    </row>
    <row r="976" spans="27:27" x14ac:dyDescent="0.2">
      <c r="AA976" s="5"/>
    </row>
    <row r="977" spans="27:27" x14ac:dyDescent="0.2">
      <c r="AA977" s="5"/>
    </row>
    <row r="978" spans="27:27" x14ac:dyDescent="0.2">
      <c r="AA978" s="5"/>
    </row>
    <row r="979" spans="27:27" x14ac:dyDescent="0.2">
      <c r="AA979" s="5"/>
    </row>
    <row r="980" spans="27:27" x14ac:dyDescent="0.2">
      <c r="AA980" s="5"/>
    </row>
    <row r="981" spans="27:27" x14ac:dyDescent="0.2">
      <c r="AA981" s="5"/>
    </row>
    <row r="982" spans="27:27" x14ac:dyDescent="0.2">
      <c r="AA982" s="5"/>
    </row>
    <row r="983" spans="27:27" x14ac:dyDescent="0.2">
      <c r="AA983" s="5"/>
    </row>
    <row r="984" spans="27:27" x14ac:dyDescent="0.2">
      <c r="AA984" s="5"/>
    </row>
    <row r="985" spans="27:27" x14ac:dyDescent="0.2">
      <c r="AA985" s="5"/>
    </row>
    <row r="986" spans="27:27" x14ac:dyDescent="0.2">
      <c r="AA986" s="5"/>
    </row>
    <row r="987" spans="27:27" x14ac:dyDescent="0.2">
      <c r="AA987" s="5"/>
    </row>
    <row r="988" spans="27:27" x14ac:dyDescent="0.2">
      <c r="AA988" s="5"/>
    </row>
    <row r="989" spans="27:27" x14ac:dyDescent="0.2">
      <c r="AA989" s="5"/>
    </row>
    <row r="990" spans="27:27" x14ac:dyDescent="0.2">
      <c r="AA990" s="5"/>
    </row>
    <row r="991" spans="27:27" x14ac:dyDescent="0.2">
      <c r="AA991" s="5"/>
    </row>
    <row r="992" spans="27:27" x14ac:dyDescent="0.2">
      <c r="AA992" s="5"/>
    </row>
    <row r="993" spans="27:27" x14ac:dyDescent="0.2">
      <c r="AA993" s="5"/>
    </row>
    <row r="994" spans="27:27" x14ac:dyDescent="0.2">
      <c r="AA994" s="5"/>
    </row>
    <row r="995" spans="27:27" x14ac:dyDescent="0.2">
      <c r="AA995" s="5"/>
    </row>
    <row r="996" spans="27:27" x14ac:dyDescent="0.2">
      <c r="AA996" s="5"/>
    </row>
    <row r="997" spans="27:27" x14ac:dyDescent="0.2">
      <c r="AA997" s="5"/>
    </row>
  </sheetData>
  <mergeCells count="25">
    <mergeCell ref="W7:W9"/>
    <mergeCell ref="K193:M193"/>
    <mergeCell ref="K8:M8"/>
    <mergeCell ref="A188:C188"/>
    <mergeCell ref="Q7:V7"/>
    <mergeCell ref="H56:J57"/>
    <mergeCell ref="H8:J8"/>
    <mergeCell ref="N8:P8"/>
    <mergeCell ref="T8:V8"/>
    <mergeCell ref="AA7:AA9"/>
    <mergeCell ref="Q8:S8"/>
    <mergeCell ref="A189:C189"/>
    <mergeCell ref="A1:E1"/>
    <mergeCell ref="A7:A9"/>
    <mergeCell ref="B7:B9"/>
    <mergeCell ref="C7:C9"/>
    <mergeCell ref="D7:D9"/>
    <mergeCell ref="E8:G8"/>
    <mergeCell ref="E56:G57"/>
    <mergeCell ref="A93:D93"/>
    <mergeCell ref="A148:D148"/>
    <mergeCell ref="E7:J7"/>
    <mergeCell ref="K7:P7"/>
    <mergeCell ref="X7:X9"/>
    <mergeCell ref="Y7:Z8"/>
  </mergeCells>
  <pageMargins left="0.7" right="0.7" top="0.75" bottom="0.75" header="0.3" footer="0.3"/>
  <pageSetup paperSize="9"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000"/>
  <sheetViews>
    <sheetView workbookViewId="0"/>
  </sheetViews>
  <sheetFormatPr defaultColWidth="12.625" defaultRowHeight="15" customHeight="1" x14ac:dyDescent="0.2"/>
  <cols>
    <col min="1" max="1" width="11.5" customWidth="1"/>
    <col min="2" max="2" width="5.625" customWidth="1"/>
    <col min="3" max="3" width="45.5" customWidth="1"/>
    <col min="4" max="4" width="104.125" customWidth="1"/>
    <col min="5" max="5" width="17.125" customWidth="1"/>
    <col min="6" max="24" width="5.125" customWidth="1"/>
    <col min="25" max="26" width="11" customWidth="1"/>
  </cols>
  <sheetData>
    <row r="1" spans="1:24" ht="15.75" x14ac:dyDescent="0.25">
      <c r="A1" s="645" t="s">
        <v>330</v>
      </c>
      <c r="B1" s="581"/>
      <c r="C1" s="581"/>
      <c r="D1" s="581"/>
      <c r="E1" s="205"/>
    </row>
    <row r="2" spans="1:24" ht="15.75" customHeight="1" x14ac:dyDescent="0.25">
      <c r="A2" s="646" t="s">
        <v>331</v>
      </c>
      <c r="B2" s="581"/>
      <c r="C2" s="581"/>
      <c r="D2" s="581"/>
      <c r="E2" s="206"/>
    </row>
    <row r="3" spans="1:24" ht="14.25" x14ac:dyDescent="0.2">
      <c r="A3" s="207"/>
      <c r="B3" s="22"/>
      <c r="C3" s="208"/>
      <c r="D3" s="209"/>
    </row>
    <row r="4" spans="1:24" ht="26.25" customHeight="1" x14ac:dyDescent="0.2">
      <c r="A4" s="647" t="s">
        <v>332</v>
      </c>
      <c r="B4" s="648" t="s">
        <v>18</v>
      </c>
      <c r="C4" s="651" t="s">
        <v>19</v>
      </c>
      <c r="D4" s="210"/>
    </row>
    <row r="5" spans="1:24" ht="71.25" customHeight="1" x14ac:dyDescent="0.2">
      <c r="A5" s="628"/>
      <c r="B5" s="649"/>
      <c r="C5" s="652"/>
      <c r="D5" s="211" t="s">
        <v>333</v>
      </c>
    </row>
    <row r="6" spans="1:24" ht="14.25" x14ac:dyDescent="0.2">
      <c r="A6" s="629"/>
      <c r="B6" s="650"/>
      <c r="C6" s="653"/>
      <c r="D6" s="212"/>
    </row>
    <row r="7" spans="1:24" ht="81" customHeight="1" x14ac:dyDescent="0.2">
      <c r="A7" s="642" t="s">
        <v>334</v>
      </c>
      <c r="B7" s="594"/>
      <c r="C7" s="594"/>
      <c r="D7" s="607"/>
    </row>
    <row r="8" spans="1:24" ht="15.75" x14ac:dyDescent="0.25">
      <c r="A8" s="213" t="s">
        <v>32</v>
      </c>
      <c r="B8" s="214" t="s">
        <v>335</v>
      </c>
      <c r="C8" s="215" t="s">
        <v>336</v>
      </c>
      <c r="D8" s="216" t="s">
        <v>337</v>
      </c>
      <c r="E8" s="217"/>
      <c r="F8" s="217"/>
      <c r="G8" s="217"/>
      <c r="H8" s="217"/>
      <c r="I8" s="217"/>
      <c r="J8" s="217"/>
      <c r="K8" s="217"/>
      <c r="L8" s="217"/>
      <c r="M8" s="217"/>
      <c r="N8" s="217"/>
      <c r="O8" s="217"/>
      <c r="P8" s="217"/>
      <c r="Q8" s="217"/>
      <c r="R8" s="217"/>
      <c r="S8" s="217"/>
      <c r="T8" s="217"/>
      <c r="U8" s="217"/>
      <c r="V8" s="217"/>
      <c r="W8" s="217"/>
      <c r="X8" s="217"/>
    </row>
    <row r="9" spans="1:24" ht="30" customHeight="1" x14ac:dyDescent="0.25">
      <c r="A9" s="145" t="s">
        <v>40</v>
      </c>
      <c r="B9" s="218" t="s">
        <v>338</v>
      </c>
      <c r="C9" s="219" t="s">
        <v>339</v>
      </c>
      <c r="D9" s="643" t="s">
        <v>340</v>
      </c>
      <c r="E9" s="217"/>
      <c r="F9" s="217"/>
      <c r="G9" s="217"/>
      <c r="H9" s="217"/>
      <c r="I9" s="217"/>
      <c r="J9" s="217"/>
      <c r="K9" s="217"/>
      <c r="L9" s="217"/>
      <c r="M9" s="217"/>
      <c r="N9" s="217"/>
      <c r="O9" s="217"/>
      <c r="P9" s="217"/>
      <c r="Q9" s="217"/>
      <c r="R9" s="217"/>
      <c r="S9" s="217"/>
      <c r="T9" s="217"/>
      <c r="U9" s="217"/>
      <c r="V9" s="217"/>
      <c r="W9" s="217"/>
      <c r="X9" s="217"/>
    </row>
    <row r="10" spans="1:24" ht="30" customHeight="1" x14ac:dyDescent="0.25">
      <c r="A10" s="51" t="s">
        <v>40</v>
      </c>
      <c r="B10" s="220" t="s">
        <v>79</v>
      </c>
      <c r="C10" s="221" t="s">
        <v>10</v>
      </c>
      <c r="D10" s="632"/>
      <c r="E10" s="217"/>
      <c r="F10" s="217"/>
      <c r="G10" s="217"/>
      <c r="H10" s="217"/>
      <c r="I10" s="217"/>
      <c r="J10" s="217"/>
      <c r="K10" s="217"/>
      <c r="L10" s="217"/>
      <c r="M10" s="217"/>
      <c r="N10" s="217"/>
      <c r="O10" s="217"/>
      <c r="P10" s="217"/>
      <c r="Q10" s="217"/>
      <c r="R10" s="217"/>
      <c r="S10" s="217"/>
      <c r="T10" s="217"/>
      <c r="U10" s="217"/>
      <c r="V10" s="217"/>
      <c r="W10" s="217"/>
      <c r="X10" s="217"/>
    </row>
    <row r="11" spans="1:24" ht="30" customHeight="1" x14ac:dyDescent="0.25">
      <c r="A11" s="51" t="s">
        <v>40</v>
      </c>
      <c r="B11" s="222" t="s">
        <v>86</v>
      </c>
      <c r="C11" s="221" t="s">
        <v>11</v>
      </c>
      <c r="D11" s="632"/>
      <c r="E11" s="217"/>
      <c r="F11" s="217"/>
      <c r="G11" s="217"/>
      <c r="H11" s="217"/>
      <c r="I11" s="217"/>
      <c r="J11" s="217"/>
      <c r="K11" s="217"/>
      <c r="L11" s="217"/>
      <c r="M11" s="217"/>
      <c r="N11" s="217"/>
      <c r="O11" s="217"/>
      <c r="P11" s="217"/>
      <c r="Q11" s="217"/>
      <c r="R11" s="217"/>
      <c r="S11" s="217"/>
      <c r="T11" s="217"/>
      <c r="U11" s="217"/>
      <c r="V11" s="217"/>
      <c r="W11" s="217"/>
      <c r="X11" s="217"/>
    </row>
    <row r="12" spans="1:24" ht="30" customHeight="1" x14ac:dyDescent="0.25">
      <c r="A12" s="51" t="s">
        <v>40</v>
      </c>
      <c r="B12" s="220" t="s">
        <v>93</v>
      </c>
      <c r="C12" s="223" t="s">
        <v>12</v>
      </c>
      <c r="D12" s="632"/>
      <c r="E12" s="217"/>
      <c r="F12" s="217"/>
      <c r="G12" s="217"/>
      <c r="H12" s="217"/>
      <c r="I12" s="217"/>
      <c r="J12" s="217"/>
      <c r="K12" s="217"/>
      <c r="L12" s="217"/>
      <c r="M12" s="217"/>
      <c r="N12" s="217"/>
      <c r="O12" s="217"/>
      <c r="P12" s="217"/>
      <c r="Q12" s="217"/>
      <c r="R12" s="217"/>
      <c r="S12" s="217"/>
      <c r="T12" s="217"/>
      <c r="U12" s="217"/>
      <c r="V12" s="217"/>
      <c r="W12" s="217"/>
      <c r="X12" s="217"/>
    </row>
    <row r="13" spans="1:24" ht="30" customHeight="1" x14ac:dyDescent="0.25">
      <c r="A13" s="51" t="s">
        <v>40</v>
      </c>
      <c r="B13" s="220" t="s">
        <v>341</v>
      </c>
      <c r="C13" s="223" t="s">
        <v>12</v>
      </c>
      <c r="D13" s="632"/>
      <c r="E13" s="217"/>
      <c r="F13" s="217"/>
      <c r="G13" s="217"/>
      <c r="H13" s="217"/>
      <c r="I13" s="217"/>
      <c r="J13" s="217"/>
      <c r="K13" s="217"/>
      <c r="L13" s="217"/>
      <c r="M13" s="217"/>
      <c r="N13" s="217"/>
      <c r="O13" s="217"/>
      <c r="P13" s="217"/>
      <c r="Q13" s="217"/>
      <c r="R13" s="217"/>
      <c r="S13" s="217"/>
      <c r="T13" s="217"/>
      <c r="U13" s="217"/>
      <c r="V13" s="217"/>
      <c r="W13" s="217"/>
      <c r="X13" s="217"/>
    </row>
    <row r="14" spans="1:24" ht="30" customHeight="1" x14ac:dyDescent="0.25">
      <c r="A14" s="51" t="s">
        <v>40</v>
      </c>
      <c r="B14" s="222" t="s">
        <v>342</v>
      </c>
      <c r="C14" s="221" t="s">
        <v>13</v>
      </c>
      <c r="D14" s="632"/>
      <c r="E14" s="217"/>
      <c r="F14" s="217"/>
      <c r="G14" s="217"/>
      <c r="H14" s="217"/>
      <c r="I14" s="217"/>
      <c r="J14" s="217"/>
      <c r="K14" s="217"/>
      <c r="L14" s="217"/>
      <c r="M14" s="217"/>
      <c r="N14" s="217"/>
      <c r="O14" s="217"/>
      <c r="P14" s="217"/>
      <c r="Q14" s="217"/>
      <c r="R14" s="217"/>
      <c r="S14" s="217"/>
      <c r="T14" s="217"/>
      <c r="U14" s="217"/>
      <c r="V14" s="217"/>
      <c r="W14" s="217"/>
      <c r="X14" s="217"/>
    </row>
    <row r="15" spans="1:24" ht="30" customHeight="1" x14ac:dyDescent="0.25">
      <c r="A15" s="72" t="s">
        <v>40</v>
      </c>
      <c r="B15" s="224" t="s">
        <v>343</v>
      </c>
      <c r="C15" s="225" t="s">
        <v>344</v>
      </c>
      <c r="D15" s="633"/>
      <c r="E15" s="217"/>
      <c r="F15" s="217"/>
      <c r="G15" s="217"/>
      <c r="H15" s="217"/>
      <c r="I15" s="217"/>
      <c r="J15" s="217"/>
      <c r="K15" s="217"/>
      <c r="L15" s="217"/>
      <c r="M15" s="217"/>
      <c r="N15" s="217"/>
      <c r="O15" s="217"/>
      <c r="P15" s="217"/>
      <c r="Q15" s="217"/>
      <c r="R15" s="217"/>
      <c r="S15" s="217"/>
      <c r="T15" s="217"/>
      <c r="U15" s="217"/>
      <c r="V15" s="217"/>
      <c r="W15" s="217"/>
      <c r="X15" s="217"/>
    </row>
    <row r="16" spans="1:24" ht="15.75" x14ac:dyDescent="0.25">
      <c r="A16" s="226" t="s">
        <v>345</v>
      </c>
      <c r="B16" s="227"/>
      <c r="C16" s="228"/>
      <c r="D16" s="229"/>
      <c r="E16" s="217"/>
      <c r="F16" s="217"/>
      <c r="G16" s="217"/>
      <c r="H16" s="217"/>
      <c r="I16" s="217"/>
      <c r="J16" s="217"/>
      <c r="K16" s="217"/>
      <c r="L16" s="217"/>
      <c r="M16" s="217"/>
      <c r="N16" s="217"/>
      <c r="O16" s="217"/>
      <c r="P16" s="217"/>
      <c r="Q16" s="217"/>
      <c r="R16" s="217"/>
      <c r="S16" s="217"/>
      <c r="T16" s="217"/>
      <c r="U16" s="217"/>
      <c r="V16" s="217"/>
      <c r="W16" s="217"/>
      <c r="X16" s="217"/>
    </row>
    <row r="17" spans="1:24" x14ac:dyDescent="0.25">
      <c r="A17" s="230"/>
      <c r="B17" s="22"/>
      <c r="C17" s="231"/>
      <c r="D17" s="232"/>
      <c r="E17" s="217"/>
      <c r="F17" s="217"/>
      <c r="G17" s="217"/>
      <c r="H17" s="217"/>
      <c r="I17" s="217"/>
      <c r="J17" s="217"/>
      <c r="K17" s="217"/>
      <c r="L17" s="217"/>
      <c r="M17" s="217"/>
      <c r="N17" s="217"/>
      <c r="O17" s="217"/>
      <c r="P17" s="217"/>
      <c r="Q17" s="217"/>
      <c r="R17" s="217"/>
      <c r="S17" s="217"/>
      <c r="T17" s="217"/>
      <c r="U17" s="217"/>
      <c r="V17" s="217"/>
      <c r="W17" s="217"/>
      <c r="X17" s="217"/>
    </row>
    <row r="18" spans="1:24" ht="39" customHeight="1" x14ac:dyDescent="0.25">
      <c r="A18" s="233" t="s">
        <v>32</v>
      </c>
      <c r="B18" s="234" t="s">
        <v>33</v>
      </c>
      <c r="C18" s="233" t="s">
        <v>346</v>
      </c>
      <c r="D18" s="235" t="s">
        <v>347</v>
      </c>
      <c r="E18" s="217"/>
      <c r="F18" s="217"/>
      <c r="G18" s="217"/>
      <c r="H18" s="217"/>
      <c r="I18" s="217"/>
      <c r="J18" s="217"/>
      <c r="K18" s="217"/>
      <c r="L18" s="217"/>
      <c r="M18" s="217"/>
      <c r="N18" s="217"/>
      <c r="O18" s="217"/>
      <c r="P18" s="217"/>
      <c r="Q18" s="217"/>
      <c r="R18" s="217"/>
      <c r="S18" s="217"/>
      <c r="T18" s="217"/>
      <c r="U18" s="217"/>
      <c r="V18" s="217"/>
      <c r="W18" s="217"/>
      <c r="X18" s="217"/>
    </row>
    <row r="19" spans="1:24" ht="21.75" customHeight="1" x14ac:dyDescent="0.25">
      <c r="A19" s="236" t="s">
        <v>35</v>
      </c>
      <c r="B19" s="237">
        <v>1</v>
      </c>
      <c r="C19" s="238" t="s">
        <v>348</v>
      </c>
      <c r="D19" s="239"/>
      <c r="E19" s="217"/>
      <c r="F19" s="217"/>
      <c r="G19" s="217"/>
      <c r="H19" s="217"/>
      <c r="I19" s="217"/>
      <c r="J19" s="217"/>
      <c r="K19" s="217"/>
      <c r="L19" s="217"/>
      <c r="M19" s="217"/>
      <c r="N19" s="217"/>
      <c r="O19" s="217"/>
      <c r="P19" s="217"/>
      <c r="Q19" s="217"/>
      <c r="R19" s="217"/>
      <c r="S19" s="217"/>
      <c r="T19" s="217"/>
      <c r="U19" s="217"/>
      <c r="V19" s="240"/>
      <c r="W19" s="240"/>
      <c r="X19" s="240"/>
    </row>
    <row r="20" spans="1:24" ht="38.25" customHeight="1" x14ac:dyDescent="0.25">
      <c r="A20" s="241" t="s">
        <v>37</v>
      </c>
      <c r="B20" s="242" t="s">
        <v>38</v>
      </c>
      <c r="C20" s="243" t="s">
        <v>349</v>
      </c>
      <c r="D20" s="644" t="s">
        <v>350</v>
      </c>
      <c r="E20" s="217"/>
      <c r="F20" s="217"/>
      <c r="G20" s="217"/>
      <c r="H20" s="217"/>
      <c r="I20" s="217"/>
      <c r="J20" s="217"/>
      <c r="K20" s="217"/>
      <c r="L20" s="217"/>
      <c r="M20" s="217"/>
      <c r="N20" s="217"/>
      <c r="O20" s="217"/>
      <c r="P20" s="217"/>
      <c r="Q20" s="217"/>
      <c r="R20" s="217"/>
      <c r="S20" s="217"/>
      <c r="T20" s="217"/>
      <c r="U20" s="217"/>
      <c r="V20" s="244"/>
      <c r="W20" s="244"/>
      <c r="X20" s="244"/>
    </row>
    <row r="21" spans="1:24" ht="84.75" customHeight="1" x14ac:dyDescent="0.25">
      <c r="A21" s="245" t="s">
        <v>40</v>
      </c>
      <c r="B21" s="220" t="s">
        <v>41</v>
      </c>
      <c r="C21" s="246" t="s">
        <v>351</v>
      </c>
      <c r="D21" s="628"/>
      <c r="E21" s="217"/>
      <c r="F21" s="217"/>
      <c r="G21" s="217"/>
      <c r="H21" s="217"/>
      <c r="I21" s="217"/>
      <c r="J21" s="217"/>
      <c r="K21" s="217"/>
      <c r="L21" s="217"/>
      <c r="M21" s="217"/>
      <c r="N21" s="217"/>
      <c r="O21" s="217"/>
      <c r="P21" s="217"/>
      <c r="Q21" s="217"/>
      <c r="R21" s="217"/>
      <c r="S21" s="217"/>
      <c r="T21" s="217"/>
      <c r="U21" s="217"/>
      <c r="V21" s="240"/>
      <c r="W21" s="240"/>
      <c r="X21" s="240"/>
    </row>
    <row r="22" spans="1:24" ht="84.75" customHeight="1" x14ac:dyDescent="0.25">
      <c r="A22" s="245" t="s">
        <v>40</v>
      </c>
      <c r="B22" s="220" t="s">
        <v>44</v>
      </c>
      <c r="C22" s="246" t="s">
        <v>351</v>
      </c>
      <c r="D22" s="628"/>
      <c r="E22" s="217"/>
      <c r="F22" s="217"/>
      <c r="G22" s="217"/>
      <c r="H22" s="217"/>
      <c r="I22" s="217"/>
      <c r="J22" s="217"/>
      <c r="K22" s="217"/>
      <c r="L22" s="217"/>
      <c r="M22" s="217"/>
      <c r="N22" s="217"/>
      <c r="O22" s="217"/>
      <c r="P22" s="217"/>
      <c r="Q22" s="217"/>
      <c r="R22" s="217"/>
      <c r="S22" s="217"/>
      <c r="T22" s="217"/>
      <c r="U22" s="217"/>
      <c r="V22" s="240"/>
      <c r="W22" s="240"/>
      <c r="X22" s="240"/>
    </row>
    <row r="23" spans="1:24" ht="96" customHeight="1" x14ac:dyDescent="0.25">
      <c r="A23" s="247" t="s">
        <v>40</v>
      </c>
      <c r="B23" s="222" t="s">
        <v>45</v>
      </c>
      <c r="C23" s="246" t="s">
        <v>351</v>
      </c>
      <c r="D23" s="629"/>
      <c r="E23" s="217"/>
      <c r="F23" s="217"/>
      <c r="G23" s="217"/>
      <c r="H23" s="217"/>
      <c r="I23" s="217"/>
      <c r="J23" s="217"/>
      <c r="K23" s="217"/>
      <c r="L23" s="217"/>
      <c r="M23" s="217"/>
      <c r="N23" s="217"/>
      <c r="O23" s="217"/>
      <c r="P23" s="217"/>
      <c r="Q23" s="217"/>
      <c r="R23" s="217"/>
      <c r="S23" s="217"/>
      <c r="T23" s="217"/>
      <c r="U23" s="217"/>
      <c r="V23" s="240"/>
      <c r="W23" s="240"/>
      <c r="X23" s="240"/>
    </row>
    <row r="24" spans="1:24" ht="49.5" customHeight="1" x14ac:dyDescent="0.2">
      <c r="A24" s="241" t="s">
        <v>37</v>
      </c>
      <c r="B24" s="242" t="s">
        <v>46</v>
      </c>
      <c r="C24" s="243" t="s">
        <v>47</v>
      </c>
      <c r="D24" s="644" t="s">
        <v>352</v>
      </c>
      <c r="E24" s="244"/>
      <c r="F24" s="244"/>
      <c r="G24" s="244"/>
      <c r="H24" s="244"/>
      <c r="I24" s="244"/>
      <c r="J24" s="244"/>
      <c r="K24" s="244"/>
      <c r="L24" s="244"/>
      <c r="M24" s="244"/>
      <c r="N24" s="244"/>
      <c r="O24" s="244"/>
      <c r="P24" s="244"/>
      <c r="Q24" s="244"/>
      <c r="R24" s="244"/>
      <c r="S24" s="244"/>
      <c r="T24" s="244"/>
      <c r="U24" s="244"/>
      <c r="V24" s="244"/>
      <c r="W24" s="244"/>
      <c r="X24" s="244"/>
    </row>
    <row r="25" spans="1:24" ht="81.75" customHeight="1" x14ac:dyDescent="0.2">
      <c r="A25" s="245" t="s">
        <v>40</v>
      </c>
      <c r="B25" s="220" t="s">
        <v>48</v>
      </c>
      <c r="C25" s="246" t="s">
        <v>42</v>
      </c>
      <c r="D25" s="628"/>
      <c r="E25" s="240"/>
      <c r="F25" s="240"/>
      <c r="G25" s="240"/>
      <c r="H25" s="240"/>
      <c r="I25" s="240"/>
      <c r="J25" s="240"/>
      <c r="K25" s="240"/>
      <c r="L25" s="240"/>
      <c r="M25" s="240"/>
      <c r="N25" s="240"/>
      <c r="O25" s="240"/>
      <c r="P25" s="240"/>
      <c r="Q25" s="240"/>
      <c r="R25" s="240"/>
      <c r="S25" s="240"/>
      <c r="T25" s="240"/>
      <c r="U25" s="240"/>
      <c r="V25" s="240"/>
      <c r="W25" s="240"/>
      <c r="X25" s="240"/>
    </row>
    <row r="26" spans="1:24" ht="81.75" customHeight="1" x14ac:dyDescent="0.2">
      <c r="A26" s="245" t="s">
        <v>40</v>
      </c>
      <c r="B26" s="220" t="s">
        <v>49</v>
      </c>
      <c r="C26" s="246" t="s">
        <v>42</v>
      </c>
      <c r="D26" s="628"/>
      <c r="E26" s="240"/>
      <c r="F26" s="240"/>
      <c r="G26" s="240"/>
      <c r="H26" s="240"/>
      <c r="I26" s="240"/>
      <c r="J26" s="240"/>
      <c r="K26" s="240"/>
      <c r="L26" s="240"/>
      <c r="M26" s="240"/>
      <c r="N26" s="240"/>
      <c r="O26" s="240"/>
      <c r="P26" s="240"/>
      <c r="Q26" s="240"/>
      <c r="R26" s="240"/>
      <c r="S26" s="240"/>
      <c r="T26" s="240"/>
      <c r="U26" s="240"/>
      <c r="V26" s="240"/>
      <c r="W26" s="240"/>
      <c r="X26" s="240"/>
    </row>
    <row r="27" spans="1:24" ht="81.75" customHeight="1" x14ac:dyDescent="0.2">
      <c r="A27" s="248" t="s">
        <v>40</v>
      </c>
      <c r="B27" s="222" t="s">
        <v>50</v>
      </c>
      <c r="C27" s="246" t="s">
        <v>42</v>
      </c>
      <c r="D27" s="629"/>
      <c r="E27" s="240"/>
      <c r="F27" s="240"/>
      <c r="G27" s="240"/>
      <c r="H27" s="240"/>
      <c r="I27" s="240"/>
      <c r="J27" s="240"/>
      <c r="K27" s="240"/>
      <c r="L27" s="240"/>
      <c r="M27" s="240"/>
      <c r="N27" s="240"/>
      <c r="O27" s="240"/>
      <c r="P27" s="240"/>
      <c r="Q27" s="240"/>
      <c r="R27" s="240"/>
      <c r="S27" s="240"/>
      <c r="T27" s="240"/>
      <c r="U27" s="240"/>
      <c r="V27" s="240"/>
      <c r="W27" s="240"/>
      <c r="X27" s="240"/>
    </row>
    <row r="28" spans="1:24" ht="60" customHeight="1" x14ac:dyDescent="0.2">
      <c r="A28" s="241" t="s">
        <v>37</v>
      </c>
      <c r="B28" s="242" t="s">
        <v>51</v>
      </c>
      <c r="C28" s="249" t="s">
        <v>52</v>
      </c>
      <c r="D28" s="639" t="s">
        <v>353</v>
      </c>
      <c r="E28" s="244"/>
      <c r="F28" s="244"/>
      <c r="G28" s="244"/>
      <c r="H28" s="244"/>
      <c r="I28" s="244"/>
      <c r="J28" s="244"/>
      <c r="K28" s="244"/>
      <c r="L28" s="244"/>
      <c r="M28" s="244"/>
      <c r="N28" s="244"/>
      <c r="O28" s="244"/>
      <c r="P28" s="244"/>
      <c r="Q28" s="244"/>
      <c r="R28" s="244"/>
      <c r="S28" s="244"/>
      <c r="T28" s="244"/>
      <c r="U28" s="244"/>
      <c r="V28" s="244"/>
      <c r="W28" s="244"/>
      <c r="X28" s="244"/>
    </row>
    <row r="29" spans="1:24" ht="60" customHeight="1" x14ac:dyDescent="0.2">
      <c r="A29" s="245" t="s">
        <v>40</v>
      </c>
      <c r="B29" s="220" t="s">
        <v>53</v>
      </c>
      <c r="C29" s="246" t="s">
        <v>354</v>
      </c>
      <c r="D29" s="628"/>
      <c r="E29" s="240"/>
      <c r="F29" s="240"/>
      <c r="G29" s="240"/>
      <c r="H29" s="240"/>
      <c r="I29" s="240"/>
      <c r="J29" s="240"/>
      <c r="K29" s="240"/>
      <c r="L29" s="240"/>
      <c r="M29" s="240"/>
      <c r="N29" s="240"/>
      <c r="O29" s="240"/>
      <c r="P29" s="240"/>
      <c r="Q29" s="240"/>
      <c r="R29" s="240"/>
      <c r="S29" s="240"/>
      <c r="T29" s="240"/>
      <c r="U29" s="240"/>
      <c r="V29" s="240"/>
      <c r="W29" s="240"/>
      <c r="X29" s="240"/>
    </row>
    <row r="30" spans="1:24" ht="60" customHeight="1" x14ac:dyDescent="0.2">
      <c r="A30" s="245" t="s">
        <v>40</v>
      </c>
      <c r="B30" s="220" t="s">
        <v>55</v>
      </c>
      <c r="C30" s="246" t="s">
        <v>354</v>
      </c>
      <c r="D30" s="628"/>
      <c r="E30" s="240"/>
      <c r="F30" s="250"/>
      <c r="G30" s="240"/>
      <c r="H30" s="240"/>
      <c r="I30" s="240"/>
      <c r="J30" s="240"/>
      <c r="K30" s="240"/>
      <c r="L30" s="240"/>
      <c r="M30" s="240"/>
      <c r="N30" s="240"/>
      <c r="O30" s="240"/>
      <c r="P30" s="240"/>
      <c r="Q30" s="240"/>
      <c r="R30" s="240"/>
      <c r="S30" s="240"/>
      <c r="T30" s="240"/>
      <c r="U30" s="240"/>
      <c r="V30" s="240"/>
      <c r="W30" s="240"/>
      <c r="X30" s="240"/>
    </row>
    <row r="31" spans="1:24" ht="135.75" customHeight="1" x14ac:dyDescent="0.2">
      <c r="A31" s="247" t="s">
        <v>40</v>
      </c>
      <c r="B31" s="224" t="s">
        <v>57</v>
      </c>
      <c r="C31" s="246" t="s">
        <v>354</v>
      </c>
      <c r="D31" s="629"/>
      <c r="E31" s="240"/>
      <c r="F31" s="240"/>
      <c r="G31" s="240"/>
      <c r="H31" s="240"/>
      <c r="I31" s="240"/>
      <c r="J31" s="240"/>
      <c r="K31" s="240"/>
      <c r="L31" s="240"/>
      <c r="M31" s="240"/>
      <c r="N31" s="240"/>
      <c r="O31" s="240"/>
      <c r="P31" s="240"/>
      <c r="Q31" s="240"/>
      <c r="R31" s="240"/>
      <c r="S31" s="240"/>
      <c r="T31" s="240"/>
      <c r="U31" s="240"/>
      <c r="V31" s="240"/>
      <c r="W31" s="240"/>
      <c r="X31" s="240"/>
    </row>
    <row r="32" spans="1:24" ht="48.75" customHeight="1" x14ac:dyDescent="0.2">
      <c r="A32" s="241" t="s">
        <v>35</v>
      </c>
      <c r="B32" s="251" t="s">
        <v>59</v>
      </c>
      <c r="C32" s="249" t="s">
        <v>60</v>
      </c>
      <c r="D32" s="627" t="s">
        <v>355</v>
      </c>
      <c r="E32" s="240"/>
      <c r="F32" s="240"/>
      <c r="G32" s="240"/>
      <c r="H32" s="240"/>
      <c r="I32" s="240"/>
      <c r="J32" s="240"/>
      <c r="K32" s="240"/>
      <c r="L32" s="240"/>
      <c r="M32" s="240"/>
      <c r="N32" s="240"/>
      <c r="O32" s="240"/>
      <c r="P32" s="240"/>
      <c r="Q32" s="240"/>
      <c r="R32" s="240"/>
      <c r="S32" s="240"/>
      <c r="T32" s="240"/>
      <c r="U32" s="240"/>
      <c r="V32" s="240"/>
      <c r="W32" s="240"/>
      <c r="X32" s="240"/>
    </row>
    <row r="33" spans="1:24" ht="48.75" customHeight="1" x14ac:dyDescent="0.2">
      <c r="A33" s="252" t="s">
        <v>40</v>
      </c>
      <c r="B33" s="253" t="s">
        <v>61</v>
      </c>
      <c r="C33" s="254" t="s">
        <v>62</v>
      </c>
      <c r="D33" s="628"/>
      <c r="E33" s="244"/>
      <c r="F33" s="244"/>
      <c r="G33" s="244"/>
      <c r="H33" s="244"/>
      <c r="I33" s="244"/>
      <c r="J33" s="244"/>
      <c r="K33" s="244"/>
      <c r="L33" s="244"/>
      <c r="M33" s="244"/>
      <c r="N33" s="244"/>
      <c r="O33" s="244"/>
      <c r="P33" s="244"/>
      <c r="Q33" s="244"/>
      <c r="R33" s="244"/>
      <c r="S33" s="244"/>
      <c r="T33" s="244"/>
      <c r="U33" s="244"/>
      <c r="V33" s="244"/>
      <c r="W33" s="244"/>
      <c r="X33" s="244"/>
    </row>
    <row r="34" spans="1:24" ht="48.75" customHeight="1" x14ac:dyDescent="0.2">
      <c r="A34" s="245" t="s">
        <v>40</v>
      </c>
      <c r="B34" s="220" t="s">
        <v>63</v>
      </c>
      <c r="C34" s="255" t="s">
        <v>356</v>
      </c>
      <c r="D34" s="628"/>
      <c r="E34" s="240"/>
      <c r="F34" s="240"/>
      <c r="G34" s="240"/>
      <c r="H34" s="240"/>
      <c r="I34" s="240"/>
      <c r="J34" s="240"/>
      <c r="K34" s="240"/>
      <c r="L34" s="240"/>
      <c r="M34" s="240"/>
      <c r="N34" s="240"/>
      <c r="O34" s="240"/>
      <c r="P34" s="240"/>
      <c r="Q34" s="240"/>
      <c r="R34" s="240"/>
      <c r="S34" s="240"/>
      <c r="T34" s="240"/>
      <c r="U34" s="240"/>
      <c r="V34" s="240"/>
      <c r="W34" s="240"/>
      <c r="X34" s="240"/>
    </row>
    <row r="35" spans="1:24" ht="48.75" customHeight="1" x14ac:dyDescent="0.2">
      <c r="A35" s="247" t="s">
        <v>40</v>
      </c>
      <c r="B35" s="224" t="s">
        <v>65</v>
      </c>
      <c r="C35" s="256" t="s">
        <v>52</v>
      </c>
      <c r="D35" s="628"/>
      <c r="E35" s="240"/>
      <c r="F35" s="240"/>
      <c r="G35" s="240"/>
      <c r="H35" s="240"/>
      <c r="I35" s="240"/>
      <c r="J35" s="240"/>
      <c r="K35" s="240"/>
      <c r="L35" s="240"/>
      <c r="M35" s="240"/>
      <c r="N35" s="240"/>
      <c r="O35" s="240"/>
      <c r="P35" s="240"/>
      <c r="Q35" s="240"/>
      <c r="R35" s="240"/>
      <c r="S35" s="240"/>
      <c r="T35" s="240"/>
      <c r="U35" s="240"/>
      <c r="V35" s="240"/>
      <c r="W35" s="240"/>
      <c r="X35" s="240"/>
    </row>
    <row r="36" spans="1:24" ht="30" customHeight="1" x14ac:dyDescent="0.2">
      <c r="A36" s="241" t="s">
        <v>35</v>
      </c>
      <c r="B36" s="251" t="s">
        <v>66</v>
      </c>
      <c r="C36" s="243" t="s">
        <v>67</v>
      </c>
      <c r="D36" s="627" t="s">
        <v>357</v>
      </c>
      <c r="E36" s="250"/>
      <c r="F36" s="240"/>
      <c r="G36" s="240"/>
      <c r="H36" s="240"/>
      <c r="I36" s="240"/>
      <c r="J36" s="240"/>
      <c r="K36" s="240"/>
      <c r="L36" s="240"/>
      <c r="M36" s="240"/>
      <c r="N36" s="240"/>
      <c r="O36" s="240"/>
      <c r="P36" s="240"/>
      <c r="Q36" s="240"/>
      <c r="R36" s="240"/>
      <c r="S36" s="240"/>
      <c r="T36" s="240"/>
      <c r="U36" s="240"/>
      <c r="V36" s="240"/>
      <c r="W36" s="240"/>
      <c r="X36" s="240"/>
    </row>
    <row r="37" spans="1:24" ht="69" customHeight="1" x14ac:dyDescent="0.2">
      <c r="A37" s="252" t="s">
        <v>40</v>
      </c>
      <c r="B37" s="253" t="s">
        <v>68</v>
      </c>
      <c r="C37" s="246" t="s">
        <v>354</v>
      </c>
      <c r="D37" s="628"/>
      <c r="E37" s="250"/>
      <c r="F37" s="240"/>
      <c r="G37" s="240"/>
      <c r="H37" s="240"/>
      <c r="I37" s="240"/>
      <c r="J37" s="240"/>
      <c r="K37" s="240"/>
      <c r="L37" s="240"/>
      <c r="M37" s="240"/>
      <c r="N37" s="240"/>
      <c r="O37" s="240"/>
      <c r="P37" s="240"/>
      <c r="Q37" s="240"/>
      <c r="R37" s="240"/>
      <c r="S37" s="240"/>
      <c r="T37" s="240"/>
      <c r="U37" s="240"/>
      <c r="V37" s="240"/>
      <c r="W37" s="240"/>
      <c r="X37" s="240"/>
    </row>
    <row r="38" spans="1:24" ht="69" customHeight="1" x14ac:dyDescent="0.2">
      <c r="A38" s="245" t="s">
        <v>40</v>
      </c>
      <c r="B38" s="220" t="s">
        <v>70</v>
      </c>
      <c r="C38" s="246" t="s">
        <v>354</v>
      </c>
      <c r="D38" s="628"/>
      <c r="E38" s="240"/>
      <c r="F38" s="240"/>
      <c r="G38" s="240"/>
      <c r="H38" s="240"/>
      <c r="I38" s="240"/>
      <c r="J38" s="240"/>
      <c r="K38" s="240"/>
      <c r="L38" s="240"/>
      <c r="M38" s="240"/>
      <c r="N38" s="240"/>
      <c r="O38" s="240"/>
      <c r="P38" s="240"/>
      <c r="Q38" s="240"/>
      <c r="R38" s="240"/>
      <c r="S38" s="240"/>
      <c r="T38" s="240"/>
      <c r="U38" s="240"/>
      <c r="V38" s="240"/>
      <c r="W38" s="240"/>
      <c r="X38" s="240"/>
    </row>
    <row r="39" spans="1:24" ht="110.25" customHeight="1" x14ac:dyDescent="0.2">
      <c r="A39" s="247" t="s">
        <v>40</v>
      </c>
      <c r="B39" s="224" t="s">
        <v>71</v>
      </c>
      <c r="C39" s="246" t="s">
        <v>354</v>
      </c>
      <c r="D39" s="628"/>
      <c r="E39" s="240"/>
      <c r="F39" s="240"/>
      <c r="G39" s="240"/>
      <c r="H39" s="240"/>
      <c r="I39" s="240"/>
      <c r="J39" s="240"/>
      <c r="K39" s="240"/>
      <c r="L39" s="240"/>
      <c r="M39" s="240"/>
      <c r="N39" s="240"/>
      <c r="O39" s="240"/>
      <c r="P39" s="240"/>
      <c r="Q39" s="240"/>
      <c r="R39" s="240"/>
      <c r="S39" s="240"/>
      <c r="T39" s="240"/>
      <c r="U39" s="240"/>
      <c r="V39" s="240"/>
      <c r="W39" s="240"/>
      <c r="X39" s="240"/>
    </row>
    <row r="40" spans="1:24" ht="30" customHeight="1" x14ac:dyDescent="0.2">
      <c r="A40" s="257" t="s">
        <v>77</v>
      </c>
      <c r="B40" s="258"/>
      <c r="C40" s="258"/>
      <c r="D40" s="259"/>
      <c r="E40" s="240"/>
      <c r="F40" s="240"/>
      <c r="G40" s="240"/>
      <c r="H40" s="240"/>
      <c r="I40" s="240"/>
      <c r="J40" s="240"/>
      <c r="K40" s="240"/>
      <c r="L40" s="240"/>
      <c r="M40" s="240"/>
      <c r="N40" s="240"/>
      <c r="O40" s="240"/>
      <c r="P40" s="240"/>
      <c r="Q40" s="240"/>
      <c r="R40" s="240"/>
      <c r="S40" s="240"/>
      <c r="T40" s="240"/>
      <c r="U40" s="240"/>
      <c r="V40" s="240"/>
      <c r="W40" s="240"/>
      <c r="X40" s="240"/>
    </row>
    <row r="41" spans="1:24" ht="48" customHeight="1" x14ac:dyDescent="0.2">
      <c r="A41" s="260" t="s">
        <v>35</v>
      </c>
      <c r="B41" s="261">
        <v>2</v>
      </c>
      <c r="C41" s="262" t="s">
        <v>78</v>
      </c>
      <c r="D41" s="263" t="s">
        <v>358</v>
      </c>
      <c r="E41" s="244"/>
      <c r="F41" s="244"/>
      <c r="G41" s="244"/>
      <c r="H41" s="244"/>
      <c r="I41" s="244"/>
      <c r="J41" s="244"/>
      <c r="K41" s="244"/>
      <c r="L41" s="244"/>
      <c r="M41" s="244"/>
      <c r="N41" s="244"/>
      <c r="O41" s="244"/>
      <c r="P41" s="244"/>
      <c r="Q41" s="244"/>
      <c r="R41" s="244"/>
      <c r="S41" s="244"/>
      <c r="T41" s="244"/>
      <c r="U41" s="244"/>
      <c r="V41" s="244"/>
      <c r="W41" s="244"/>
      <c r="X41" s="244"/>
    </row>
    <row r="42" spans="1:24" ht="39.75" customHeight="1" x14ac:dyDescent="0.2">
      <c r="A42" s="241" t="s">
        <v>37</v>
      </c>
      <c r="B42" s="251" t="s">
        <v>79</v>
      </c>
      <c r="C42" s="264" t="s">
        <v>80</v>
      </c>
      <c r="D42" s="638" t="s">
        <v>359</v>
      </c>
      <c r="E42" s="240"/>
      <c r="F42" s="240"/>
      <c r="G42" s="240"/>
      <c r="H42" s="240"/>
      <c r="I42" s="240"/>
      <c r="J42" s="240"/>
      <c r="K42" s="240"/>
      <c r="L42" s="240"/>
      <c r="M42" s="240"/>
      <c r="N42" s="240"/>
      <c r="O42" s="240"/>
      <c r="P42" s="240"/>
      <c r="Q42" s="240"/>
      <c r="R42" s="240"/>
      <c r="S42" s="240"/>
      <c r="T42" s="240"/>
      <c r="U42" s="240"/>
      <c r="V42" s="240"/>
      <c r="W42" s="240"/>
      <c r="X42" s="240"/>
    </row>
    <row r="43" spans="1:24" ht="39.75" customHeight="1" x14ac:dyDescent="0.2">
      <c r="A43" s="245" t="s">
        <v>40</v>
      </c>
      <c r="B43" s="220" t="s">
        <v>81</v>
      </c>
      <c r="C43" s="246" t="s">
        <v>82</v>
      </c>
      <c r="D43" s="628"/>
      <c r="E43" s="240"/>
      <c r="F43" s="240"/>
      <c r="G43" s="240"/>
      <c r="H43" s="240"/>
      <c r="I43" s="240"/>
      <c r="J43" s="240"/>
      <c r="K43" s="240"/>
      <c r="L43" s="240"/>
      <c r="M43" s="240"/>
      <c r="N43" s="240"/>
      <c r="O43" s="240"/>
      <c r="P43" s="240"/>
      <c r="Q43" s="240"/>
      <c r="R43" s="240"/>
      <c r="S43" s="240"/>
      <c r="T43" s="240"/>
      <c r="U43" s="240"/>
      <c r="V43" s="240"/>
      <c r="W43" s="240"/>
      <c r="X43" s="240"/>
    </row>
    <row r="44" spans="1:24" ht="39.75" customHeight="1" x14ac:dyDescent="0.2">
      <c r="A44" s="245" t="s">
        <v>40</v>
      </c>
      <c r="B44" s="220" t="s">
        <v>84</v>
      </c>
      <c r="C44" s="246" t="s">
        <v>82</v>
      </c>
      <c r="D44" s="628"/>
      <c r="E44" s="240"/>
      <c r="F44" s="240"/>
      <c r="G44" s="240"/>
      <c r="H44" s="240"/>
      <c r="I44" s="240"/>
      <c r="J44" s="240"/>
      <c r="K44" s="240"/>
      <c r="L44" s="240"/>
      <c r="M44" s="240"/>
      <c r="N44" s="240"/>
      <c r="O44" s="240"/>
      <c r="P44" s="240"/>
      <c r="Q44" s="240"/>
      <c r="R44" s="240"/>
      <c r="S44" s="240"/>
      <c r="T44" s="240"/>
      <c r="U44" s="240"/>
      <c r="V44" s="240"/>
      <c r="W44" s="240"/>
      <c r="X44" s="240"/>
    </row>
    <row r="45" spans="1:24" ht="39.75" customHeight="1" x14ac:dyDescent="0.2">
      <c r="A45" s="248" t="s">
        <v>40</v>
      </c>
      <c r="B45" s="224" t="s">
        <v>85</v>
      </c>
      <c r="C45" s="246" t="s">
        <v>82</v>
      </c>
      <c r="D45" s="628"/>
      <c r="E45" s="244"/>
      <c r="F45" s="244"/>
      <c r="G45" s="244"/>
      <c r="H45" s="244"/>
      <c r="I45" s="244"/>
      <c r="J45" s="244"/>
      <c r="K45" s="244"/>
      <c r="L45" s="244"/>
      <c r="M45" s="244"/>
      <c r="N45" s="244"/>
      <c r="O45" s="244"/>
      <c r="P45" s="244"/>
      <c r="Q45" s="244"/>
      <c r="R45" s="244"/>
      <c r="S45" s="244"/>
      <c r="T45" s="244"/>
      <c r="U45" s="244"/>
      <c r="V45" s="244"/>
      <c r="W45" s="244"/>
      <c r="X45" s="244"/>
    </row>
    <row r="46" spans="1:24" ht="45.75" customHeight="1" x14ac:dyDescent="0.2">
      <c r="A46" s="241" t="s">
        <v>37</v>
      </c>
      <c r="B46" s="251" t="s">
        <v>86</v>
      </c>
      <c r="C46" s="249" t="s">
        <v>87</v>
      </c>
      <c r="D46" s="638" t="s">
        <v>360</v>
      </c>
      <c r="E46" s="240"/>
      <c r="F46" s="240"/>
      <c r="G46" s="240"/>
      <c r="H46" s="240"/>
      <c r="I46" s="240"/>
      <c r="J46" s="240"/>
      <c r="K46" s="240"/>
      <c r="L46" s="240"/>
      <c r="M46" s="240"/>
      <c r="N46" s="240"/>
      <c r="O46" s="240"/>
      <c r="P46" s="240"/>
      <c r="Q46" s="240"/>
      <c r="R46" s="240"/>
      <c r="S46" s="240"/>
      <c r="T46" s="240"/>
      <c r="U46" s="240"/>
      <c r="V46" s="240"/>
      <c r="W46" s="240"/>
      <c r="X46" s="240"/>
    </row>
    <row r="47" spans="1:24" ht="45.75" customHeight="1" x14ac:dyDescent="0.2">
      <c r="A47" s="245" t="s">
        <v>40</v>
      </c>
      <c r="B47" s="220" t="s">
        <v>88</v>
      </c>
      <c r="C47" s="255" t="s">
        <v>89</v>
      </c>
      <c r="D47" s="628"/>
      <c r="E47" s="240"/>
      <c r="F47" s="250"/>
      <c r="G47" s="240"/>
      <c r="H47" s="240"/>
      <c r="I47" s="240"/>
      <c r="J47" s="240"/>
      <c r="K47" s="240"/>
      <c r="L47" s="240"/>
      <c r="M47" s="240"/>
      <c r="N47" s="240"/>
      <c r="O47" s="240"/>
      <c r="P47" s="240"/>
      <c r="Q47" s="240"/>
      <c r="R47" s="240"/>
      <c r="S47" s="240"/>
      <c r="T47" s="240"/>
      <c r="U47" s="240"/>
      <c r="V47" s="240"/>
      <c r="W47" s="240"/>
      <c r="X47" s="240"/>
    </row>
    <row r="48" spans="1:24" ht="45.75" customHeight="1" x14ac:dyDescent="0.2">
      <c r="A48" s="245" t="s">
        <v>40</v>
      </c>
      <c r="B48" s="220" t="s">
        <v>91</v>
      </c>
      <c r="C48" s="255" t="s">
        <v>89</v>
      </c>
      <c r="D48" s="628"/>
      <c r="E48" s="240"/>
      <c r="F48" s="240"/>
      <c r="G48" s="240"/>
      <c r="H48" s="240"/>
      <c r="I48" s="240"/>
      <c r="J48" s="240"/>
      <c r="K48" s="240"/>
      <c r="L48" s="240"/>
      <c r="M48" s="240"/>
      <c r="N48" s="240"/>
      <c r="O48" s="240"/>
      <c r="P48" s="240"/>
      <c r="Q48" s="240"/>
      <c r="R48" s="240"/>
      <c r="S48" s="240"/>
      <c r="T48" s="240"/>
      <c r="U48" s="240"/>
      <c r="V48" s="240"/>
      <c r="W48" s="240"/>
      <c r="X48" s="240"/>
    </row>
    <row r="49" spans="1:24" ht="45.75" customHeight="1" x14ac:dyDescent="0.2">
      <c r="A49" s="248" t="s">
        <v>40</v>
      </c>
      <c r="B49" s="224" t="s">
        <v>92</v>
      </c>
      <c r="C49" s="265" t="s">
        <v>89</v>
      </c>
      <c r="D49" s="628"/>
      <c r="E49" s="244"/>
      <c r="F49" s="244"/>
      <c r="G49" s="244"/>
      <c r="H49" s="244"/>
      <c r="I49" s="244"/>
      <c r="J49" s="244"/>
      <c r="K49" s="244"/>
      <c r="L49" s="244"/>
      <c r="M49" s="244"/>
      <c r="N49" s="244"/>
      <c r="O49" s="244"/>
      <c r="P49" s="244"/>
      <c r="Q49" s="244"/>
      <c r="R49" s="244"/>
      <c r="S49" s="244"/>
      <c r="T49" s="244"/>
      <c r="U49" s="244"/>
      <c r="V49" s="244"/>
      <c r="W49" s="244"/>
      <c r="X49" s="244"/>
    </row>
    <row r="50" spans="1:24" ht="39.75" customHeight="1" x14ac:dyDescent="0.2">
      <c r="A50" s="241" t="s">
        <v>37</v>
      </c>
      <c r="B50" s="251" t="s">
        <v>93</v>
      </c>
      <c r="C50" s="249" t="s">
        <v>94</v>
      </c>
      <c r="D50" s="638" t="s">
        <v>361</v>
      </c>
      <c r="E50" s="240"/>
      <c r="F50" s="240"/>
      <c r="G50" s="240"/>
      <c r="H50" s="240"/>
      <c r="I50" s="240"/>
      <c r="J50" s="240"/>
      <c r="K50" s="240"/>
      <c r="L50" s="240"/>
      <c r="M50" s="240"/>
      <c r="N50" s="240"/>
      <c r="O50" s="240"/>
      <c r="P50" s="240"/>
      <c r="Q50" s="240"/>
      <c r="R50" s="240"/>
      <c r="S50" s="240"/>
      <c r="T50" s="240"/>
      <c r="U50" s="240"/>
      <c r="V50" s="240"/>
      <c r="W50" s="240"/>
      <c r="X50" s="240"/>
    </row>
    <row r="51" spans="1:24" ht="39.75" customHeight="1" x14ac:dyDescent="0.2">
      <c r="A51" s="245" t="s">
        <v>40</v>
      </c>
      <c r="B51" s="220" t="s">
        <v>95</v>
      </c>
      <c r="C51" s="246" t="s">
        <v>98</v>
      </c>
      <c r="D51" s="628"/>
      <c r="E51" s="240"/>
      <c r="F51" s="240"/>
      <c r="G51" s="240"/>
      <c r="H51" s="240"/>
      <c r="I51" s="240"/>
      <c r="J51" s="240"/>
      <c r="K51" s="240"/>
      <c r="L51" s="240"/>
      <c r="M51" s="240"/>
      <c r="N51" s="240"/>
      <c r="O51" s="240"/>
      <c r="P51" s="240"/>
      <c r="Q51" s="240"/>
      <c r="R51" s="240"/>
      <c r="S51" s="240"/>
      <c r="T51" s="240"/>
      <c r="U51" s="240"/>
      <c r="V51" s="240"/>
      <c r="W51" s="240"/>
      <c r="X51" s="240"/>
    </row>
    <row r="52" spans="1:24" ht="39.75" customHeight="1" x14ac:dyDescent="0.2">
      <c r="A52" s="245" t="s">
        <v>40</v>
      </c>
      <c r="B52" s="220" t="s">
        <v>97</v>
      </c>
      <c r="C52" s="246" t="s">
        <v>98</v>
      </c>
      <c r="D52" s="628"/>
      <c r="E52" s="240"/>
      <c r="F52" s="240"/>
      <c r="G52" s="240"/>
      <c r="H52" s="240"/>
      <c r="I52" s="240"/>
      <c r="J52" s="240"/>
      <c r="K52" s="240"/>
      <c r="L52" s="240"/>
      <c r="M52" s="240"/>
      <c r="N52" s="240"/>
      <c r="O52" s="240"/>
      <c r="P52" s="240"/>
      <c r="Q52" s="240"/>
      <c r="R52" s="240"/>
      <c r="S52" s="240"/>
      <c r="T52" s="240"/>
      <c r="U52" s="240"/>
      <c r="V52" s="240"/>
      <c r="W52" s="240"/>
      <c r="X52" s="240"/>
    </row>
    <row r="53" spans="1:24" ht="39.75" customHeight="1" x14ac:dyDescent="0.2">
      <c r="A53" s="248" t="s">
        <v>40</v>
      </c>
      <c r="B53" s="224" t="s">
        <v>99</v>
      </c>
      <c r="C53" s="246" t="s">
        <v>98</v>
      </c>
      <c r="D53" s="628"/>
      <c r="E53" s="240"/>
      <c r="F53" s="240"/>
      <c r="G53" s="240"/>
      <c r="H53" s="240"/>
      <c r="I53" s="240"/>
      <c r="J53" s="240"/>
      <c r="K53" s="240"/>
      <c r="L53" s="240"/>
      <c r="M53" s="240"/>
      <c r="N53" s="240"/>
      <c r="O53" s="240"/>
      <c r="P53" s="240"/>
      <c r="Q53" s="240"/>
      <c r="R53" s="240"/>
      <c r="S53" s="240"/>
      <c r="T53" s="240"/>
      <c r="U53" s="240"/>
      <c r="V53" s="240"/>
      <c r="W53" s="240"/>
      <c r="X53" s="240"/>
    </row>
    <row r="54" spans="1:24" ht="30" customHeight="1" x14ac:dyDescent="0.2">
      <c r="A54" s="266" t="s">
        <v>100</v>
      </c>
      <c r="B54" s="267"/>
      <c r="C54" s="268"/>
      <c r="D54" s="269"/>
      <c r="E54" s="240"/>
      <c r="F54" s="240"/>
      <c r="G54" s="240"/>
      <c r="H54" s="240"/>
      <c r="I54" s="240"/>
      <c r="J54" s="240"/>
      <c r="K54" s="240"/>
      <c r="L54" s="240"/>
      <c r="M54" s="240"/>
      <c r="N54" s="240"/>
      <c r="O54" s="240"/>
      <c r="P54" s="240"/>
      <c r="Q54" s="240"/>
      <c r="R54" s="240"/>
      <c r="S54" s="240"/>
      <c r="T54" s="240"/>
      <c r="U54" s="240"/>
      <c r="V54" s="240"/>
      <c r="W54" s="240"/>
      <c r="X54" s="240"/>
    </row>
    <row r="55" spans="1:24" ht="30" customHeight="1" x14ac:dyDescent="0.2">
      <c r="A55" s="270" t="s">
        <v>35</v>
      </c>
      <c r="B55" s="271">
        <v>3</v>
      </c>
      <c r="C55" s="270" t="s">
        <v>101</v>
      </c>
      <c r="D55" s="272"/>
      <c r="E55" s="244"/>
      <c r="F55" s="244"/>
      <c r="G55" s="244"/>
      <c r="H55" s="244"/>
      <c r="I55" s="244"/>
      <c r="J55" s="244"/>
      <c r="K55" s="244"/>
      <c r="L55" s="244"/>
      <c r="M55" s="244"/>
      <c r="N55" s="244"/>
      <c r="O55" s="244"/>
      <c r="P55" s="244"/>
      <c r="Q55" s="244"/>
      <c r="R55" s="244"/>
      <c r="S55" s="244"/>
      <c r="T55" s="244"/>
      <c r="U55" s="244"/>
      <c r="V55" s="244"/>
      <c r="W55" s="244"/>
      <c r="X55" s="244"/>
    </row>
    <row r="56" spans="1:24" ht="58.5" customHeight="1" x14ac:dyDescent="0.2">
      <c r="A56" s="273" t="s">
        <v>37</v>
      </c>
      <c r="B56" s="274" t="s">
        <v>102</v>
      </c>
      <c r="C56" s="275" t="s">
        <v>103</v>
      </c>
      <c r="D56" s="637" t="s">
        <v>362</v>
      </c>
      <c r="E56" s="240"/>
      <c r="F56" s="240"/>
      <c r="G56" s="240"/>
      <c r="H56" s="240"/>
      <c r="I56" s="240"/>
      <c r="J56" s="240"/>
      <c r="K56" s="240"/>
      <c r="L56" s="240"/>
      <c r="M56" s="240"/>
      <c r="N56" s="240"/>
      <c r="O56" s="240"/>
      <c r="P56" s="240"/>
      <c r="Q56" s="240"/>
      <c r="R56" s="240"/>
      <c r="S56" s="240"/>
      <c r="T56" s="240"/>
      <c r="U56" s="240"/>
      <c r="V56" s="240"/>
      <c r="W56" s="240"/>
      <c r="X56" s="240"/>
    </row>
    <row r="57" spans="1:24" ht="58.5" customHeight="1" x14ac:dyDescent="0.2">
      <c r="A57" s="245" t="s">
        <v>40</v>
      </c>
      <c r="B57" s="220" t="s">
        <v>104</v>
      </c>
      <c r="C57" s="255" t="s">
        <v>105</v>
      </c>
      <c r="D57" s="628"/>
      <c r="E57" s="240"/>
      <c r="F57" s="240"/>
      <c r="G57" s="240"/>
      <c r="H57" s="240"/>
      <c r="I57" s="240"/>
      <c r="J57" s="240"/>
      <c r="K57" s="240"/>
      <c r="L57" s="240"/>
      <c r="M57" s="240"/>
      <c r="N57" s="240"/>
      <c r="O57" s="240"/>
      <c r="P57" s="240"/>
      <c r="Q57" s="240"/>
      <c r="R57" s="240"/>
      <c r="S57" s="240"/>
      <c r="T57" s="240"/>
      <c r="U57" s="240"/>
      <c r="V57" s="240"/>
      <c r="W57" s="240"/>
      <c r="X57" s="240"/>
    </row>
    <row r="58" spans="1:24" ht="58.5" customHeight="1" x14ac:dyDescent="0.2">
      <c r="A58" s="245" t="s">
        <v>40</v>
      </c>
      <c r="B58" s="220" t="s">
        <v>106</v>
      </c>
      <c r="C58" s="255" t="s">
        <v>107</v>
      </c>
      <c r="D58" s="628"/>
      <c r="E58" s="240"/>
      <c r="F58" s="240"/>
      <c r="G58" s="240"/>
      <c r="H58" s="240"/>
      <c r="I58" s="240"/>
      <c r="J58" s="240"/>
      <c r="K58" s="240"/>
      <c r="L58" s="240"/>
      <c r="M58" s="240"/>
      <c r="N58" s="240"/>
      <c r="O58" s="240"/>
      <c r="P58" s="240"/>
      <c r="Q58" s="240"/>
      <c r="R58" s="240"/>
      <c r="S58" s="240"/>
      <c r="T58" s="240"/>
      <c r="U58" s="240"/>
      <c r="V58" s="240"/>
      <c r="W58" s="240"/>
      <c r="X58" s="240"/>
    </row>
    <row r="59" spans="1:24" ht="58.5" customHeight="1" x14ac:dyDescent="0.2">
      <c r="A59" s="247" t="s">
        <v>40</v>
      </c>
      <c r="B59" s="222" t="s">
        <v>108</v>
      </c>
      <c r="C59" s="256" t="s">
        <v>109</v>
      </c>
      <c r="D59" s="628"/>
      <c r="E59" s="244"/>
      <c r="F59" s="244"/>
      <c r="G59" s="244"/>
      <c r="H59" s="244"/>
      <c r="I59" s="244"/>
      <c r="J59" s="244"/>
      <c r="K59" s="244"/>
      <c r="L59" s="244"/>
      <c r="M59" s="244"/>
      <c r="N59" s="244"/>
      <c r="O59" s="244"/>
      <c r="P59" s="244"/>
      <c r="Q59" s="244"/>
      <c r="R59" s="244"/>
      <c r="S59" s="244"/>
      <c r="T59" s="244"/>
      <c r="U59" s="244"/>
      <c r="V59" s="244"/>
      <c r="W59" s="244"/>
      <c r="X59" s="244"/>
    </row>
    <row r="60" spans="1:24" ht="54" customHeight="1" x14ac:dyDescent="0.2">
      <c r="A60" s="241" t="s">
        <v>37</v>
      </c>
      <c r="B60" s="251" t="s">
        <v>110</v>
      </c>
      <c r="C60" s="243" t="s">
        <v>111</v>
      </c>
      <c r="D60" s="641" t="s">
        <v>363</v>
      </c>
      <c r="E60" s="240"/>
      <c r="F60" s="240"/>
      <c r="G60" s="240"/>
      <c r="H60" s="240"/>
      <c r="I60" s="240"/>
      <c r="J60" s="240"/>
      <c r="K60" s="240"/>
      <c r="L60" s="240"/>
      <c r="M60" s="240"/>
      <c r="N60" s="240"/>
      <c r="O60" s="240"/>
      <c r="P60" s="240"/>
      <c r="Q60" s="240"/>
      <c r="R60" s="240"/>
      <c r="S60" s="240"/>
      <c r="T60" s="240"/>
      <c r="U60" s="240"/>
      <c r="V60" s="240"/>
      <c r="W60" s="240"/>
      <c r="X60" s="240"/>
    </row>
    <row r="61" spans="1:24" ht="30" customHeight="1" x14ac:dyDescent="0.2">
      <c r="A61" s="245" t="s">
        <v>40</v>
      </c>
      <c r="B61" s="220" t="s">
        <v>112</v>
      </c>
      <c r="C61" s="255" t="s">
        <v>113</v>
      </c>
      <c r="D61" s="628"/>
      <c r="E61" s="240"/>
      <c r="F61" s="240"/>
      <c r="G61" s="240"/>
      <c r="H61" s="240"/>
      <c r="I61" s="240"/>
      <c r="J61" s="240"/>
      <c r="K61" s="240"/>
      <c r="L61" s="240"/>
      <c r="M61" s="240"/>
      <c r="N61" s="240"/>
      <c r="O61" s="240"/>
      <c r="P61" s="240"/>
      <c r="Q61" s="240"/>
      <c r="R61" s="240"/>
      <c r="S61" s="240"/>
      <c r="T61" s="240"/>
      <c r="U61" s="240"/>
      <c r="V61" s="240"/>
      <c r="W61" s="240"/>
      <c r="X61" s="240"/>
    </row>
    <row r="62" spans="1:24" ht="30" customHeight="1" x14ac:dyDescent="0.2">
      <c r="A62" s="248" t="s">
        <v>40</v>
      </c>
      <c r="B62" s="224" t="s">
        <v>116</v>
      </c>
      <c r="C62" s="265" t="s">
        <v>117</v>
      </c>
      <c r="D62" s="628"/>
      <c r="E62" s="244"/>
      <c r="F62" s="244"/>
      <c r="G62" s="244"/>
      <c r="H62" s="244"/>
      <c r="I62" s="244"/>
      <c r="J62" s="244"/>
      <c r="K62" s="244"/>
      <c r="L62" s="244"/>
      <c r="M62" s="244"/>
      <c r="N62" s="244"/>
      <c r="O62" s="244"/>
      <c r="P62" s="244"/>
      <c r="Q62" s="244"/>
      <c r="R62" s="244"/>
      <c r="S62" s="244"/>
      <c r="T62" s="244"/>
      <c r="U62" s="244"/>
      <c r="V62" s="244"/>
      <c r="W62" s="244"/>
      <c r="X62" s="244"/>
    </row>
    <row r="63" spans="1:24" ht="30" customHeight="1" x14ac:dyDescent="0.2">
      <c r="A63" s="257" t="s">
        <v>118</v>
      </c>
      <c r="B63" s="276"/>
      <c r="C63" s="277"/>
      <c r="D63" s="278"/>
      <c r="E63" s="240"/>
      <c r="F63" s="240"/>
      <c r="G63" s="240"/>
      <c r="H63" s="240"/>
      <c r="I63" s="240"/>
      <c r="J63" s="240"/>
      <c r="K63" s="240"/>
      <c r="L63" s="240"/>
      <c r="M63" s="240"/>
      <c r="N63" s="240"/>
      <c r="O63" s="240"/>
      <c r="P63" s="240"/>
      <c r="Q63" s="240"/>
      <c r="R63" s="240"/>
      <c r="S63" s="240"/>
      <c r="T63" s="240"/>
      <c r="U63" s="240"/>
      <c r="V63" s="240"/>
      <c r="W63" s="240"/>
      <c r="X63" s="240"/>
    </row>
    <row r="64" spans="1:24" ht="71.25" customHeight="1" x14ac:dyDescent="0.2">
      <c r="A64" s="260" t="s">
        <v>35</v>
      </c>
      <c r="B64" s="261">
        <v>4</v>
      </c>
      <c r="C64" s="279" t="s">
        <v>119</v>
      </c>
      <c r="D64" s="280" t="s">
        <v>364</v>
      </c>
      <c r="E64" s="240"/>
      <c r="F64" s="240"/>
      <c r="G64" s="240"/>
      <c r="H64" s="240"/>
      <c r="I64" s="240"/>
      <c r="J64" s="240"/>
      <c r="K64" s="240"/>
      <c r="L64" s="240"/>
      <c r="M64" s="240"/>
      <c r="N64" s="240"/>
      <c r="O64" s="240"/>
      <c r="P64" s="240"/>
      <c r="Q64" s="240"/>
      <c r="R64" s="240"/>
      <c r="S64" s="240"/>
      <c r="T64" s="240"/>
      <c r="U64" s="240"/>
      <c r="V64" s="240"/>
      <c r="W64" s="240"/>
      <c r="X64" s="240"/>
    </row>
    <row r="65" spans="1:24" ht="45" customHeight="1" x14ac:dyDescent="0.2">
      <c r="A65" s="241" t="s">
        <v>37</v>
      </c>
      <c r="B65" s="251" t="s">
        <v>120</v>
      </c>
      <c r="C65" s="264" t="s">
        <v>121</v>
      </c>
      <c r="D65" s="638" t="s">
        <v>365</v>
      </c>
      <c r="E65" s="240"/>
      <c r="F65" s="240"/>
      <c r="G65" s="240"/>
      <c r="H65" s="240"/>
      <c r="I65" s="240"/>
      <c r="J65" s="240"/>
      <c r="K65" s="240"/>
      <c r="L65" s="240"/>
      <c r="M65" s="240"/>
      <c r="N65" s="240"/>
      <c r="O65" s="240"/>
      <c r="P65" s="240"/>
      <c r="Q65" s="240"/>
      <c r="R65" s="240"/>
      <c r="S65" s="240"/>
      <c r="T65" s="240"/>
      <c r="U65" s="240"/>
      <c r="V65" s="240"/>
      <c r="W65" s="240"/>
      <c r="X65" s="240"/>
    </row>
    <row r="66" spans="1:24" ht="45" customHeight="1" x14ac:dyDescent="0.2">
      <c r="A66" s="245" t="s">
        <v>40</v>
      </c>
      <c r="B66" s="220" t="s">
        <v>122</v>
      </c>
      <c r="C66" s="255" t="s">
        <v>366</v>
      </c>
      <c r="D66" s="628"/>
      <c r="E66" s="244"/>
      <c r="F66" s="244"/>
      <c r="G66" s="244"/>
      <c r="H66" s="244"/>
      <c r="I66" s="244"/>
      <c r="J66" s="244"/>
      <c r="K66" s="244"/>
      <c r="L66" s="244"/>
      <c r="M66" s="244"/>
      <c r="N66" s="244"/>
      <c r="O66" s="244"/>
      <c r="P66" s="244"/>
      <c r="Q66" s="244"/>
      <c r="R66" s="244"/>
      <c r="S66" s="244"/>
      <c r="T66" s="244"/>
      <c r="U66" s="244"/>
      <c r="V66" s="244"/>
      <c r="W66" s="244"/>
      <c r="X66" s="244"/>
    </row>
    <row r="67" spans="1:24" ht="45" customHeight="1" x14ac:dyDescent="0.2">
      <c r="A67" s="245" t="s">
        <v>40</v>
      </c>
      <c r="B67" s="220" t="s">
        <v>125</v>
      </c>
      <c r="C67" s="255" t="s">
        <v>366</v>
      </c>
      <c r="D67" s="628"/>
      <c r="E67" s="240"/>
      <c r="F67" s="240"/>
      <c r="G67" s="240"/>
      <c r="H67" s="240"/>
      <c r="I67" s="240"/>
      <c r="J67" s="240"/>
      <c r="K67" s="240"/>
      <c r="L67" s="240"/>
      <c r="M67" s="240"/>
      <c r="N67" s="240"/>
      <c r="O67" s="240"/>
      <c r="P67" s="240"/>
      <c r="Q67" s="240"/>
      <c r="R67" s="240"/>
      <c r="S67" s="240"/>
      <c r="T67" s="240"/>
      <c r="U67" s="240"/>
      <c r="V67" s="240"/>
      <c r="W67" s="240"/>
      <c r="X67" s="240"/>
    </row>
    <row r="68" spans="1:24" ht="45" customHeight="1" x14ac:dyDescent="0.2">
      <c r="A68" s="248" t="s">
        <v>40</v>
      </c>
      <c r="B68" s="222" t="s">
        <v>127</v>
      </c>
      <c r="C68" s="256" t="s">
        <v>366</v>
      </c>
      <c r="D68" s="629"/>
      <c r="E68" s="240"/>
      <c r="F68" s="240"/>
      <c r="G68" s="240"/>
      <c r="H68" s="240"/>
      <c r="I68" s="240"/>
      <c r="J68" s="240"/>
      <c r="K68" s="240"/>
      <c r="L68" s="240"/>
      <c r="M68" s="240"/>
      <c r="N68" s="240"/>
      <c r="O68" s="240"/>
      <c r="P68" s="240"/>
      <c r="Q68" s="240"/>
      <c r="R68" s="240"/>
      <c r="S68" s="240"/>
      <c r="T68" s="240"/>
      <c r="U68" s="240"/>
      <c r="V68" s="240"/>
      <c r="W68" s="240"/>
      <c r="X68" s="240"/>
    </row>
    <row r="69" spans="1:24" ht="56.25" customHeight="1" x14ac:dyDescent="0.2">
      <c r="A69" s="241" t="s">
        <v>37</v>
      </c>
      <c r="B69" s="251" t="s">
        <v>130</v>
      </c>
      <c r="C69" s="249" t="s">
        <v>131</v>
      </c>
      <c r="D69" s="627" t="s">
        <v>367</v>
      </c>
      <c r="E69" s="240"/>
      <c r="F69" s="240"/>
      <c r="G69" s="240"/>
      <c r="H69" s="240"/>
      <c r="I69" s="240"/>
      <c r="J69" s="240"/>
      <c r="K69" s="240"/>
      <c r="L69" s="240"/>
      <c r="M69" s="240"/>
      <c r="N69" s="240"/>
      <c r="O69" s="240"/>
      <c r="P69" s="240"/>
      <c r="Q69" s="240"/>
      <c r="R69" s="240"/>
      <c r="S69" s="240"/>
      <c r="T69" s="240"/>
      <c r="U69" s="240"/>
      <c r="V69" s="240"/>
      <c r="W69" s="240"/>
      <c r="X69" s="240"/>
    </row>
    <row r="70" spans="1:24" ht="56.25" customHeight="1" x14ac:dyDescent="0.2">
      <c r="A70" s="245" t="s">
        <v>40</v>
      </c>
      <c r="B70" s="220" t="s">
        <v>132</v>
      </c>
      <c r="C70" s="281" t="s">
        <v>368</v>
      </c>
      <c r="D70" s="628"/>
      <c r="E70" s="244"/>
      <c r="F70" s="244"/>
      <c r="G70" s="244"/>
      <c r="H70" s="244"/>
      <c r="I70" s="244"/>
      <c r="J70" s="244"/>
      <c r="K70" s="244"/>
      <c r="L70" s="244"/>
      <c r="M70" s="244"/>
      <c r="N70" s="244"/>
      <c r="O70" s="244"/>
      <c r="P70" s="244"/>
      <c r="Q70" s="244"/>
      <c r="R70" s="244"/>
      <c r="S70" s="244"/>
      <c r="T70" s="244"/>
      <c r="U70" s="244"/>
      <c r="V70" s="244"/>
      <c r="W70" s="244"/>
      <c r="X70" s="244"/>
    </row>
    <row r="71" spans="1:24" ht="56.25" customHeight="1" x14ac:dyDescent="0.2">
      <c r="A71" s="245" t="s">
        <v>40</v>
      </c>
      <c r="B71" s="220" t="s">
        <v>134</v>
      </c>
      <c r="C71" s="281" t="s">
        <v>105</v>
      </c>
      <c r="D71" s="628"/>
      <c r="E71" s="240"/>
      <c r="F71" s="240"/>
      <c r="G71" s="240"/>
      <c r="H71" s="240"/>
      <c r="I71" s="240"/>
      <c r="J71" s="240"/>
      <c r="K71" s="240"/>
      <c r="L71" s="240"/>
      <c r="M71" s="240"/>
      <c r="N71" s="240"/>
      <c r="O71" s="240"/>
      <c r="P71" s="240"/>
      <c r="Q71" s="240"/>
      <c r="R71" s="240"/>
      <c r="S71" s="240"/>
      <c r="T71" s="240"/>
      <c r="U71" s="240"/>
      <c r="V71" s="240"/>
      <c r="W71" s="240"/>
      <c r="X71" s="240"/>
    </row>
    <row r="72" spans="1:24" ht="56.25" customHeight="1" x14ac:dyDescent="0.2">
      <c r="A72" s="247" t="s">
        <v>40</v>
      </c>
      <c r="B72" s="224" t="s">
        <v>137</v>
      </c>
      <c r="C72" s="282" t="s">
        <v>107</v>
      </c>
      <c r="D72" s="628"/>
      <c r="E72" s="240"/>
      <c r="F72" s="240"/>
      <c r="G72" s="240"/>
      <c r="H72" s="240"/>
      <c r="I72" s="240"/>
      <c r="J72" s="240"/>
      <c r="K72" s="240"/>
      <c r="L72" s="240"/>
      <c r="M72" s="240"/>
      <c r="N72" s="240"/>
      <c r="O72" s="240"/>
      <c r="P72" s="240"/>
      <c r="Q72" s="240"/>
      <c r="R72" s="240"/>
      <c r="S72" s="240"/>
      <c r="T72" s="240"/>
      <c r="U72" s="240"/>
      <c r="V72" s="240"/>
      <c r="W72" s="240"/>
      <c r="X72" s="240"/>
    </row>
    <row r="73" spans="1:24" ht="51.75" customHeight="1" x14ac:dyDescent="0.2">
      <c r="A73" s="241" t="s">
        <v>37</v>
      </c>
      <c r="B73" s="251" t="s">
        <v>140</v>
      </c>
      <c r="C73" s="249" t="s">
        <v>141</v>
      </c>
      <c r="D73" s="627" t="s">
        <v>369</v>
      </c>
      <c r="E73" s="240"/>
      <c r="F73" s="240"/>
      <c r="G73" s="240"/>
      <c r="H73" s="240"/>
      <c r="I73" s="240"/>
      <c r="J73" s="240"/>
      <c r="K73" s="240"/>
      <c r="L73" s="240"/>
      <c r="M73" s="240"/>
      <c r="N73" s="240"/>
      <c r="O73" s="240"/>
      <c r="P73" s="240"/>
      <c r="Q73" s="240"/>
      <c r="R73" s="240"/>
      <c r="S73" s="240"/>
      <c r="T73" s="240"/>
      <c r="U73" s="240"/>
      <c r="V73" s="240"/>
      <c r="W73" s="240"/>
      <c r="X73" s="240"/>
    </row>
    <row r="74" spans="1:24" ht="51.75" customHeight="1" x14ac:dyDescent="0.2">
      <c r="A74" s="245" t="s">
        <v>40</v>
      </c>
      <c r="B74" s="220" t="s">
        <v>142</v>
      </c>
      <c r="C74" s="281" t="s">
        <v>143</v>
      </c>
      <c r="D74" s="628"/>
      <c r="E74" s="240"/>
      <c r="F74" s="240"/>
      <c r="G74" s="240"/>
      <c r="H74" s="240"/>
      <c r="I74" s="240"/>
      <c r="J74" s="240"/>
      <c r="K74" s="240"/>
      <c r="L74" s="240"/>
      <c r="M74" s="240"/>
      <c r="N74" s="240"/>
      <c r="O74" s="240"/>
      <c r="P74" s="240"/>
      <c r="Q74" s="240"/>
      <c r="R74" s="240"/>
      <c r="S74" s="240"/>
      <c r="T74" s="240"/>
      <c r="U74" s="240"/>
      <c r="V74" s="240"/>
      <c r="W74" s="240"/>
      <c r="X74" s="240"/>
    </row>
    <row r="75" spans="1:24" ht="51.75" customHeight="1" x14ac:dyDescent="0.2">
      <c r="A75" s="245" t="s">
        <v>40</v>
      </c>
      <c r="B75" s="220" t="s">
        <v>145</v>
      </c>
      <c r="C75" s="281" t="s">
        <v>146</v>
      </c>
      <c r="D75" s="628"/>
      <c r="E75" s="240"/>
      <c r="F75" s="240"/>
      <c r="G75" s="240"/>
      <c r="H75" s="240"/>
      <c r="I75" s="240"/>
      <c r="J75" s="240"/>
      <c r="K75" s="240"/>
      <c r="L75" s="240"/>
      <c r="M75" s="240"/>
      <c r="N75" s="240"/>
      <c r="O75" s="240"/>
      <c r="P75" s="240"/>
      <c r="Q75" s="240"/>
      <c r="R75" s="240"/>
      <c r="S75" s="240"/>
      <c r="T75" s="240"/>
      <c r="U75" s="240"/>
      <c r="V75" s="240"/>
      <c r="W75" s="240"/>
      <c r="X75" s="240"/>
    </row>
    <row r="76" spans="1:24" ht="51.75" customHeight="1" x14ac:dyDescent="0.2">
      <c r="A76" s="247" t="s">
        <v>40</v>
      </c>
      <c r="B76" s="224" t="s">
        <v>147</v>
      </c>
      <c r="C76" s="282" t="s">
        <v>148</v>
      </c>
      <c r="D76" s="629"/>
      <c r="E76" s="244"/>
      <c r="F76" s="244"/>
      <c r="G76" s="244"/>
      <c r="H76" s="244"/>
      <c r="I76" s="244"/>
      <c r="J76" s="244"/>
      <c r="K76" s="244"/>
      <c r="L76" s="244"/>
      <c r="M76" s="244"/>
      <c r="N76" s="244"/>
      <c r="O76" s="244"/>
      <c r="P76" s="244"/>
      <c r="Q76" s="244"/>
      <c r="R76" s="244"/>
      <c r="S76" s="244"/>
      <c r="T76" s="244"/>
      <c r="U76" s="244"/>
      <c r="V76" s="244"/>
      <c r="W76" s="244"/>
      <c r="X76" s="244"/>
    </row>
    <row r="77" spans="1:24" ht="59.25" customHeight="1" x14ac:dyDescent="0.2">
      <c r="A77" s="241" t="s">
        <v>37</v>
      </c>
      <c r="B77" s="251" t="s">
        <v>149</v>
      </c>
      <c r="C77" s="249" t="s">
        <v>150</v>
      </c>
      <c r="D77" s="638" t="s">
        <v>370</v>
      </c>
      <c r="E77" s="240"/>
      <c r="F77" s="240"/>
      <c r="G77" s="240"/>
      <c r="H77" s="240"/>
      <c r="I77" s="240"/>
      <c r="J77" s="240"/>
      <c r="K77" s="240"/>
      <c r="L77" s="240"/>
      <c r="M77" s="240"/>
      <c r="N77" s="240"/>
      <c r="O77" s="240"/>
      <c r="P77" s="240"/>
      <c r="Q77" s="240"/>
      <c r="R77" s="240"/>
      <c r="S77" s="240"/>
      <c r="T77" s="240"/>
      <c r="U77" s="240"/>
      <c r="V77" s="240"/>
      <c r="W77" s="240"/>
      <c r="X77" s="240"/>
    </row>
    <row r="78" spans="1:24" ht="59.25" customHeight="1" x14ac:dyDescent="0.2">
      <c r="A78" s="245" t="s">
        <v>40</v>
      </c>
      <c r="B78" s="220" t="s">
        <v>151</v>
      </c>
      <c r="C78" s="255" t="s">
        <v>152</v>
      </c>
      <c r="D78" s="628"/>
      <c r="E78" s="240"/>
      <c r="F78" s="240"/>
      <c r="G78" s="240"/>
      <c r="H78" s="240"/>
      <c r="I78" s="240"/>
      <c r="J78" s="240"/>
      <c r="K78" s="240"/>
      <c r="L78" s="240"/>
      <c r="M78" s="240"/>
      <c r="N78" s="240"/>
      <c r="O78" s="240"/>
      <c r="P78" s="240"/>
      <c r="Q78" s="240"/>
      <c r="R78" s="240"/>
      <c r="S78" s="240"/>
      <c r="T78" s="240"/>
      <c r="U78" s="240"/>
      <c r="V78" s="240"/>
      <c r="W78" s="240"/>
      <c r="X78" s="240"/>
    </row>
    <row r="79" spans="1:24" ht="59.25" customHeight="1" x14ac:dyDescent="0.2">
      <c r="A79" s="245" t="s">
        <v>40</v>
      </c>
      <c r="B79" s="220" t="s">
        <v>371</v>
      </c>
      <c r="C79" s="255" t="s">
        <v>152</v>
      </c>
      <c r="D79" s="628"/>
      <c r="E79" s="240"/>
      <c r="F79" s="240"/>
      <c r="G79" s="240"/>
      <c r="H79" s="240"/>
      <c r="I79" s="240"/>
      <c r="J79" s="240"/>
      <c r="K79" s="240"/>
      <c r="L79" s="240"/>
      <c r="M79" s="240"/>
      <c r="N79" s="240"/>
      <c r="O79" s="240"/>
      <c r="P79" s="240"/>
      <c r="Q79" s="240"/>
      <c r="R79" s="240"/>
      <c r="S79" s="240"/>
      <c r="T79" s="240"/>
      <c r="U79" s="240"/>
      <c r="V79" s="240"/>
      <c r="W79" s="240"/>
      <c r="X79" s="240"/>
    </row>
    <row r="80" spans="1:24" ht="59.25" customHeight="1" x14ac:dyDescent="0.2">
      <c r="A80" s="247" t="s">
        <v>40</v>
      </c>
      <c r="B80" s="222" t="s">
        <v>372</v>
      </c>
      <c r="C80" s="256" t="s">
        <v>152</v>
      </c>
      <c r="D80" s="629"/>
      <c r="E80" s="240"/>
      <c r="F80" s="240"/>
      <c r="G80" s="240"/>
      <c r="H80" s="240"/>
      <c r="I80" s="240"/>
      <c r="J80" s="240"/>
      <c r="K80" s="240"/>
      <c r="L80" s="240"/>
      <c r="M80" s="240"/>
      <c r="N80" s="240"/>
      <c r="O80" s="240"/>
      <c r="P80" s="240"/>
      <c r="Q80" s="240"/>
      <c r="R80" s="240"/>
      <c r="S80" s="240"/>
      <c r="T80" s="240"/>
      <c r="U80" s="240"/>
      <c r="V80" s="240"/>
      <c r="W80" s="240"/>
      <c r="X80" s="240"/>
    </row>
    <row r="81" spans="1:24" ht="61.5" customHeight="1" x14ac:dyDescent="0.2">
      <c r="A81" s="241" t="s">
        <v>37</v>
      </c>
      <c r="B81" s="251" t="s">
        <v>155</v>
      </c>
      <c r="C81" s="249" t="s">
        <v>156</v>
      </c>
      <c r="D81" s="638" t="s">
        <v>373</v>
      </c>
      <c r="E81" s="240"/>
      <c r="F81" s="240"/>
      <c r="G81" s="240"/>
      <c r="H81" s="240"/>
      <c r="I81" s="240"/>
      <c r="J81" s="240"/>
      <c r="K81" s="240"/>
      <c r="L81" s="240"/>
      <c r="M81" s="240"/>
      <c r="N81" s="240"/>
      <c r="O81" s="240"/>
      <c r="P81" s="240"/>
      <c r="Q81" s="240"/>
      <c r="R81" s="240"/>
      <c r="S81" s="240"/>
      <c r="T81" s="240"/>
      <c r="U81" s="240"/>
      <c r="V81" s="240"/>
      <c r="W81" s="240"/>
      <c r="X81" s="240"/>
    </row>
    <row r="82" spans="1:24" ht="61.5" customHeight="1" x14ac:dyDescent="0.2">
      <c r="A82" s="245" t="s">
        <v>40</v>
      </c>
      <c r="B82" s="220" t="s">
        <v>157</v>
      </c>
      <c r="C82" s="255" t="s">
        <v>152</v>
      </c>
      <c r="D82" s="628"/>
      <c r="E82" s="244"/>
      <c r="F82" s="244"/>
      <c r="G82" s="244"/>
      <c r="H82" s="244"/>
      <c r="I82" s="244"/>
      <c r="J82" s="244"/>
      <c r="K82" s="244"/>
      <c r="L82" s="244"/>
      <c r="M82" s="244"/>
      <c r="N82" s="244"/>
      <c r="O82" s="244"/>
      <c r="P82" s="244"/>
      <c r="Q82" s="244"/>
      <c r="R82" s="244"/>
      <c r="S82" s="244"/>
      <c r="T82" s="244"/>
      <c r="U82" s="244"/>
      <c r="V82" s="244"/>
      <c r="W82" s="244"/>
      <c r="X82" s="244"/>
    </row>
    <row r="83" spans="1:24" ht="61.5" customHeight="1" x14ac:dyDescent="0.2">
      <c r="A83" s="245" t="s">
        <v>40</v>
      </c>
      <c r="B83" s="220" t="s">
        <v>158</v>
      </c>
      <c r="C83" s="255" t="s">
        <v>152</v>
      </c>
      <c r="D83" s="628"/>
      <c r="E83" s="240"/>
      <c r="F83" s="240"/>
      <c r="G83" s="240"/>
      <c r="H83" s="240"/>
      <c r="I83" s="240"/>
      <c r="J83" s="240"/>
      <c r="K83" s="240"/>
      <c r="L83" s="240"/>
      <c r="M83" s="240"/>
      <c r="N83" s="240"/>
      <c r="O83" s="240"/>
      <c r="P83" s="240"/>
      <c r="Q83" s="240"/>
      <c r="R83" s="240"/>
      <c r="S83" s="240"/>
      <c r="T83" s="240"/>
      <c r="U83" s="240"/>
      <c r="V83" s="240"/>
      <c r="W83" s="240"/>
      <c r="X83" s="240"/>
    </row>
    <row r="84" spans="1:24" ht="61.5" customHeight="1" x14ac:dyDescent="0.2">
      <c r="A84" s="247" t="s">
        <v>40</v>
      </c>
      <c r="B84" s="224" t="s">
        <v>159</v>
      </c>
      <c r="C84" s="256" t="s">
        <v>152</v>
      </c>
      <c r="D84" s="629"/>
      <c r="E84" s="240"/>
      <c r="F84" s="240"/>
      <c r="G84" s="240"/>
      <c r="H84" s="240"/>
      <c r="I84" s="240"/>
      <c r="J84" s="240"/>
      <c r="K84" s="240"/>
      <c r="L84" s="240"/>
      <c r="M84" s="240"/>
      <c r="N84" s="240"/>
      <c r="O84" s="240"/>
      <c r="P84" s="240"/>
      <c r="Q84" s="240"/>
      <c r="R84" s="240"/>
      <c r="S84" s="240"/>
      <c r="T84" s="240"/>
      <c r="U84" s="240"/>
      <c r="V84" s="240"/>
      <c r="W84" s="240"/>
      <c r="X84" s="240"/>
    </row>
    <row r="85" spans="1:24" ht="19.5" customHeight="1" x14ac:dyDescent="0.2">
      <c r="A85" s="283" t="s">
        <v>160</v>
      </c>
      <c r="B85" s="258"/>
      <c r="C85" s="284"/>
      <c r="D85" s="285"/>
      <c r="E85" s="240"/>
      <c r="F85" s="240"/>
      <c r="G85" s="240"/>
      <c r="H85" s="240"/>
      <c r="I85" s="240"/>
      <c r="J85" s="240"/>
      <c r="K85" s="240"/>
      <c r="L85" s="240"/>
      <c r="M85" s="240"/>
      <c r="N85" s="240"/>
      <c r="O85" s="240"/>
      <c r="P85" s="240"/>
      <c r="Q85" s="240"/>
      <c r="R85" s="240"/>
      <c r="S85" s="240"/>
      <c r="T85" s="240"/>
      <c r="U85" s="240"/>
      <c r="V85" s="240"/>
      <c r="W85" s="240"/>
      <c r="X85" s="240"/>
    </row>
    <row r="86" spans="1:24" ht="69.75" customHeight="1" x14ac:dyDescent="0.2">
      <c r="A86" s="286" t="s">
        <v>35</v>
      </c>
      <c r="B86" s="287">
        <v>5</v>
      </c>
      <c r="C86" s="288" t="s">
        <v>374</v>
      </c>
      <c r="D86" s="289" t="s">
        <v>375</v>
      </c>
      <c r="E86" s="244"/>
      <c r="F86" s="244"/>
      <c r="G86" s="244"/>
      <c r="H86" s="244"/>
      <c r="I86" s="244"/>
      <c r="J86" s="244"/>
      <c r="K86" s="244"/>
      <c r="L86" s="244"/>
      <c r="M86" s="244"/>
      <c r="N86" s="244"/>
      <c r="O86" s="244"/>
      <c r="P86" s="244"/>
      <c r="Q86" s="244"/>
      <c r="R86" s="244"/>
      <c r="S86" s="244"/>
      <c r="T86" s="244"/>
      <c r="U86" s="244"/>
      <c r="V86" s="244"/>
      <c r="W86" s="244"/>
      <c r="X86" s="244"/>
    </row>
    <row r="87" spans="1:24" ht="62.25" customHeight="1" x14ac:dyDescent="0.2">
      <c r="A87" s="241" t="s">
        <v>37</v>
      </c>
      <c r="B87" s="251" t="s">
        <v>162</v>
      </c>
      <c r="C87" s="243" t="s">
        <v>163</v>
      </c>
      <c r="D87" s="634" t="s">
        <v>376</v>
      </c>
      <c r="E87" s="240"/>
      <c r="F87" s="240"/>
      <c r="G87" s="240"/>
      <c r="H87" s="240"/>
      <c r="I87" s="240"/>
      <c r="J87" s="240"/>
      <c r="K87" s="240"/>
      <c r="L87" s="240"/>
      <c r="M87" s="240"/>
      <c r="N87" s="240"/>
      <c r="O87" s="240"/>
      <c r="P87" s="240"/>
      <c r="Q87" s="240"/>
      <c r="R87" s="240"/>
      <c r="S87" s="240"/>
      <c r="T87" s="240"/>
      <c r="U87" s="240"/>
      <c r="V87" s="240"/>
      <c r="W87" s="240"/>
      <c r="X87" s="240"/>
    </row>
    <row r="88" spans="1:24" ht="62.25" customHeight="1" x14ac:dyDescent="0.2">
      <c r="A88" s="290" t="s">
        <v>40</v>
      </c>
      <c r="B88" s="220" t="s">
        <v>164</v>
      </c>
      <c r="C88" s="291" t="s">
        <v>377</v>
      </c>
      <c r="D88" s="635"/>
      <c r="E88" s="240"/>
      <c r="F88" s="240"/>
      <c r="G88" s="240"/>
      <c r="H88" s="240"/>
      <c r="I88" s="240"/>
      <c r="J88" s="240"/>
      <c r="K88" s="240"/>
      <c r="L88" s="240"/>
      <c r="M88" s="240"/>
      <c r="N88" s="240"/>
      <c r="O88" s="240"/>
      <c r="P88" s="240"/>
      <c r="Q88" s="240"/>
      <c r="R88" s="240"/>
      <c r="S88" s="240"/>
      <c r="T88" s="240"/>
      <c r="U88" s="240"/>
      <c r="V88" s="240"/>
      <c r="W88" s="240"/>
      <c r="X88" s="240"/>
    </row>
    <row r="89" spans="1:24" ht="62.25" customHeight="1" x14ac:dyDescent="0.2">
      <c r="A89" s="290" t="s">
        <v>40</v>
      </c>
      <c r="B89" s="220" t="s">
        <v>168</v>
      </c>
      <c r="C89" s="291" t="s">
        <v>377</v>
      </c>
      <c r="D89" s="635"/>
      <c r="E89" s="240"/>
      <c r="F89" s="240"/>
      <c r="G89" s="240"/>
      <c r="H89" s="240"/>
      <c r="I89" s="240"/>
      <c r="J89" s="240"/>
      <c r="K89" s="240"/>
      <c r="L89" s="240"/>
      <c r="M89" s="240"/>
      <c r="N89" s="240"/>
      <c r="O89" s="240"/>
      <c r="P89" s="240"/>
      <c r="Q89" s="240"/>
      <c r="R89" s="240"/>
      <c r="S89" s="240"/>
      <c r="T89" s="240"/>
      <c r="U89" s="240"/>
      <c r="V89" s="240"/>
      <c r="W89" s="240"/>
      <c r="X89" s="240"/>
    </row>
    <row r="90" spans="1:24" ht="62.25" customHeight="1" x14ac:dyDescent="0.2">
      <c r="A90" s="292" t="s">
        <v>40</v>
      </c>
      <c r="B90" s="222" t="s">
        <v>170</v>
      </c>
      <c r="C90" s="291" t="s">
        <v>377</v>
      </c>
      <c r="D90" s="636"/>
      <c r="E90" s="240"/>
      <c r="F90" s="240"/>
      <c r="G90" s="240"/>
      <c r="H90" s="240"/>
      <c r="I90" s="240"/>
      <c r="J90" s="240"/>
      <c r="K90" s="240"/>
      <c r="L90" s="240"/>
      <c r="M90" s="240"/>
      <c r="N90" s="240"/>
      <c r="O90" s="240"/>
      <c r="P90" s="240"/>
      <c r="Q90" s="240"/>
      <c r="R90" s="240"/>
      <c r="S90" s="240"/>
      <c r="T90" s="240"/>
      <c r="U90" s="240"/>
      <c r="V90" s="240"/>
      <c r="W90" s="240"/>
      <c r="X90" s="240"/>
    </row>
    <row r="91" spans="1:24" ht="45" customHeight="1" x14ac:dyDescent="0.2">
      <c r="A91" s="241" t="s">
        <v>37</v>
      </c>
      <c r="B91" s="251" t="s">
        <v>171</v>
      </c>
      <c r="C91" s="243" t="s">
        <v>172</v>
      </c>
      <c r="D91" s="634" t="s">
        <v>378</v>
      </c>
      <c r="E91" s="240"/>
      <c r="F91" s="240"/>
      <c r="G91" s="240"/>
      <c r="H91" s="240"/>
      <c r="I91" s="240"/>
      <c r="J91" s="240"/>
      <c r="K91" s="240"/>
      <c r="L91" s="240"/>
      <c r="M91" s="240"/>
      <c r="N91" s="240"/>
      <c r="O91" s="240"/>
      <c r="P91" s="240"/>
      <c r="Q91" s="240"/>
      <c r="R91" s="240"/>
      <c r="S91" s="240"/>
      <c r="T91" s="240"/>
      <c r="U91" s="240"/>
      <c r="V91" s="240"/>
      <c r="W91" s="240"/>
      <c r="X91" s="240"/>
    </row>
    <row r="92" spans="1:24" ht="45" customHeight="1" x14ac:dyDescent="0.2">
      <c r="A92" s="245" t="s">
        <v>40</v>
      </c>
      <c r="B92" s="220" t="s">
        <v>173</v>
      </c>
      <c r="C92" s="246" t="s">
        <v>379</v>
      </c>
      <c r="D92" s="635"/>
      <c r="E92" s="240"/>
      <c r="F92" s="240"/>
      <c r="G92" s="240"/>
      <c r="H92" s="240"/>
      <c r="I92" s="240"/>
      <c r="J92" s="240"/>
      <c r="K92" s="240"/>
      <c r="L92" s="240"/>
      <c r="M92" s="240"/>
      <c r="N92" s="240"/>
      <c r="O92" s="240"/>
      <c r="P92" s="240"/>
      <c r="Q92" s="240"/>
      <c r="R92" s="240"/>
      <c r="S92" s="240"/>
      <c r="T92" s="240"/>
      <c r="U92" s="240"/>
      <c r="V92" s="240"/>
      <c r="W92" s="240"/>
      <c r="X92" s="240"/>
    </row>
    <row r="93" spans="1:24" ht="45" customHeight="1" x14ac:dyDescent="0.2">
      <c r="A93" s="245" t="s">
        <v>40</v>
      </c>
      <c r="B93" s="220" t="s">
        <v>175</v>
      </c>
      <c r="C93" s="246" t="s">
        <v>379</v>
      </c>
      <c r="D93" s="635"/>
      <c r="E93" s="240"/>
      <c r="F93" s="240"/>
      <c r="G93" s="240"/>
      <c r="H93" s="240"/>
      <c r="I93" s="240"/>
      <c r="J93" s="240"/>
      <c r="K93" s="240"/>
      <c r="L93" s="240"/>
      <c r="M93" s="240"/>
      <c r="N93" s="240"/>
      <c r="O93" s="240"/>
      <c r="P93" s="240"/>
      <c r="Q93" s="240"/>
      <c r="R93" s="240"/>
      <c r="S93" s="240"/>
      <c r="T93" s="240"/>
      <c r="U93" s="240"/>
      <c r="V93" s="240"/>
      <c r="W93" s="240"/>
      <c r="X93" s="240"/>
    </row>
    <row r="94" spans="1:24" ht="45" customHeight="1" x14ac:dyDescent="0.2">
      <c r="A94" s="247" t="s">
        <v>40</v>
      </c>
      <c r="B94" s="222" t="s">
        <v>176</v>
      </c>
      <c r="C94" s="246" t="s">
        <v>379</v>
      </c>
      <c r="D94" s="636"/>
      <c r="E94" s="240"/>
      <c r="F94" s="240"/>
      <c r="G94" s="240"/>
      <c r="H94" s="240"/>
      <c r="I94" s="240"/>
      <c r="J94" s="240"/>
      <c r="K94" s="240"/>
      <c r="L94" s="240"/>
      <c r="M94" s="240"/>
      <c r="N94" s="240"/>
      <c r="O94" s="240"/>
      <c r="P94" s="240"/>
      <c r="Q94" s="240"/>
      <c r="R94" s="240"/>
      <c r="S94" s="240"/>
      <c r="T94" s="240"/>
      <c r="U94" s="240"/>
      <c r="V94" s="240"/>
      <c r="W94" s="240"/>
      <c r="X94" s="240"/>
    </row>
    <row r="95" spans="1:24" ht="45" customHeight="1" x14ac:dyDescent="0.2">
      <c r="A95" s="241" t="s">
        <v>37</v>
      </c>
      <c r="B95" s="251" t="s">
        <v>177</v>
      </c>
      <c r="C95" s="243" t="s">
        <v>178</v>
      </c>
      <c r="D95" s="640" t="s">
        <v>380</v>
      </c>
      <c r="E95" s="240"/>
      <c r="F95" s="240"/>
      <c r="G95" s="240"/>
      <c r="H95" s="240"/>
      <c r="I95" s="240"/>
      <c r="J95" s="240"/>
      <c r="K95" s="240"/>
      <c r="L95" s="240"/>
      <c r="M95" s="240"/>
      <c r="N95" s="240"/>
      <c r="O95" s="240"/>
      <c r="P95" s="240"/>
      <c r="Q95" s="240"/>
      <c r="R95" s="240"/>
      <c r="S95" s="240"/>
      <c r="T95" s="240"/>
      <c r="U95" s="240"/>
      <c r="V95" s="240"/>
      <c r="W95" s="240"/>
      <c r="X95" s="240"/>
    </row>
    <row r="96" spans="1:24" ht="45" customHeight="1" x14ac:dyDescent="0.2">
      <c r="A96" s="290" t="s">
        <v>40</v>
      </c>
      <c r="B96" s="220" t="s">
        <v>179</v>
      </c>
      <c r="C96" s="246" t="s">
        <v>381</v>
      </c>
      <c r="D96" s="635"/>
      <c r="E96" s="240"/>
      <c r="F96" s="240"/>
      <c r="G96" s="240"/>
      <c r="H96" s="240"/>
      <c r="I96" s="240"/>
      <c r="J96" s="240"/>
      <c r="K96" s="240"/>
      <c r="L96" s="240"/>
      <c r="M96" s="240"/>
      <c r="N96" s="240"/>
      <c r="O96" s="240"/>
      <c r="P96" s="240"/>
      <c r="Q96" s="240"/>
      <c r="R96" s="240"/>
      <c r="S96" s="240"/>
      <c r="T96" s="240"/>
      <c r="U96" s="240"/>
      <c r="V96" s="240"/>
      <c r="W96" s="240"/>
      <c r="X96" s="240"/>
    </row>
    <row r="97" spans="1:24" ht="45" customHeight="1" x14ac:dyDescent="0.2">
      <c r="A97" s="290" t="s">
        <v>40</v>
      </c>
      <c r="B97" s="220" t="s">
        <v>180</v>
      </c>
      <c r="C97" s="246" t="s">
        <v>381</v>
      </c>
      <c r="D97" s="635"/>
      <c r="E97" s="240"/>
      <c r="F97" s="240"/>
      <c r="G97" s="240"/>
      <c r="H97" s="240"/>
      <c r="I97" s="240"/>
      <c r="J97" s="240"/>
      <c r="K97" s="240"/>
      <c r="L97" s="240"/>
      <c r="M97" s="240"/>
      <c r="N97" s="240"/>
      <c r="O97" s="240"/>
      <c r="P97" s="240"/>
      <c r="Q97" s="240"/>
      <c r="R97" s="240"/>
      <c r="S97" s="240"/>
      <c r="T97" s="240"/>
      <c r="U97" s="240"/>
      <c r="V97" s="240"/>
      <c r="W97" s="240"/>
      <c r="X97" s="240"/>
    </row>
    <row r="98" spans="1:24" ht="45" customHeight="1" x14ac:dyDescent="0.2">
      <c r="A98" s="293" t="s">
        <v>40</v>
      </c>
      <c r="B98" s="222" t="s">
        <v>181</v>
      </c>
      <c r="C98" s="246" t="s">
        <v>381</v>
      </c>
      <c r="D98" s="636"/>
      <c r="E98" s="240"/>
      <c r="F98" s="240"/>
      <c r="G98" s="240"/>
      <c r="H98" s="240"/>
      <c r="I98" s="240"/>
      <c r="J98" s="240"/>
      <c r="K98" s="240"/>
      <c r="L98" s="240"/>
      <c r="M98" s="240"/>
      <c r="N98" s="240"/>
      <c r="O98" s="240"/>
      <c r="P98" s="240"/>
      <c r="Q98" s="240"/>
      <c r="R98" s="240"/>
      <c r="S98" s="240"/>
      <c r="T98" s="240"/>
      <c r="U98" s="240"/>
      <c r="V98" s="240"/>
      <c r="W98" s="240"/>
      <c r="X98" s="240"/>
    </row>
    <row r="99" spans="1:24" ht="45" customHeight="1" x14ac:dyDescent="0.2">
      <c r="A99" s="283" t="s">
        <v>382</v>
      </c>
      <c r="B99" s="258"/>
      <c r="C99" s="284" t="s">
        <v>383</v>
      </c>
      <c r="D99" s="285"/>
      <c r="E99" s="244"/>
      <c r="F99" s="244"/>
      <c r="G99" s="244"/>
      <c r="H99" s="244"/>
      <c r="I99" s="244"/>
      <c r="J99" s="244"/>
      <c r="K99" s="244"/>
      <c r="L99" s="244"/>
      <c r="M99" s="244"/>
      <c r="N99" s="244"/>
      <c r="O99" s="244"/>
      <c r="P99" s="244"/>
      <c r="Q99" s="244"/>
      <c r="R99" s="244"/>
      <c r="S99" s="244"/>
      <c r="T99" s="244"/>
      <c r="U99" s="244"/>
      <c r="V99" s="244"/>
      <c r="W99" s="244"/>
      <c r="X99" s="244"/>
    </row>
    <row r="100" spans="1:24" ht="19.5" customHeight="1" x14ac:dyDescent="0.2">
      <c r="A100" s="294" t="s">
        <v>35</v>
      </c>
      <c r="B100" s="295">
        <v>6</v>
      </c>
      <c r="C100" s="296" t="s">
        <v>183</v>
      </c>
      <c r="D100" s="297"/>
      <c r="E100" s="240"/>
      <c r="F100" s="240"/>
      <c r="G100" s="240"/>
      <c r="H100" s="240"/>
      <c r="I100" s="240"/>
      <c r="J100" s="240"/>
      <c r="K100" s="240"/>
      <c r="L100" s="240"/>
      <c r="M100" s="240"/>
      <c r="N100" s="240"/>
      <c r="O100" s="240"/>
      <c r="P100" s="240"/>
      <c r="Q100" s="240"/>
      <c r="R100" s="240"/>
      <c r="S100" s="240"/>
      <c r="T100" s="240"/>
      <c r="U100" s="240"/>
      <c r="V100" s="240"/>
      <c r="W100" s="240"/>
      <c r="X100" s="240"/>
    </row>
    <row r="101" spans="1:24" ht="24.75" customHeight="1" x14ac:dyDescent="0.2">
      <c r="A101" s="241" t="s">
        <v>37</v>
      </c>
      <c r="B101" s="251" t="s">
        <v>184</v>
      </c>
      <c r="C101" s="298" t="s">
        <v>185</v>
      </c>
      <c r="D101" s="627" t="s">
        <v>384</v>
      </c>
      <c r="E101" s="240"/>
      <c r="F101" s="240"/>
      <c r="G101" s="240"/>
      <c r="H101" s="240"/>
      <c r="I101" s="240"/>
      <c r="J101" s="240"/>
      <c r="K101" s="240"/>
      <c r="L101" s="240"/>
      <c r="M101" s="240"/>
      <c r="N101" s="240"/>
      <c r="O101" s="240"/>
      <c r="P101" s="240"/>
      <c r="Q101" s="240"/>
      <c r="R101" s="240"/>
      <c r="S101" s="240"/>
      <c r="T101" s="240"/>
      <c r="U101" s="240"/>
      <c r="V101" s="240"/>
      <c r="W101" s="240"/>
      <c r="X101" s="240"/>
    </row>
    <row r="102" spans="1:24" ht="24.75" customHeight="1" x14ac:dyDescent="0.2">
      <c r="A102" s="245" t="s">
        <v>40</v>
      </c>
      <c r="B102" s="220" t="s">
        <v>186</v>
      </c>
      <c r="C102" s="255" t="s">
        <v>187</v>
      </c>
      <c r="D102" s="628"/>
      <c r="E102" s="240"/>
      <c r="F102" s="240"/>
      <c r="G102" s="240"/>
      <c r="H102" s="240"/>
      <c r="I102" s="240"/>
      <c r="J102" s="240"/>
      <c r="K102" s="240"/>
      <c r="L102" s="240"/>
      <c r="M102" s="240"/>
      <c r="N102" s="240"/>
      <c r="O102" s="240"/>
      <c r="P102" s="240"/>
      <c r="Q102" s="240"/>
      <c r="R102" s="240"/>
      <c r="S102" s="240"/>
      <c r="T102" s="240"/>
      <c r="U102" s="240"/>
      <c r="V102" s="240"/>
      <c r="W102" s="240"/>
      <c r="X102" s="240"/>
    </row>
    <row r="103" spans="1:24" ht="24.75" customHeight="1" x14ac:dyDescent="0.2">
      <c r="A103" s="245" t="s">
        <v>40</v>
      </c>
      <c r="B103" s="220" t="s">
        <v>188</v>
      </c>
      <c r="C103" s="255" t="s">
        <v>187</v>
      </c>
      <c r="D103" s="628"/>
      <c r="E103" s="240"/>
      <c r="F103" s="240"/>
      <c r="G103" s="240"/>
      <c r="H103" s="240"/>
      <c r="I103" s="240"/>
      <c r="J103" s="240"/>
      <c r="K103" s="240"/>
      <c r="L103" s="240"/>
      <c r="M103" s="240"/>
      <c r="N103" s="240"/>
      <c r="O103" s="240"/>
      <c r="P103" s="240"/>
      <c r="Q103" s="240"/>
      <c r="R103" s="240"/>
      <c r="S103" s="240"/>
      <c r="T103" s="240"/>
      <c r="U103" s="240"/>
      <c r="V103" s="240"/>
      <c r="W103" s="240"/>
      <c r="X103" s="240"/>
    </row>
    <row r="104" spans="1:24" ht="24.75" customHeight="1" x14ac:dyDescent="0.2">
      <c r="A104" s="247" t="s">
        <v>40</v>
      </c>
      <c r="B104" s="222" t="s">
        <v>189</v>
      </c>
      <c r="C104" s="256" t="s">
        <v>187</v>
      </c>
      <c r="D104" s="628"/>
      <c r="E104" s="240"/>
      <c r="F104" s="240"/>
      <c r="G104" s="240"/>
      <c r="H104" s="240"/>
      <c r="I104" s="240"/>
      <c r="J104" s="240"/>
      <c r="K104" s="240"/>
      <c r="L104" s="240"/>
      <c r="M104" s="240"/>
      <c r="N104" s="240"/>
      <c r="O104" s="240"/>
      <c r="P104" s="240"/>
      <c r="Q104" s="240"/>
      <c r="R104" s="240"/>
      <c r="S104" s="240"/>
      <c r="T104" s="240"/>
      <c r="U104" s="240"/>
      <c r="V104" s="240"/>
      <c r="W104" s="240"/>
      <c r="X104" s="240"/>
    </row>
    <row r="105" spans="1:24" ht="24.75" customHeight="1" x14ac:dyDescent="0.2">
      <c r="A105" s="241" t="s">
        <v>35</v>
      </c>
      <c r="B105" s="251" t="s">
        <v>190</v>
      </c>
      <c r="C105" s="299" t="s">
        <v>191</v>
      </c>
      <c r="D105" s="628"/>
      <c r="E105" s="244"/>
      <c r="F105" s="244"/>
      <c r="G105" s="244"/>
      <c r="H105" s="244"/>
      <c r="I105" s="244"/>
      <c r="J105" s="244"/>
      <c r="K105" s="244"/>
      <c r="L105" s="244"/>
      <c r="M105" s="244"/>
      <c r="N105" s="244"/>
      <c r="O105" s="244"/>
      <c r="P105" s="244"/>
      <c r="Q105" s="244"/>
      <c r="R105" s="244"/>
      <c r="S105" s="244"/>
      <c r="T105" s="244"/>
      <c r="U105" s="244"/>
      <c r="V105" s="244"/>
      <c r="W105" s="244"/>
      <c r="X105" s="244"/>
    </row>
    <row r="106" spans="1:24" ht="24.75" customHeight="1" x14ac:dyDescent="0.2">
      <c r="A106" s="245" t="s">
        <v>40</v>
      </c>
      <c r="B106" s="220" t="s">
        <v>192</v>
      </c>
      <c r="C106" s="255" t="s">
        <v>187</v>
      </c>
      <c r="D106" s="628"/>
      <c r="E106" s="240"/>
      <c r="F106" s="240"/>
      <c r="G106" s="240"/>
      <c r="H106" s="240"/>
      <c r="I106" s="240"/>
      <c r="J106" s="240"/>
      <c r="K106" s="240"/>
      <c r="L106" s="240"/>
      <c r="M106" s="240"/>
      <c r="N106" s="240"/>
      <c r="O106" s="240"/>
      <c r="P106" s="240"/>
      <c r="Q106" s="240"/>
      <c r="R106" s="240"/>
      <c r="S106" s="240"/>
      <c r="T106" s="240"/>
      <c r="U106" s="240"/>
      <c r="V106" s="240"/>
      <c r="W106" s="240"/>
      <c r="X106" s="240"/>
    </row>
    <row r="107" spans="1:24" ht="24.75" customHeight="1" x14ac:dyDescent="0.2">
      <c r="A107" s="245" t="s">
        <v>40</v>
      </c>
      <c r="B107" s="220" t="s">
        <v>193</v>
      </c>
      <c r="C107" s="255" t="s">
        <v>187</v>
      </c>
      <c r="D107" s="628"/>
      <c r="E107" s="240"/>
      <c r="F107" s="250"/>
      <c r="G107" s="240"/>
      <c r="H107" s="240"/>
      <c r="I107" s="240"/>
      <c r="J107" s="240"/>
      <c r="K107" s="240"/>
      <c r="L107" s="240"/>
      <c r="M107" s="240"/>
      <c r="N107" s="240"/>
      <c r="O107" s="240"/>
      <c r="P107" s="240"/>
      <c r="Q107" s="240"/>
      <c r="R107" s="240"/>
      <c r="S107" s="240"/>
      <c r="T107" s="240"/>
      <c r="U107" s="240"/>
      <c r="V107" s="240"/>
      <c r="W107" s="240"/>
      <c r="X107" s="240"/>
    </row>
    <row r="108" spans="1:24" ht="24.75" customHeight="1" x14ac:dyDescent="0.2">
      <c r="A108" s="247" t="s">
        <v>40</v>
      </c>
      <c r="B108" s="222" t="s">
        <v>194</v>
      </c>
      <c r="C108" s="256" t="s">
        <v>187</v>
      </c>
      <c r="D108" s="628"/>
      <c r="E108" s="240"/>
      <c r="F108" s="240"/>
      <c r="G108" s="240"/>
      <c r="H108" s="240"/>
      <c r="I108" s="240"/>
      <c r="J108" s="240"/>
      <c r="K108" s="240"/>
      <c r="L108" s="240"/>
      <c r="M108" s="240"/>
      <c r="N108" s="240"/>
      <c r="O108" s="240"/>
      <c r="P108" s="240"/>
      <c r="Q108" s="240"/>
      <c r="R108" s="240"/>
      <c r="S108" s="240"/>
      <c r="T108" s="240"/>
      <c r="U108" s="240"/>
      <c r="V108" s="240"/>
      <c r="W108" s="240"/>
      <c r="X108" s="240"/>
    </row>
    <row r="109" spans="1:24" ht="24.75" customHeight="1" x14ac:dyDescent="0.2">
      <c r="A109" s="241" t="s">
        <v>35</v>
      </c>
      <c r="B109" s="251" t="s">
        <v>195</v>
      </c>
      <c r="C109" s="299" t="s">
        <v>196</v>
      </c>
      <c r="D109" s="628"/>
      <c r="E109" s="240"/>
      <c r="F109" s="240"/>
      <c r="G109" s="240"/>
      <c r="H109" s="240"/>
      <c r="I109" s="240"/>
      <c r="J109" s="240"/>
      <c r="K109" s="240"/>
      <c r="L109" s="240"/>
      <c r="M109" s="240"/>
      <c r="N109" s="240"/>
      <c r="O109" s="240"/>
      <c r="P109" s="240"/>
      <c r="Q109" s="240"/>
      <c r="R109" s="240"/>
      <c r="S109" s="240"/>
      <c r="T109" s="240"/>
      <c r="U109" s="240"/>
      <c r="V109" s="240"/>
      <c r="W109" s="240"/>
      <c r="X109" s="240"/>
    </row>
    <row r="110" spans="1:24" ht="24.75" customHeight="1" x14ac:dyDescent="0.2">
      <c r="A110" s="245" t="s">
        <v>40</v>
      </c>
      <c r="B110" s="220" t="s">
        <v>197</v>
      </c>
      <c r="C110" s="255" t="s">
        <v>187</v>
      </c>
      <c r="D110" s="628"/>
      <c r="E110" s="240"/>
      <c r="F110" s="240"/>
      <c r="G110" s="240"/>
      <c r="H110" s="240"/>
      <c r="I110" s="240"/>
      <c r="J110" s="240"/>
      <c r="K110" s="240"/>
      <c r="L110" s="240"/>
      <c r="M110" s="240"/>
      <c r="N110" s="240"/>
      <c r="O110" s="240"/>
      <c r="P110" s="240"/>
      <c r="Q110" s="240"/>
      <c r="R110" s="240"/>
      <c r="S110" s="240"/>
      <c r="T110" s="240"/>
      <c r="U110" s="240"/>
      <c r="V110" s="240"/>
      <c r="W110" s="240"/>
      <c r="X110" s="240"/>
    </row>
    <row r="111" spans="1:24" ht="24.75" customHeight="1" x14ac:dyDescent="0.2">
      <c r="A111" s="245" t="s">
        <v>40</v>
      </c>
      <c r="B111" s="220" t="s">
        <v>200</v>
      </c>
      <c r="C111" s="255" t="s">
        <v>187</v>
      </c>
      <c r="D111" s="628"/>
      <c r="E111" s="240"/>
      <c r="F111" s="240"/>
      <c r="G111" s="240"/>
      <c r="H111" s="240"/>
      <c r="I111" s="240"/>
      <c r="J111" s="240"/>
      <c r="K111" s="240"/>
      <c r="L111" s="240"/>
      <c r="M111" s="240"/>
      <c r="N111" s="240"/>
      <c r="O111" s="240"/>
      <c r="P111" s="240"/>
      <c r="Q111" s="240"/>
      <c r="R111" s="240"/>
      <c r="S111" s="240"/>
      <c r="T111" s="240"/>
      <c r="U111" s="240"/>
      <c r="V111" s="240"/>
      <c r="W111" s="240"/>
      <c r="X111" s="240"/>
    </row>
    <row r="112" spans="1:24" ht="24.75" customHeight="1" x14ac:dyDescent="0.2">
      <c r="A112" s="247" t="s">
        <v>40</v>
      </c>
      <c r="B112" s="222" t="s">
        <v>201</v>
      </c>
      <c r="C112" s="256" t="s">
        <v>187</v>
      </c>
      <c r="D112" s="629"/>
      <c r="E112" s="240"/>
      <c r="F112" s="240"/>
      <c r="G112" s="240"/>
      <c r="H112" s="240"/>
      <c r="I112" s="240"/>
      <c r="J112" s="240"/>
      <c r="K112" s="240"/>
      <c r="L112" s="240"/>
      <c r="M112" s="240"/>
      <c r="N112" s="240"/>
      <c r="O112" s="240"/>
      <c r="P112" s="240"/>
      <c r="Q112" s="240"/>
      <c r="R112" s="240"/>
      <c r="S112" s="240"/>
      <c r="T112" s="240"/>
      <c r="U112" s="240"/>
      <c r="V112" s="240"/>
      <c r="W112" s="240"/>
      <c r="X112" s="240"/>
    </row>
    <row r="113" spans="1:24" ht="15.75" customHeight="1" x14ac:dyDescent="0.2">
      <c r="A113" s="283" t="s">
        <v>202</v>
      </c>
      <c r="B113" s="258"/>
      <c r="C113" s="284"/>
      <c r="D113" s="285"/>
      <c r="E113" s="240"/>
      <c r="F113" s="240"/>
      <c r="G113" s="240"/>
      <c r="H113" s="240"/>
      <c r="I113" s="240"/>
      <c r="J113" s="240"/>
      <c r="K113" s="240"/>
      <c r="L113" s="240"/>
      <c r="M113" s="240"/>
      <c r="N113" s="240"/>
      <c r="O113" s="240"/>
      <c r="P113" s="240"/>
      <c r="Q113" s="240"/>
      <c r="R113" s="240"/>
      <c r="S113" s="240"/>
      <c r="T113" s="240"/>
      <c r="U113" s="240"/>
      <c r="V113" s="240"/>
      <c r="W113" s="240"/>
      <c r="X113" s="240"/>
    </row>
    <row r="114" spans="1:24" ht="31.5" customHeight="1" x14ac:dyDescent="0.2">
      <c r="A114" s="294" t="s">
        <v>35</v>
      </c>
      <c r="B114" s="261">
        <v>7</v>
      </c>
      <c r="C114" s="296" t="s">
        <v>203</v>
      </c>
      <c r="D114" s="297"/>
      <c r="E114" s="240"/>
      <c r="F114" s="240"/>
      <c r="G114" s="240"/>
      <c r="H114" s="240"/>
      <c r="I114" s="240"/>
      <c r="J114" s="240"/>
      <c r="K114" s="240"/>
      <c r="L114" s="240"/>
      <c r="M114" s="240"/>
      <c r="N114" s="240"/>
      <c r="O114" s="240"/>
      <c r="P114" s="240"/>
      <c r="Q114" s="240"/>
      <c r="R114" s="240"/>
      <c r="S114" s="240"/>
      <c r="T114" s="240"/>
      <c r="U114" s="240"/>
      <c r="V114" s="240"/>
      <c r="W114" s="240"/>
      <c r="X114" s="240"/>
    </row>
    <row r="115" spans="1:24" ht="31.5" customHeight="1" x14ac:dyDescent="0.2">
      <c r="A115" s="245" t="s">
        <v>40</v>
      </c>
      <c r="B115" s="220" t="s">
        <v>204</v>
      </c>
      <c r="C115" s="255" t="s">
        <v>385</v>
      </c>
      <c r="D115" s="638" t="s">
        <v>386</v>
      </c>
      <c r="E115" s="240"/>
      <c r="F115" s="240"/>
      <c r="G115" s="240"/>
      <c r="H115" s="240"/>
      <c r="I115" s="240"/>
      <c r="J115" s="240"/>
      <c r="K115" s="240"/>
      <c r="L115" s="240"/>
      <c r="M115" s="240"/>
      <c r="N115" s="240"/>
      <c r="O115" s="240"/>
      <c r="P115" s="240"/>
      <c r="Q115" s="240"/>
      <c r="R115" s="240"/>
      <c r="S115" s="240"/>
      <c r="T115" s="240"/>
      <c r="U115" s="240"/>
      <c r="V115" s="240"/>
      <c r="W115" s="240"/>
      <c r="X115" s="240"/>
    </row>
    <row r="116" spans="1:24" ht="31.5" customHeight="1" x14ac:dyDescent="0.2">
      <c r="A116" s="245" t="s">
        <v>40</v>
      </c>
      <c r="B116" s="220" t="s">
        <v>206</v>
      </c>
      <c r="C116" s="255" t="s">
        <v>209</v>
      </c>
      <c r="D116" s="628"/>
      <c r="E116" s="240"/>
      <c r="F116" s="240"/>
      <c r="G116" s="240"/>
      <c r="H116" s="240"/>
      <c r="I116" s="240"/>
      <c r="J116" s="240"/>
      <c r="K116" s="240"/>
      <c r="L116" s="240"/>
      <c r="M116" s="240"/>
      <c r="N116" s="240"/>
      <c r="O116" s="240"/>
      <c r="P116" s="240"/>
      <c r="Q116" s="240"/>
      <c r="R116" s="240"/>
      <c r="S116" s="240"/>
      <c r="T116" s="240"/>
      <c r="U116" s="240"/>
      <c r="V116" s="240"/>
      <c r="W116" s="240"/>
      <c r="X116" s="240"/>
    </row>
    <row r="117" spans="1:24" ht="31.5" customHeight="1" x14ac:dyDescent="0.2">
      <c r="A117" s="245" t="s">
        <v>40</v>
      </c>
      <c r="B117" s="220" t="s">
        <v>207</v>
      </c>
      <c r="C117" s="255" t="s">
        <v>387</v>
      </c>
      <c r="D117" s="628"/>
      <c r="E117" s="240"/>
      <c r="F117" s="240"/>
      <c r="G117" s="240"/>
      <c r="H117" s="240"/>
      <c r="I117" s="240"/>
      <c r="J117" s="240"/>
      <c r="K117" s="240"/>
      <c r="L117" s="240"/>
      <c r="M117" s="240"/>
      <c r="N117" s="240"/>
      <c r="O117" s="240"/>
      <c r="P117" s="240"/>
      <c r="Q117" s="240"/>
      <c r="R117" s="240"/>
      <c r="S117" s="240"/>
      <c r="T117" s="240"/>
      <c r="U117" s="240"/>
      <c r="V117" s="240"/>
      <c r="W117" s="240"/>
      <c r="X117" s="240"/>
    </row>
    <row r="118" spans="1:24" ht="31.5" customHeight="1" x14ac:dyDescent="0.2">
      <c r="A118" s="245" t="s">
        <v>40</v>
      </c>
      <c r="B118" s="220" t="s">
        <v>208</v>
      </c>
      <c r="C118" s="255" t="s">
        <v>388</v>
      </c>
      <c r="D118" s="628"/>
      <c r="E118" s="240"/>
      <c r="F118" s="240"/>
      <c r="G118" s="240"/>
      <c r="H118" s="240"/>
      <c r="I118" s="240"/>
      <c r="J118" s="240"/>
      <c r="K118" s="240"/>
      <c r="L118" s="240"/>
      <c r="M118" s="240"/>
      <c r="N118" s="240"/>
      <c r="O118" s="240"/>
      <c r="P118" s="240"/>
      <c r="Q118" s="240"/>
      <c r="R118" s="240"/>
      <c r="S118" s="240"/>
      <c r="T118" s="240"/>
      <c r="U118" s="240"/>
      <c r="V118" s="240"/>
      <c r="W118" s="240"/>
      <c r="X118" s="240"/>
    </row>
    <row r="119" spans="1:24" ht="31.5" customHeight="1" x14ac:dyDescent="0.2">
      <c r="A119" s="245" t="s">
        <v>40</v>
      </c>
      <c r="B119" s="220" t="s">
        <v>211</v>
      </c>
      <c r="C119" s="255" t="s">
        <v>389</v>
      </c>
      <c r="D119" s="628"/>
      <c r="E119" s="240"/>
      <c r="F119" s="240"/>
      <c r="G119" s="240"/>
      <c r="H119" s="240"/>
      <c r="I119" s="240"/>
      <c r="J119" s="240"/>
      <c r="K119" s="240"/>
      <c r="L119" s="240"/>
      <c r="M119" s="240"/>
      <c r="N119" s="240"/>
      <c r="O119" s="240"/>
      <c r="P119" s="240"/>
      <c r="Q119" s="240"/>
      <c r="R119" s="240"/>
      <c r="S119" s="240"/>
      <c r="T119" s="240"/>
      <c r="U119" s="240"/>
      <c r="V119" s="240"/>
      <c r="W119" s="240"/>
      <c r="X119" s="240"/>
    </row>
    <row r="120" spans="1:24" ht="31.5" customHeight="1" x14ac:dyDescent="0.2">
      <c r="A120" s="245" t="s">
        <v>40</v>
      </c>
      <c r="B120" s="220" t="s">
        <v>213</v>
      </c>
      <c r="C120" s="255" t="s">
        <v>390</v>
      </c>
      <c r="D120" s="628"/>
      <c r="E120" s="240"/>
      <c r="F120" s="240"/>
      <c r="G120" s="240"/>
      <c r="H120" s="240"/>
      <c r="I120" s="240"/>
      <c r="J120" s="240"/>
      <c r="K120" s="240"/>
      <c r="L120" s="240"/>
      <c r="M120" s="240"/>
      <c r="N120" s="240"/>
      <c r="O120" s="240"/>
      <c r="P120" s="240"/>
      <c r="Q120" s="240"/>
      <c r="R120" s="240"/>
      <c r="S120" s="240"/>
      <c r="T120" s="240"/>
      <c r="U120" s="240"/>
      <c r="V120" s="240"/>
      <c r="W120" s="240"/>
      <c r="X120" s="240"/>
    </row>
    <row r="121" spans="1:24" ht="31.5" customHeight="1" x14ac:dyDescent="0.2">
      <c r="A121" s="245" t="s">
        <v>40</v>
      </c>
      <c r="B121" s="220" t="s">
        <v>215</v>
      </c>
      <c r="C121" s="255" t="s">
        <v>391</v>
      </c>
      <c r="D121" s="628"/>
      <c r="E121" s="240"/>
      <c r="F121" s="240"/>
      <c r="G121" s="240"/>
      <c r="H121" s="240"/>
      <c r="I121" s="240"/>
      <c r="J121" s="240"/>
      <c r="K121" s="240"/>
      <c r="L121" s="240"/>
      <c r="M121" s="240"/>
      <c r="N121" s="240"/>
      <c r="O121" s="240"/>
      <c r="P121" s="240"/>
      <c r="Q121" s="240"/>
      <c r="R121" s="240"/>
      <c r="S121" s="240"/>
      <c r="T121" s="240"/>
      <c r="U121" s="240"/>
      <c r="V121" s="240"/>
      <c r="W121" s="240"/>
      <c r="X121" s="240"/>
    </row>
    <row r="122" spans="1:24" ht="31.5" customHeight="1" x14ac:dyDescent="0.2">
      <c r="A122" s="245" t="s">
        <v>40</v>
      </c>
      <c r="B122" s="220" t="s">
        <v>217</v>
      </c>
      <c r="C122" s="255" t="s">
        <v>392</v>
      </c>
      <c r="D122" s="628"/>
      <c r="E122" s="240"/>
      <c r="F122" s="240"/>
      <c r="G122" s="240"/>
      <c r="H122" s="240"/>
      <c r="I122" s="240"/>
      <c r="J122" s="240"/>
      <c r="K122" s="240"/>
      <c r="L122" s="240"/>
      <c r="M122" s="240"/>
      <c r="N122" s="240"/>
      <c r="O122" s="240"/>
      <c r="P122" s="240"/>
      <c r="Q122" s="240"/>
      <c r="R122" s="240"/>
      <c r="S122" s="240"/>
      <c r="T122" s="240"/>
      <c r="U122" s="240"/>
      <c r="V122" s="240"/>
      <c r="W122" s="240"/>
      <c r="X122" s="240"/>
    </row>
    <row r="123" spans="1:24" ht="31.5" customHeight="1" x14ac:dyDescent="0.2">
      <c r="A123" s="247" t="s">
        <v>40</v>
      </c>
      <c r="B123" s="220" t="s">
        <v>219</v>
      </c>
      <c r="C123" s="256" t="s">
        <v>393</v>
      </c>
      <c r="D123" s="628"/>
      <c r="E123" s="240"/>
      <c r="F123" s="240"/>
      <c r="G123" s="240"/>
      <c r="H123" s="240"/>
      <c r="I123" s="240"/>
      <c r="J123" s="240"/>
      <c r="K123" s="240"/>
      <c r="L123" s="240"/>
      <c r="M123" s="240"/>
      <c r="N123" s="240"/>
      <c r="O123" s="240"/>
      <c r="P123" s="240"/>
      <c r="Q123" s="240"/>
      <c r="R123" s="240"/>
      <c r="S123" s="240"/>
      <c r="T123" s="240"/>
      <c r="U123" s="240"/>
      <c r="V123" s="240"/>
      <c r="W123" s="240"/>
      <c r="X123" s="240"/>
    </row>
    <row r="124" spans="1:24" ht="31.5" customHeight="1" x14ac:dyDescent="0.2">
      <c r="A124" s="247" t="s">
        <v>40</v>
      </c>
      <c r="B124" s="220" t="s">
        <v>221</v>
      </c>
      <c r="C124" s="256" t="s">
        <v>394</v>
      </c>
      <c r="D124" s="628"/>
      <c r="E124" s="240"/>
      <c r="F124" s="240"/>
      <c r="G124" s="240"/>
      <c r="H124" s="240"/>
      <c r="I124" s="240"/>
      <c r="J124" s="240"/>
      <c r="K124" s="240"/>
      <c r="L124" s="240"/>
      <c r="M124" s="240"/>
      <c r="N124" s="240"/>
      <c r="O124" s="240"/>
      <c r="P124" s="240"/>
      <c r="Q124" s="240"/>
      <c r="R124" s="240"/>
      <c r="S124" s="240"/>
      <c r="T124" s="240"/>
      <c r="U124" s="240"/>
      <c r="V124" s="240"/>
      <c r="W124" s="240"/>
      <c r="X124" s="240"/>
    </row>
    <row r="125" spans="1:24" ht="31.5" customHeight="1" x14ac:dyDescent="0.2">
      <c r="A125" s="247" t="s">
        <v>40</v>
      </c>
      <c r="B125" s="220" t="s">
        <v>224</v>
      </c>
      <c r="C125" s="300" t="s">
        <v>225</v>
      </c>
      <c r="D125" s="628"/>
      <c r="E125" s="240"/>
      <c r="F125" s="240"/>
      <c r="G125" s="240"/>
      <c r="H125" s="240"/>
      <c r="I125" s="240"/>
      <c r="J125" s="240"/>
      <c r="K125" s="240"/>
      <c r="L125" s="240"/>
      <c r="M125" s="240"/>
      <c r="N125" s="240"/>
      <c r="O125" s="240"/>
      <c r="P125" s="240"/>
      <c r="Q125" s="240"/>
      <c r="R125" s="240"/>
      <c r="S125" s="240"/>
      <c r="T125" s="240"/>
      <c r="U125" s="240"/>
      <c r="V125" s="240"/>
      <c r="W125" s="240"/>
      <c r="X125" s="240"/>
    </row>
    <row r="126" spans="1:24" ht="31.5" customHeight="1" x14ac:dyDescent="0.2">
      <c r="A126" s="283" t="s">
        <v>226</v>
      </c>
      <c r="B126" s="258"/>
      <c r="C126" s="284"/>
      <c r="D126" s="628"/>
      <c r="E126" s="240"/>
      <c r="F126" s="240"/>
      <c r="G126" s="240"/>
      <c r="H126" s="240"/>
      <c r="I126" s="240"/>
      <c r="J126" s="240"/>
      <c r="K126" s="240"/>
      <c r="L126" s="240"/>
      <c r="M126" s="240"/>
      <c r="N126" s="240"/>
      <c r="O126" s="240"/>
      <c r="P126" s="240"/>
      <c r="Q126" s="240"/>
      <c r="R126" s="240"/>
      <c r="S126" s="240"/>
      <c r="T126" s="240"/>
      <c r="U126" s="240"/>
      <c r="V126" s="240"/>
      <c r="W126" s="240"/>
      <c r="X126" s="240"/>
    </row>
    <row r="127" spans="1:24" ht="43.5" customHeight="1" x14ac:dyDescent="0.2">
      <c r="A127" s="294" t="s">
        <v>35</v>
      </c>
      <c r="B127" s="301">
        <v>8</v>
      </c>
      <c r="C127" s="302" t="s">
        <v>227</v>
      </c>
      <c r="D127" s="627" t="s">
        <v>395</v>
      </c>
      <c r="E127" s="240"/>
      <c r="F127" s="240"/>
      <c r="G127" s="240"/>
      <c r="H127" s="240"/>
      <c r="I127" s="240"/>
      <c r="J127" s="240"/>
      <c r="K127" s="240"/>
      <c r="L127" s="240"/>
      <c r="M127" s="240"/>
      <c r="N127" s="240"/>
      <c r="O127" s="240"/>
      <c r="P127" s="240"/>
      <c r="Q127" s="240"/>
      <c r="R127" s="240"/>
      <c r="S127" s="240"/>
      <c r="T127" s="240"/>
      <c r="U127" s="240"/>
      <c r="V127" s="240"/>
      <c r="W127" s="240"/>
      <c r="X127" s="240"/>
    </row>
    <row r="128" spans="1:24" ht="43.5" customHeight="1" x14ac:dyDescent="0.2">
      <c r="A128" s="245" t="s">
        <v>40</v>
      </c>
      <c r="B128" s="218" t="s">
        <v>228</v>
      </c>
      <c r="C128" s="255" t="s">
        <v>229</v>
      </c>
      <c r="D128" s="628"/>
      <c r="E128" s="240"/>
      <c r="F128" s="240"/>
      <c r="G128" s="240"/>
      <c r="H128" s="240"/>
      <c r="I128" s="240"/>
      <c r="J128" s="240"/>
      <c r="K128" s="240"/>
      <c r="L128" s="240"/>
      <c r="M128" s="240"/>
      <c r="N128" s="240"/>
      <c r="O128" s="240"/>
      <c r="P128" s="240"/>
      <c r="Q128" s="240"/>
      <c r="R128" s="240"/>
      <c r="S128" s="240"/>
      <c r="T128" s="240"/>
      <c r="U128" s="240"/>
      <c r="V128" s="240"/>
      <c r="W128" s="240"/>
      <c r="X128" s="240"/>
    </row>
    <row r="129" spans="1:24" ht="43.5" customHeight="1" x14ac:dyDescent="0.2">
      <c r="A129" s="245" t="s">
        <v>40</v>
      </c>
      <c r="B129" s="220" t="s">
        <v>231</v>
      </c>
      <c r="C129" s="255" t="s">
        <v>232</v>
      </c>
      <c r="D129" s="628"/>
      <c r="E129" s="250"/>
      <c r="F129" s="240"/>
      <c r="G129" s="240"/>
      <c r="H129" s="240"/>
      <c r="I129" s="240"/>
      <c r="J129" s="240"/>
      <c r="K129" s="240"/>
      <c r="L129" s="240"/>
      <c r="M129" s="240"/>
      <c r="N129" s="240"/>
      <c r="O129" s="240"/>
      <c r="P129" s="240"/>
      <c r="Q129" s="240"/>
      <c r="R129" s="240"/>
      <c r="S129" s="240"/>
      <c r="T129" s="240"/>
      <c r="U129" s="240"/>
      <c r="V129" s="240"/>
      <c r="W129" s="240"/>
      <c r="X129" s="240"/>
    </row>
    <row r="130" spans="1:24" ht="43.5" customHeight="1" x14ac:dyDescent="0.2">
      <c r="A130" s="245" t="s">
        <v>40</v>
      </c>
      <c r="B130" s="220" t="s">
        <v>233</v>
      </c>
      <c r="C130" s="255" t="s">
        <v>234</v>
      </c>
      <c r="D130" s="628"/>
      <c r="E130" s="240"/>
      <c r="F130" s="240"/>
      <c r="G130" s="240"/>
      <c r="H130" s="240"/>
      <c r="I130" s="240"/>
      <c r="J130" s="240"/>
      <c r="K130" s="240"/>
      <c r="L130" s="240"/>
      <c r="M130" s="240"/>
      <c r="N130" s="240"/>
      <c r="O130" s="240"/>
      <c r="P130" s="240"/>
      <c r="Q130" s="240"/>
      <c r="R130" s="240"/>
      <c r="S130" s="240"/>
      <c r="T130" s="240"/>
      <c r="U130" s="240"/>
      <c r="V130" s="240"/>
      <c r="W130" s="240"/>
      <c r="X130" s="240"/>
    </row>
    <row r="131" spans="1:24" ht="43.5" customHeight="1" x14ac:dyDescent="0.2">
      <c r="A131" s="245" t="s">
        <v>40</v>
      </c>
      <c r="B131" s="220" t="s">
        <v>236</v>
      </c>
      <c r="C131" s="255" t="s">
        <v>396</v>
      </c>
      <c r="D131" s="628"/>
      <c r="E131" s="240"/>
      <c r="F131" s="240"/>
      <c r="G131" s="240"/>
      <c r="H131" s="240"/>
      <c r="I131" s="240"/>
      <c r="J131" s="240"/>
      <c r="K131" s="240"/>
      <c r="L131" s="240"/>
      <c r="M131" s="240"/>
      <c r="N131" s="240"/>
      <c r="O131" s="240"/>
      <c r="P131" s="240"/>
      <c r="Q131" s="240"/>
      <c r="R131" s="240"/>
      <c r="S131" s="240"/>
      <c r="T131" s="240"/>
      <c r="U131" s="240"/>
      <c r="V131" s="240"/>
      <c r="W131" s="240"/>
      <c r="X131" s="240"/>
    </row>
    <row r="132" spans="1:24" ht="43.5" customHeight="1" x14ac:dyDescent="0.25">
      <c r="A132" s="247" t="s">
        <v>40</v>
      </c>
      <c r="B132" s="220" t="s">
        <v>238</v>
      </c>
      <c r="C132" s="256" t="s">
        <v>239</v>
      </c>
      <c r="D132" s="628"/>
      <c r="E132" s="217"/>
      <c r="F132" s="217"/>
      <c r="G132" s="217"/>
      <c r="H132" s="217"/>
      <c r="I132" s="217"/>
      <c r="J132" s="217"/>
      <c r="K132" s="217"/>
      <c r="L132" s="217"/>
      <c r="M132" s="217"/>
      <c r="N132" s="217"/>
      <c r="O132" s="217"/>
      <c r="P132" s="217"/>
      <c r="Q132" s="217"/>
      <c r="R132" s="217"/>
      <c r="S132" s="217"/>
      <c r="T132" s="217"/>
      <c r="U132" s="217"/>
      <c r="V132" s="217"/>
      <c r="W132" s="217"/>
      <c r="X132" s="217"/>
    </row>
    <row r="133" spans="1:24" ht="43.5" customHeight="1" x14ac:dyDescent="0.2">
      <c r="A133" s="248" t="s">
        <v>40</v>
      </c>
      <c r="B133" s="224" t="s">
        <v>240</v>
      </c>
      <c r="C133" s="303" t="s">
        <v>241</v>
      </c>
      <c r="D133" s="628"/>
      <c r="E133" s="240"/>
      <c r="F133" s="240"/>
      <c r="G133" s="240"/>
      <c r="H133" s="240"/>
      <c r="I133" s="240"/>
      <c r="J133" s="240"/>
      <c r="K133" s="240"/>
      <c r="L133" s="240"/>
      <c r="M133" s="240"/>
      <c r="N133" s="240"/>
      <c r="O133" s="240"/>
      <c r="P133" s="240"/>
      <c r="Q133" s="240"/>
      <c r="R133" s="240"/>
      <c r="S133" s="240"/>
      <c r="T133" s="240"/>
      <c r="U133" s="240"/>
      <c r="V133" s="240"/>
      <c r="W133" s="240"/>
      <c r="X133" s="240"/>
    </row>
    <row r="134" spans="1:24" ht="24.75" customHeight="1" x14ac:dyDescent="0.2">
      <c r="A134" s="283" t="s">
        <v>242</v>
      </c>
      <c r="B134" s="304"/>
      <c r="C134" s="284"/>
      <c r="D134" s="629"/>
      <c r="E134" s="240"/>
      <c r="F134" s="240"/>
      <c r="G134" s="240"/>
      <c r="H134" s="240"/>
      <c r="I134" s="240"/>
      <c r="J134" s="240"/>
      <c r="K134" s="240"/>
      <c r="L134" s="240"/>
      <c r="M134" s="240"/>
      <c r="N134" s="240"/>
      <c r="O134" s="240"/>
      <c r="P134" s="240"/>
      <c r="Q134" s="240"/>
      <c r="R134" s="240"/>
      <c r="S134" s="240"/>
      <c r="T134" s="240"/>
      <c r="U134" s="240"/>
      <c r="V134" s="240"/>
      <c r="W134" s="240"/>
      <c r="X134" s="240"/>
    </row>
    <row r="135" spans="1:24" ht="24.75" customHeight="1" x14ac:dyDescent="0.2">
      <c r="A135" s="294" t="s">
        <v>35</v>
      </c>
      <c r="B135" s="261">
        <v>9</v>
      </c>
      <c r="C135" s="296" t="s">
        <v>243</v>
      </c>
      <c r="D135" s="297"/>
      <c r="E135" s="240"/>
      <c r="F135" s="240"/>
      <c r="G135" s="240"/>
      <c r="H135" s="240"/>
      <c r="I135" s="240"/>
      <c r="J135" s="240"/>
      <c r="K135" s="240"/>
      <c r="L135" s="240"/>
      <c r="M135" s="240"/>
      <c r="N135" s="240"/>
      <c r="O135" s="240"/>
      <c r="P135" s="240"/>
      <c r="Q135" s="240"/>
      <c r="R135" s="240"/>
      <c r="S135" s="240"/>
      <c r="T135" s="240"/>
      <c r="U135" s="240"/>
      <c r="V135" s="240"/>
      <c r="W135" s="240"/>
      <c r="X135" s="240"/>
    </row>
    <row r="136" spans="1:24" ht="62.25" customHeight="1" x14ac:dyDescent="0.2">
      <c r="A136" s="305" t="s">
        <v>40</v>
      </c>
      <c r="B136" s="306">
        <v>43839</v>
      </c>
      <c r="C136" s="307" t="s">
        <v>397</v>
      </c>
      <c r="D136" s="627" t="s">
        <v>398</v>
      </c>
      <c r="E136" s="240"/>
      <c r="F136" s="240"/>
      <c r="G136" s="240"/>
      <c r="H136" s="240"/>
      <c r="I136" s="240"/>
      <c r="J136" s="240"/>
      <c r="K136" s="240"/>
      <c r="L136" s="240"/>
      <c r="M136" s="240"/>
      <c r="N136" s="240"/>
      <c r="O136" s="240"/>
      <c r="P136" s="240"/>
      <c r="Q136" s="240"/>
      <c r="R136" s="240"/>
      <c r="S136" s="240"/>
      <c r="T136" s="240"/>
      <c r="U136" s="240"/>
      <c r="V136" s="240"/>
      <c r="W136" s="240"/>
      <c r="X136" s="240"/>
    </row>
    <row r="137" spans="1:24" ht="62.25" customHeight="1" x14ac:dyDescent="0.2">
      <c r="A137" s="245" t="s">
        <v>40</v>
      </c>
      <c r="B137" s="308">
        <v>43870</v>
      </c>
      <c r="C137" s="255" t="s">
        <v>399</v>
      </c>
      <c r="D137" s="628"/>
      <c r="E137" s="240"/>
      <c r="F137" s="240"/>
      <c r="G137" s="240"/>
      <c r="H137" s="240"/>
      <c r="I137" s="240"/>
      <c r="J137" s="240"/>
      <c r="K137" s="240"/>
      <c r="L137" s="240"/>
      <c r="M137" s="240"/>
      <c r="N137" s="240"/>
      <c r="O137" s="240"/>
      <c r="P137" s="240"/>
      <c r="Q137" s="240"/>
      <c r="R137" s="240"/>
      <c r="S137" s="240"/>
      <c r="T137" s="240"/>
      <c r="U137" s="240"/>
      <c r="V137" s="240"/>
      <c r="W137" s="240"/>
      <c r="X137" s="240"/>
    </row>
    <row r="138" spans="1:24" ht="62.25" customHeight="1" x14ac:dyDescent="0.2">
      <c r="A138" s="245" t="s">
        <v>40</v>
      </c>
      <c r="B138" s="308">
        <v>43899</v>
      </c>
      <c r="C138" s="255" t="s">
        <v>400</v>
      </c>
      <c r="D138" s="628"/>
      <c r="E138" s="240"/>
      <c r="F138" s="240"/>
      <c r="G138" s="240"/>
      <c r="H138" s="240"/>
      <c r="I138" s="240"/>
      <c r="J138" s="240"/>
      <c r="K138" s="240"/>
      <c r="L138" s="240"/>
      <c r="M138" s="240"/>
      <c r="N138" s="240"/>
      <c r="O138" s="240"/>
      <c r="P138" s="240"/>
      <c r="Q138" s="240"/>
      <c r="R138" s="240"/>
      <c r="S138" s="240"/>
      <c r="T138" s="240"/>
      <c r="U138" s="240"/>
      <c r="V138" s="240"/>
      <c r="W138" s="240"/>
      <c r="X138" s="240"/>
    </row>
    <row r="139" spans="1:24" ht="62.25" customHeight="1" x14ac:dyDescent="0.2">
      <c r="A139" s="245" t="s">
        <v>40</v>
      </c>
      <c r="B139" s="308">
        <v>43930</v>
      </c>
      <c r="C139" s="255" t="s">
        <v>401</v>
      </c>
      <c r="D139" s="628"/>
      <c r="E139" s="240"/>
      <c r="F139" s="240"/>
      <c r="G139" s="240"/>
      <c r="H139" s="240"/>
      <c r="I139" s="240"/>
      <c r="J139" s="240"/>
      <c r="K139" s="240"/>
      <c r="L139" s="240"/>
      <c r="M139" s="240"/>
      <c r="N139" s="240"/>
      <c r="O139" s="240"/>
      <c r="P139" s="240"/>
      <c r="Q139" s="240"/>
      <c r="R139" s="240"/>
      <c r="S139" s="240"/>
      <c r="T139" s="240"/>
      <c r="U139" s="240"/>
      <c r="V139" s="240"/>
      <c r="W139" s="240"/>
      <c r="X139" s="240"/>
    </row>
    <row r="140" spans="1:24" ht="62.25" customHeight="1" x14ac:dyDescent="0.2">
      <c r="A140" s="247" t="s">
        <v>40</v>
      </c>
      <c r="B140" s="308">
        <v>43960</v>
      </c>
      <c r="C140" s="256" t="s">
        <v>252</v>
      </c>
      <c r="D140" s="628"/>
      <c r="E140" s="240"/>
      <c r="F140" s="240"/>
      <c r="G140" s="240"/>
      <c r="H140" s="240"/>
      <c r="I140" s="240"/>
      <c r="J140" s="240"/>
      <c r="K140" s="240"/>
      <c r="L140" s="240"/>
      <c r="M140" s="240"/>
      <c r="N140" s="240"/>
      <c r="O140" s="240"/>
      <c r="P140" s="240"/>
      <c r="Q140" s="240"/>
      <c r="R140" s="240"/>
      <c r="S140" s="240"/>
      <c r="T140" s="240"/>
      <c r="U140" s="240"/>
      <c r="V140" s="240"/>
      <c r="W140" s="240"/>
      <c r="X140" s="240"/>
    </row>
    <row r="141" spans="1:24" ht="62.25" customHeight="1" x14ac:dyDescent="0.2">
      <c r="A141" s="247" t="s">
        <v>40</v>
      </c>
      <c r="B141" s="308">
        <v>43991</v>
      </c>
      <c r="C141" s="300" t="s">
        <v>253</v>
      </c>
      <c r="D141" s="629"/>
      <c r="E141" s="240"/>
      <c r="F141" s="240"/>
      <c r="G141" s="240"/>
      <c r="H141" s="240"/>
      <c r="I141" s="240"/>
      <c r="J141" s="240"/>
      <c r="K141" s="240"/>
      <c r="L141" s="240"/>
      <c r="M141" s="240"/>
      <c r="N141" s="240"/>
      <c r="O141" s="240"/>
      <c r="P141" s="240"/>
      <c r="Q141" s="240"/>
      <c r="R141" s="240"/>
      <c r="S141" s="240"/>
      <c r="T141" s="240"/>
      <c r="U141" s="240"/>
      <c r="V141" s="240"/>
      <c r="W141" s="240"/>
      <c r="X141" s="240"/>
    </row>
    <row r="142" spans="1:24" ht="19.5" customHeight="1" x14ac:dyDescent="0.2">
      <c r="A142" s="283" t="s">
        <v>254</v>
      </c>
      <c r="B142" s="258"/>
      <c r="C142" s="284"/>
      <c r="D142" s="285"/>
      <c r="E142" s="240"/>
      <c r="F142" s="240"/>
      <c r="G142" s="240"/>
      <c r="H142" s="240"/>
      <c r="I142" s="240"/>
      <c r="J142" s="240"/>
      <c r="K142" s="240"/>
      <c r="L142" s="240"/>
      <c r="M142" s="240"/>
      <c r="N142" s="240"/>
      <c r="O142" s="240"/>
      <c r="P142" s="240"/>
      <c r="Q142" s="240"/>
      <c r="R142" s="240"/>
      <c r="S142" s="240"/>
      <c r="T142" s="240"/>
      <c r="U142" s="240"/>
      <c r="V142" s="240"/>
      <c r="W142" s="240"/>
      <c r="X142" s="240"/>
    </row>
    <row r="143" spans="1:24" ht="19.5" customHeight="1" x14ac:dyDescent="0.2">
      <c r="A143" s="294" t="s">
        <v>35</v>
      </c>
      <c r="B143" s="261">
        <v>10</v>
      </c>
      <c r="C143" s="296" t="s">
        <v>255</v>
      </c>
      <c r="D143" s="297"/>
      <c r="E143" s="240"/>
      <c r="F143" s="240"/>
      <c r="G143" s="240"/>
      <c r="H143" s="240"/>
      <c r="I143" s="240"/>
      <c r="J143" s="240"/>
      <c r="K143" s="240"/>
      <c r="L143" s="240"/>
      <c r="M143" s="240"/>
      <c r="N143" s="240"/>
      <c r="O143" s="240"/>
      <c r="P143" s="240"/>
      <c r="Q143" s="240"/>
      <c r="R143" s="240"/>
      <c r="S143" s="240"/>
      <c r="T143" s="240"/>
      <c r="U143" s="240"/>
      <c r="V143" s="240"/>
      <c r="W143" s="240"/>
      <c r="X143" s="240"/>
    </row>
    <row r="144" spans="1:24" ht="51.75" customHeight="1" x14ac:dyDescent="0.2">
      <c r="A144" s="245" t="s">
        <v>40</v>
      </c>
      <c r="B144" s="308">
        <v>43840</v>
      </c>
      <c r="C144" s="309" t="s">
        <v>258</v>
      </c>
      <c r="D144" s="627" t="s">
        <v>402</v>
      </c>
      <c r="E144" s="240"/>
      <c r="F144" s="240"/>
      <c r="G144" s="240"/>
      <c r="H144" s="240"/>
      <c r="I144" s="240"/>
      <c r="J144" s="240"/>
      <c r="K144" s="240"/>
      <c r="L144" s="240"/>
      <c r="M144" s="240"/>
      <c r="N144" s="240"/>
      <c r="O144" s="240"/>
      <c r="P144" s="240"/>
      <c r="Q144" s="240"/>
      <c r="R144" s="240"/>
      <c r="S144" s="240"/>
      <c r="T144" s="240"/>
      <c r="U144" s="240"/>
      <c r="V144" s="240"/>
      <c r="W144" s="240"/>
      <c r="X144" s="240"/>
    </row>
    <row r="145" spans="1:24" ht="51.75" customHeight="1" x14ac:dyDescent="0.2">
      <c r="A145" s="245" t="s">
        <v>40</v>
      </c>
      <c r="B145" s="308">
        <v>43871</v>
      </c>
      <c r="C145" s="309" t="s">
        <v>258</v>
      </c>
      <c r="D145" s="628"/>
      <c r="E145" s="240"/>
      <c r="F145" s="240"/>
      <c r="G145" s="240"/>
      <c r="H145" s="240"/>
      <c r="I145" s="240"/>
      <c r="J145" s="240"/>
      <c r="K145" s="240"/>
      <c r="L145" s="240"/>
      <c r="M145" s="240"/>
      <c r="N145" s="240"/>
      <c r="O145" s="240"/>
      <c r="P145" s="240"/>
      <c r="Q145" s="240"/>
      <c r="R145" s="240"/>
      <c r="S145" s="240"/>
      <c r="T145" s="240"/>
      <c r="U145" s="240"/>
      <c r="V145" s="240"/>
      <c r="W145" s="240"/>
      <c r="X145" s="240"/>
    </row>
    <row r="146" spans="1:24" ht="51.75" customHeight="1" x14ac:dyDescent="0.2">
      <c r="A146" s="245" t="s">
        <v>40</v>
      </c>
      <c r="B146" s="308">
        <v>43900</v>
      </c>
      <c r="C146" s="309" t="s">
        <v>258</v>
      </c>
      <c r="D146" s="628"/>
      <c r="E146" s="240"/>
      <c r="F146" s="240"/>
      <c r="G146" s="240"/>
      <c r="H146" s="240"/>
      <c r="I146" s="240"/>
      <c r="J146" s="240"/>
      <c r="K146" s="240"/>
      <c r="L146" s="240"/>
      <c r="M146" s="240"/>
      <c r="N146" s="240"/>
      <c r="O146" s="240"/>
      <c r="P146" s="240"/>
      <c r="Q146" s="240"/>
      <c r="R146" s="240"/>
      <c r="S146" s="240"/>
      <c r="T146" s="240"/>
      <c r="U146" s="240"/>
      <c r="V146" s="240"/>
      <c r="W146" s="240"/>
      <c r="X146" s="240"/>
    </row>
    <row r="147" spans="1:24" ht="102" customHeight="1" x14ac:dyDescent="0.2">
      <c r="A147" s="247" t="s">
        <v>40</v>
      </c>
      <c r="B147" s="308">
        <v>43931</v>
      </c>
      <c r="C147" s="256" t="s">
        <v>403</v>
      </c>
      <c r="D147" s="628"/>
      <c r="E147" s="240"/>
      <c r="F147" s="240"/>
      <c r="G147" s="240"/>
      <c r="H147" s="240"/>
      <c r="I147" s="240"/>
      <c r="J147" s="240"/>
      <c r="K147" s="240"/>
      <c r="L147" s="240"/>
      <c r="M147" s="240"/>
      <c r="N147" s="240"/>
      <c r="O147" s="240"/>
      <c r="P147" s="240"/>
      <c r="Q147" s="240"/>
      <c r="R147" s="240"/>
      <c r="S147" s="240"/>
      <c r="T147" s="240"/>
      <c r="U147" s="240"/>
      <c r="V147" s="240"/>
      <c r="W147" s="240"/>
      <c r="X147" s="240"/>
    </row>
    <row r="148" spans="1:24" ht="97.5" customHeight="1" x14ac:dyDescent="0.2">
      <c r="A148" s="61" t="s">
        <v>40</v>
      </c>
      <c r="B148" s="165">
        <v>43961</v>
      </c>
      <c r="C148" s="310" t="s">
        <v>260</v>
      </c>
      <c r="D148" s="629"/>
      <c r="E148" s="240"/>
      <c r="F148" s="240"/>
      <c r="G148" s="240"/>
      <c r="H148" s="240"/>
      <c r="I148" s="240"/>
      <c r="J148" s="240"/>
      <c r="K148" s="240"/>
      <c r="L148" s="240"/>
      <c r="M148" s="240"/>
      <c r="N148" s="240"/>
      <c r="O148" s="240"/>
      <c r="P148" s="240"/>
      <c r="Q148" s="240"/>
      <c r="R148" s="240"/>
      <c r="S148" s="240"/>
      <c r="T148" s="240"/>
      <c r="U148" s="240"/>
      <c r="V148" s="240"/>
      <c r="W148" s="240"/>
      <c r="X148" s="240"/>
    </row>
    <row r="149" spans="1:24" ht="19.5" customHeight="1" x14ac:dyDescent="0.2">
      <c r="A149" s="283" t="s">
        <v>261</v>
      </c>
      <c r="B149" s="258"/>
      <c r="C149" s="284"/>
      <c r="D149" s="285"/>
      <c r="E149" s="240"/>
      <c r="F149" s="240"/>
      <c r="G149" s="240"/>
      <c r="H149" s="240"/>
      <c r="I149" s="240"/>
      <c r="J149" s="240"/>
      <c r="K149" s="240"/>
      <c r="L149" s="240"/>
      <c r="M149" s="240"/>
      <c r="N149" s="240"/>
      <c r="O149" s="240"/>
      <c r="P149" s="240"/>
      <c r="Q149" s="240"/>
      <c r="R149" s="240"/>
      <c r="S149" s="240"/>
      <c r="T149" s="240"/>
      <c r="U149" s="240"/>
      <c r="V149" s="240"/>
      <c r="W149" s="240"/>
      <c r="X149" s="240"/>
    </row>
    <row r="150" spans="1:24" ht="39.75" customHeight="1" x14ac:dyDescent="0.2">
      <c r="A150" s="294" t="s">
        <v>35</v>
      </c>
      <c r="B150" s="261">
        <v>11</v>
      </c>
      <c r="C150" s="311" t="s">
        <v>262</v>
      </c>
      <c r="D150" s="297"/>
      <c r="E150" s="240"/>
      <c r="F150" s="240"/>
      <c r="G150" s="240"/>
      <c r="H150" s="240"/>
      <c r="I150" s="240"/>
      <c r="J150" s="240"/>
      <c r="K150" s="240"/>
      <c r="L150" s="240"/>
      <c r="M150" s="240"/>
      <c r="N150" s="240"/>
      <c r="O150" s="240"/>
      <c r="P150" s="240"/>
      <c r="Q150" s="240"/>
      <c r="R150" s="240"/>
      <c r="S150" s="240"/>
      <c r="T150" s="240"/>
      <c r="U150" s="240"/>
      <c r="V150" s="240"/>
      <c r="W150" s="240"/>
      <c r="X150" s="240"/>
    </row>
    <row r="151" spans="1:24" ht="78.75" customHeight="1" x14ac:dyDescent="0.2">
      <c r="A151" s="312" t="s">
        <v>40</v>
      </c>
      <c r="B151" s="308">
        <v>43841</v>
      </c>
      <c r="C151" s="309" t="s">
        <v>263</v>
      </c>
      <c r="D151" s="627" t="s">
        <v>404</v>
      </c>
      <c r="E151" s="240"/>
      <c r="F151" s="240"/>
      <c r="G151" s="240"/>
      <c r="H151" s="240"/>
      <c r="I151" s="240"/>
      <c r="J151" s="240"/>
      <c r="K151" s="240"/>
      <c r="L151" s="240"/>
      <c r="M151" s="240"/>
      <c r="N151" s="240"/>
      <c r="O151" s="240"/>
      <c r="P151" s="240"/>
      <c r="Q151" s="240"/>
      <c r="R151" s="240"/>
      <c r="S151" s="240"/>
      <c r="T151" s="240"/>
      <c r="U151" s="240"/>
      <c r="V151" s="240"/>
      <c r="W151" s="240"/>
      <c r="X151" s="240"/>
    </row>
    <row r="152" spans="1:24" ht="78.75" customHeight="1" x14ac:dyDescent="0.2">
      <c r="A152" s="313" t="s">
        <v>40</v>
      </c>
      <c r="B152" s="308">
        <v>43872</v>
      </c>
      <c r="C152" s="256" t="s">
        <v>263</v>
      </c>
      <c r="D152" s="629"/>
      <c r="E152" s="240"/>
      <c r="F152" s="240"/>
      <c r="G152" s="240"/>
      <c r="H152" s="240"/>
      <c r="I152" s="240"/>
      <c r="J152" s="240"/>
      <c r="K152" s="240"/>
      <c r="L152" s="240"/>
      <c r="M152" s="240"/>
      <c r="N152" s="240"/>
      <c r="O152" s="240"/>
      <c r="P152" s="240"/>
      <c r="Q152" s="240"/>
      <c r="R152" s="240"/>
      <c r="S152" s="240"/>
      <c r="T152" s="240"/>
      <c r="U152" s="240"/>
      <c r="V152" s="240"/>
      <c r="W152" s="240"/>
      <c r="X152" s="240"/>
    </row>
    <row r="153" spans="1:24" ht="36" customHeight="1" x14ac:dyDescent="0.2">
      <c r="A153" s="630" t="s">
        <v>264</v>
      </c>
      <c r="B153" s="594"/>
      <c r="C153" s="595"/>
      <c r="D153" s="314"/>
      <c r="E153" s="240"/>
      <c r="F153" s="240"/>
      <c r="G153" s="240"/>
      <c r="H153" s="240"/>
      <c r="I153" s="240"/>
      <c r="J153" s="240"/>
      <c r="K153" s="240"/>
      <c r="L153" s="240"/>
      <c r="M153" s="240"/>
      <c r="N153" s="240"/>
      <c r="O153" s="240"/>
      <c r="P153" s="240"/>
      <c r="Q153" s="240"/>
      <c r="R153" s="240"/>
      <c r="S153" s="240"/>
      <c r="T153" s="240"/>
      <c r="U153" s="240"/>
      <c r="V153" s="240"/>
      <c r="W153" s="240"/>
      <c r="X153" s="240"/>
    </row>
    <row r="154" spans="1:24" ht="15.75" customHeight="1" x14ac:dyDescent="0.2">
      <c r="A154" s="260" t="s">
        <v>35</v>
      </c>
      <c r="B154" s="261">
        <v>12</v>
      </c>
      <c r="C154" s="279" t="s">
        <v>265</v>
      </c>
      <c r="D154" s="315"/>
      <c r="E154" s="240"/>
      <c r="F154" s="240"/>
      <c r="G154" s="240"/>
      <c r="H154" s="240"/>
      <c r="I154" s="240"/>
      <c r="J154" s="240"/>
      <c r="K154" s="240"/>
      <c r="L154" s="240"/>
      <c r="M154" s="240"/>
      <c r="N154" s="240"/>
      <c r="O154" s="240"/>
      <c r="P154" s="240"/>
      <c r="Q154" s="240"/>
      <c r="R154" s="240"/>
      <c r="S154" s="240"/>
      <c r="T154" s="240"/>
      <c r="U154" s="240"/>
      <c r="V154" s="240"/>
      <c r="W154" s="240"/>
      <c r="X154" s="240"/>
    </row>
    <row r="155" spans="1:24" ht="71.25" customHeight="1" x14ac:dyDescent="0.2">
      <c r="A155" s="252" t="s">
        <v>40</v>
      </c>
      <c r="B155" s="316">
        <v>43842</v>
      </c>
      <c r="C155" s="317" t="s">
        <v>266</v>
      </c>
      <c r="D155" s="631" t="s">
        <v>405</v>
      </c>
      <c r="E155" s="244"/>
      <c r="F155" s="244"/>
      <c r="G155" s="244"/>
      <c r="H155" s="244"/>
      <c r="I155" s="244"/>
      <c r="J155" s="244"/>
      <c r="K155" s="244"/>
      <c r="L155" s="244"/>
      <c r="M155" s="244"/>
      <c r="N155" s="244"/>
      <c r="O155" s="244"/>
      <c r="P155" s="244"/>
      <c r="Q155" s="244"/>
      <c r="R155" s="244"/>
      <c r="S155" s="244"/>
      <c r="T155" s="244"/>
      <c r="U155" s="244"/>
      <c r="V155" s="244"/>
      <c r="W155" s="244"/>
      <c r="X155" s="244"/>
    </row>
    <row r="156" spans="1:24" ht="71.25" customHeight="1" x14ac:dyDescent="0.2">
      <c r="A156" s="245" t="s">
        <v>40</v>
      </c>
      <c r="B156" s="308">
        <v>43873</v>
      </c>
      <c r="C156" s="318" t="s">
        <v>406</v>
      </c>
      <c r="D156" s="632"/>
      <c r="E156" s="240"/>
      <c r="F156" s="240"/>
      <c r="G156" s="240"/>
      <c r="H156" s="240"/>
      <c r="I156" s="240"/>
      <c r="J156" s="240"/>
      <c r="K156" s="240"/>
      <c r="L156" s="240"/>
      <c r="M156" s="240"/>
      <c r="N156" s="240"/>
      <c r="O156" s="240"/>
      <c r="P156" s="240"/>
      <c r="Q156" s="240"/>
      <c r="R156" s="240"/>
      <c r="S156" s="240"/>
      <c r="T156" s="240"/>
      <c r="U156" s="240"/>
      <c r="V156" s="240"/>
      <c r="W156" s="240"/>
      <c r="X156" s="240"/>
    </row>
    <row r="157" spans="1:24" ht="71.25" customHeight="1" x14ac:dyDescent="0.2">
      <c r="A157" s="247" t="s">
        <v>40</v>
      </c>
      <c r="B157" s="319">
        <v>43902</v>
      </c>
      <c r="C157" s="320" t="s">
        <v>269</v>
      </c>
      <c r="D157" s="632"/>
      <c r="E157" s="240"/>
      <c r="F157" s="240"/>
      <c r="G157" s="240"/>
      <c r="H157" s="240"/>
      <c r="I157" s="240"/>
      <c r="J157" s="240"/>
      <c r="K157" s="240"/>
      <c r="L157" s="240"/>
      <c r="M157" s="240"/>
      <c r="N157" s="240"/>
      <c r="O157" s="240"/>
      <c r="P157" s="240"/>
      <c r="Q157" s="240"/>
      <c r="R157" s="240"/>
      <c r="S157" s="240"/>
      <c r="T157" s="240"/>
      <c r="U157" s="240"/>
      <c r="V157" s="240"/>
      <c r="W157" s="240"/>
      <c r="X157" s="240"/>
    </row>
    <row r="158" spans="1:24" ht="71.25" customHeight="1" x14ac:dyDescent="0.2">
      <c r="A158" s="247" t="s">
        <v>40</v>
      </c>
      <c r="B158" s="319">
        <v>43933</v>
      </c>
      <c r="C158" s="300" t="s">
        <v>270</v>
      </c>
      <c r="D158" s="633"/>
      <c r="E158" s="240"/>
      <c r="F158" s="240"/>
      <c r="G158" s="240"/>
      <c r="H158" s="240"/>
      <c r="I158" s="240"/>
      <c r="J158" s="240"/>
      <c r="K158" s="240"/>
      <c r="L158" s="240"/>
      <c r="M158" s="240"/>
      <c r="N158" s="240"/>
      <c r="O158" s="240"/>
      <c r="P158" s="240"/>
      <c r="Q158" s="240"/>
      <c r="R158" s="240"/>
      <c r="S158" s="240"/>
      <c r="T158" s="240"/>
      <c r="U158" s="240"/>
      <c r="V158" s="240"/>
      <c r="W158" s="240"/>
      <c r="X158" s="240"/>
    </row>
    <row r="159" spans="1:24" ht="21.75" customHeight="1" x14ac:dyDescent="0.2">
      <c r="A159" s="283" t="s">
        <v>271</v>
      </c>
      <c r="B159" s="258"/>
      <c r="C159" s="284"/>
      <c r="D159" s="285"/>
      <c r="E159" s="240"/>
      <c r="F159" s="240"/>
      <c r="G159" s="240"/>
      <c r="H159" s="240"/>
      <c r="I159" s="240"/>
      <c r="J159" s="240"/>
      <c r="K159" s="240"/>
      <c r="L159" s="240"/>
      <c r="M159" s="240"/>
      <c r="N159" s="240"/>
      <c r="O159" s="240"/>
      <c r="P159" s="240"/>
      <c r="Q159" s="240"/>
      <c r="R159" s="240"/>
      <c r="S159" s="240"/>
      <c r="T159" s="240"/>
      <c r="U159" s="240"/>
      <c r="V159" s="240"/>
      <c r="W159" s="240"/>
      <c r="X159" s="240"/>
    </row>
    <row r="160" spans="1:24" ht="24.75" customHeight="1" x14ac:dyDescent="0.2">
      <c r="A160" s="260" t="s">
        <v>35</v>
      </c>
      <c r="B160" s="261">
        <v>13</v>
      </c>
      <c r="C160" s="279" t="s">
        <v>272</v>
      </c>
      <c r="D160" s="321"/>
      <c r="E160" s="244"/>
      <c r="F160" s="244"/>
      <c r="G160" s="244"/>
      <c r="H160" s="244"/>
      <c r="I160" s="244"/>
      <c r="J160" s="244"/>
      <c r="K160" s="244"/>
      <c r="L160" s="244"/>
      <c r="M160" s="244"/>
      <c r="N160" s="244"/>
      <c r="O160" s="244"/>
      <c r="P160" s="244"/>
      <c r="Q160" s="244"/>
      <c r="R160" s="244"/>
      <c r="S160" s="244"/>
      <c r="T160" s="244"/>
      <c r="U160" s="244"/>
      <c r="V160" s="244"/>
      <c r="W160" s="244"/>
      <c r="X160" s="244"/>
    </row>
    <row r="161" spans="1:24" ht="33.75" customHeight="1" x14ac:dyDescent="0.2">
      <c r="A161" s="322" t="s">
        <v>37</v>
      </c>
      <c r="B161" s="323" t="s">
        <v>273</v>
      </c>
      <c r="C161" s="324" t="s">
        <v>274</v>
      </c>
      <c r="D161" s="634" t="s">
        <v>407</v>
      </c>
      <c r="E161" s="240"/>
      <c r="F161" s="240"/>
      <c r="G161" s="240"/>
      <c r="H161" s="240"/>
      <c r="I161" s="240"/>
      <c r="J161" s="240"/>
      <c r="K161" s="240"/>
      <c r="L161" s="240"/>
      <c r="M161" s="240"/>
      <c r="N161" s="240"/>
      <c r="O161" s="240"/>
      <c r="P161" s="240"/>
      <c r="Q161" s="240"/>
      <c r="R161" s="240"/>
      <c r="S161" s="240"/>
      <c r="T161" s="240"/>
      <c r="U161" s="240"/>
      <c r="V161" s="240"/>
      <c r="W161" s="240"/>
      <c r="X161" s="240"/>
    </row>
    <row r="162" spans="1:24" ht="65.25" customHeight="1" x14ac:dyDescent="0.2">
      <c r="A162" s="290" t="s">
        <v>40</v>
      </c>
      <c r="B162" s="325" t="s">
        <v>275</v>
      </c>
      <c r="C162" s="326" t="s">
        <v>276</v>
      </c>
      <c r="D162" s="635"/>
      <c r="E162" s="240"/>
      <c r="F162" s="240"/>
      <c r="G162" s="240"/>
      <c r="H162" s="240"/>
      <c r="I162" s="240"/>
      <c r="J162" s="240"/>
      <c r="K162" s="240"/>
      <c r="L162" s="240"/>
      <c r="M162" s="240"/>
      <c r="N162" s="240"/>
      <c r="O162" s="240"/>
      <c r="P162" s="240"/>
      <c r="Q162" s="240"/>
      <c r="R162" s="240"/>
      <c r="S162" s="240"/>
      <c r="T162" s="240"/>
      <c r="U162" s="240"/>
      <c r="V162" s="240"/>
      <c r="W162" s="240"/>
      <c r="X162" s="240"/>
    </row>
    <row r="163" spans="1:24" ht="65.25" customHeight="1" x14ac:dyDescent="0.2">
      <c r="A163" s="290" t="s">
        <v>40</v>
      </c>
      <c r="B163" s="325" t="s">
        <v>277</v>
      </c>
      <c r="C163" s="327" t="s">
        <v>278</v>
      </c>
      <c r="D163" s="635"/>
      <c r="E163" s="240"/>
      <c r="F163" s="240"/>
      <c r="G163" s="240"/>
      <c r="H163" s="240"/>
      <c r="I163" s="240"/>
      <c r="J163" s="240"/>
      <c r="K163" s="240"/>
      <c r="L163" s="240"/>
      <c r="M163" s="240"/>
      <c r="N163" s="240"/>
      <c r="O163" s="240"/>
      <c r="P163" s="240"/>
      <c r="Q163" s="240"/>
      <c r="R163" s="240"/>
      <c r="S163" s="240"/>
      <c r="T163" s="240"/>
      <c r="U163" s="240"/>
      <c r="V163" s="240"/>
      <c r="W163" s="240"/>
      <c r="X163" s="240"/>
    </row>
    <row r="164" spans="1:24" ht="65.25" customHeight="1" x14ac:dyDescent="0.2">
      <c r="A164" s="290" t="s">
        <v>40</v>
      </c>
      <c r="B164" s="325" t="s">
        <v>279</v>
      </c>
      <c r="C164" s="327" t="s">
        <v>280</v>
      </c>
      <c r="D164" s="635"/>
      <c r="E164" s="244"/>
      <c r="F164" s="244"/>
      <c r="G164" s="244"/>
      <c r="H164" s="244"/>
      <c r="I164" s="244"/>
      <c r="J164" s="244"/>
      <c r="K164" s="244"/>
      <c r="L164" s="244"/>
      <c r="M164" s="244"/>
      <c r="N164" s="244"/>
      <c r="O164" s="244"/>
      <c r="P164" s="244"/>
      <c r="Q164" s="244"/>
      <c r="R164" s="244"/>
      <c r="S164" s="244"/>
      <c r="T164" s="244"/>
      <c r="U164" s="244"/>
      <c r="V164" s="244"/>
      <c r="W164" s="244"/>
      <c r="X164" s="244"/>
    </row>
    <row r="165" spans="1:24" ht="65.25" customHeight="1" x14ac:dyDescent="0.2">
      <c r="A165" s="292" t="s">
        <v>40</v>
      </c>
      <c r="B165" s="328" t="s">
        <v>281</v>
      </c>
      <c r="C165" s="300" t="s">
        <v>282</v>
      </c>
      <c r="D165" s="636"/>
      <c r="E165" s="240"/>
      <c r="F165" s="240"/>
      <c r="G165" s="240"/>
      <c r="H165" s="240"/>
      <c r="I165" s="240"/>
      <c r="J165" s="240"/>
      <c r="K165" s="240"/>
      <c r="L165" s="240"/>
      <c r="M165" s="240"/>
      <c r="N165" s="240"/>
      <c r="O165" s="240"/>
      <c r="P165" s="240"/>
      <c r="Q165" s="240"/>
      <c r="R165" s="240"/>
      <c r="S165" s="240"/>
      <c r="T165" s="240"/>
      <c r="U165" s="240"/>
      <c r="V165" s="240"/>
      <c r="W165" s="240"/>
      <c r="X165" s="240"/>
    </row>
    <row r="166" spans="1:24" ht="30" customHeight="1" x14ac:dyDescent="0.2">
      <c r="A166" s="329" t="s">
        <v>37</v>
      </c>
      <c r="B166" s="330" t="s">
        <v>273</v>
      </c>
      <c r="C166" s="331" t="s">
        <v>283</v>
      </c>
      <c r="D166" s="637" t="s">
        <v>408</v>
      </c>
      <c r="E166" s="240"/>
      <c r="F166" s="240"/>
      <c r="G166" s="240"/>
      <c r="H166" s="240"/>
      <c r="I166" s="240"/>
      <c r="J166" s="240"/>
      <c r="K166" s="240"/>
      <c r="L166" s="240"/>
      <c r="M166" s="240"/>
      <c r="N166" s="240"/>
      <c r="O166" s="240"/>
      <c r="P166" s="240"/>
      <c r="Q166" s="240"/>
      <c r="R166" s="240"/>
      <c r="S166" s="240"/>
      <c r="T166" s="240"/>
      <c r="U166" s="240"/>
      <c r="V166" s="240"/>
      <c r="W166" s="240"/>
      <c r="X166" s="240"/>
    </row>
    <row r="167" spans="1:24" ht="62.25" customHeight="1" x14ac:dyDescent="0.2">
      <c r="A167" s="290" t="s">
        <v>40</v>
      </c>
      <c r="B167" s="325" t="s">
        <v>284</v>
      </c>
      <c r="C167" s="332" t="s">
        <v>292</v>
      </c>
      <c r="D167" s="628"/>
      <c r="E167" s="240"/>
      <c r="F167" s="240"/>
      <c r="G167" s="240"/>
      <c r="H167" s="240"/>
      <c r="I167" s="240"/>
      <c r="J167" s="240"/>
      <c r="K167" s="240"/>
      <c r="L167" s="240"/>
      <c r="M167" s="240"/>
      <c r="N167" s="240"/>
      <c r="O167" s="240"/>
      <c r="P167" s="240"/>
      <c r="Q167" s="240"/>
      <c r="R167" s="240"/>
      <c r="S167" s="240"/>
      <c r="T167" s="240"/>
      <c r="U167" s="240"/>
      <c r="V167" s="240"/>
      <c r="W167" s="240"/>
      <c r="X167" s="240"/>
    </row>
    <row r="168" spans="1:24" ht="62.25" customHeight="1" x14ac:dyDescent="0.2">
      <c r="A168" s="290" t="s">
        <v>40</v>
      </c>
      <c r="B168" s="325" t="s">
        <v>287</v>
      </c>
      <c r="C168" s="332" t="s">
        <v>292</v>
      </c>
      <c r="D168" s="628"/>
      <c r="E168" s="240"/>
      <c r="F168" s="240"/>
      <c r="G168" s="240"/>
      <c r="H168" s="240"/>
      <c r="I168" s="240"/>
      <c r="J168" s="240"/>
      <c r="K168" s="240"/>
      <c r="L168" s="240"/>
      <c r="M168" s="240"/>
      <c r="N168" s="240"/>
      <c r="O168" s="240"/>
      <c r="P168" s="240"/>
      <c r="Q168" s="240"/>
      <c r="R168" s="240"/>
      <c r="S168" s="240"/>
      <c r="T168" s="240"/>
      <c r="U168" s="240"/>
      <c r="V168" s="240"/>
      <c r="W168" s="240"/>
      <c r="X168" s="240"/>
    </row>
    <row r="169" spans="1:24" ht="62.25" customHeight="1" x14ac:dyDescent="0.2">
      <c r="A169" s="293" t="s">
        <v>40</v>
      </c>
      <c r="B169" s="333" t="s">
        <v>291</v>
      </c>
      <c r="C169" s="332" t="s">
        <v>292</v>
      </c>
      <c r="D169" s="628"/>
      <c r="E169" s="240"/>
      <c r="F169" s="240"/>
      <c r="G169" s="240"/>
      <c r="H169" s="240"/>
      <c r="I169" s="240"/>
      <c r="J169" s="240"/>
      <c r="K169" s="240"/>
      <c r="L169" s="240"/>
      <c r="M169" s="240"/>
      <c r="N169" s="240"/>
      <c r="O169" s="240"/>
      <c r="P169" s="240"/>
      <c r="Q169" s="240"/>
      <c r="R169" s="240"/>
      <c r="S169" s="240"/>
      <c r="T169" s="240"/>
      <c r="U169" s="240"/>
      <c r="V169" s="240"/>
      <c r="W169" s="240"/>
      <c r="X169" s="240"/>
    </row>
    <row r="170" spans="1:24" ht="62.25" customHeight="1" x14ac:dyDescent="0.2">
      <c r="A170" s="293" t="s">
        <v>40</v>
      </c>
      <c r="B170" s="333" t="s">
        <v>293</v>
      </c>
      <c r="C170" s="300" t="s">
        <v>294</v>
      </c>
      <c r="D170" s="629"/>
      <c r="E170" s="240"/>
      <c r="F170" s="240"/>
      <c r="G170" s="240"/>
      <c r="H170" s="240"/>
      <c r="I170" s="240"/>
      <c r="J170" s="240"/>
      <c r="K170" s="240"/>
      <c r="L170" s="240"/>
      <c r="M170" s="240"/>
      <c r="N170" s="240"/>
      <c r="O170" s="240"/>
      <c r="P170" s="240"/>
      <c r="Q170" s="240"/>
      <c r="R170" s="240"/>
      <c r="S170" s="240"/>
      <c r="T170" s="240"/>
      <c r="U170" s="240"/>
      <c r="V170" s="240"/>
      <c r="W170" s="240"/>
      <c r="X170" s="240"/>
    </row>
    <row r="171" spans="1:24" ht="30" customHeight="1" x14ac:dyDescent="0.2">
      <c r="A171" s="322" t="s">
        <v>37</v>
      </c>
      <c r="B171" s="323" t="s">
        <v>295</v>
      </c>
      <c r="C171" s="334" t="s">
        <v>296</v>
      </c>
      <c r="D171" s="627" t="s">
        <v>409</v>
      </c>
      <c r="E171" s="240"/>
      <c r="F171" s="240"/>
      <c r="G171" s="240"/>
      <c r="H171" s="240"/>
      <c r="I171" s="240"/>
      <c r="J171" s="240"/>
      <c r="K171" s="240"/>
      <c r="L171" s="240"/>
      <c r="M171" s="240"/>
      <c r="N171" s="240"/>
      <c r="O171" s="240"/>
      <c r="P171" s="240"/>
      <c r="Q171" s="240"/>
      <c r="R171" s="240"/>
      <c r="S171" s="240"/>
      <c r="T171" s="240"/>
      <c r="U171" s="240"/>
      <c r="V171" s="240"/>
      <c r="W171" s="240"/>
      <c r="X171" s="240"/>
    </row>
    <row r="172" spans="1:24" ht="30" customHeight="1" x14ac:dyDescent="0.2">
      <c r="A172" s="290" t="s">
        <v>40</v>
      </c>
      <c r="B172" s="325" t="s">
        <v>297</v>
      </c>
      <c r="C172" s="332" t="s">
        <v>298</v>
      </c>
      <c r="D172" s="628"/>
      <c r="E172" s="244"/>
      <c r="F172" s="244"/>
      <c r="G172" s="244"/>
      <c r="H172" s="244"/>
      <c r="I172" s="244"/>
      <c r="J172" s="244"/>
      <c r="K172" s="244"/>
      <c r="L172" s="244"/>
      <c r="M172" s="244"/>
      <c r="N172" s="244"/>
      <c r="O172" s="244"/>
      <c r="P172" s="244"/>
      <c r="Q172" s="244"/>
      <c r="R172" s="244"/>
      <c r="S172" s="244"/>
      <c r="T172" s="244"/>
      <c r="U172" s="244"/>
      <c r="V172" s="244"/>
      <c r="W172" s="244"/>
      <c r="X172" s="244"/>
    </row>
    <row r="173" spans="1:24" ht="30" customHeight="1" x14ac:dyDescent="0.2">
      <c r="A173" s="290" t="s">
        <v>40</v>
      </c>
      <c r="B173" s="325" t="s">
        <v>299</v>
      </c>
      <c r="C173" s="332" t="s">
        <v>298</v>
      </c>
      <c r="D173" s="628"/>
      <c r="E173" s="240"/>
      <c r="F173" s="240"/>
      <c r="G173" s="240"/>
      <c r="H173" s="240"/>
      <c r="I173" s="240"/>
      <c r="J173" s="240"/>
      <c r="K173" s="240"/>
      <c r="L173" s="240"/>
      <c r="M173" s="240"/>
      <c r="N173" s="240"/>
      <c r="O173" s="240"/>
      <c r="P173" s="240"/>
      <c r="Q173" s="240"/>
      <c r="R173" s="240"/>
      <c r="S173" s="240"/>
      <c r="T173" s="240"/>
      <c r="U173" s="240"/>
      <c r="V173" s="240"/>
      <c r="W173" s="240"/>
      <c r="X173" s="240"/>
    </row>
    <row r="174" spans="1:24" ht="30" customHeight="1" x14ac:dyDescent="0.2">
      <c r="A174" s="293" t="s">
        <v>40</v>
      </c>
      <c r="B174" s="333" t="s">
        <v>300</v>
      </c>
      <c r="C174" s="335" t="s">
        <v>298</v>
      </c>
      <c r="D174" s="629"/>
      <c r="E174" s="240"/>
      <c r="F174" s="240"/>
      <c r="G174" s="240"/>
      <c r="H174" s="240"/>
      <c r="I174" s="240"/>
      <c r="J174" s="240"/>
      <c r="K174" s="240"/>
      <c r="L174" s="240"/>
      <c r="M174" s="240"/>
      <c r="N174" s="240"/>
      <c r="O174" s="240"/>
      <c r="P174" s="240"/>
      <c r="Q174" s="240"/>
      <c r="R174" s="240"/>
      <c r="S174" s="240"/>
      <c r="T174" s="240"/>
      <c r="U174" s="240"/>
      <c r="V174" s="240"/>
      <c r="W174" s="240"/>
      <c r="X174" s="240"/>
    </row>
    <row r="175" spans="1:24" ht="15.75" customHeight="1" x14ac:dyDescent="0.2">
      <c r="A175" s="322" t="s">
        <v>37</v>
      </c>
      <c r="B175" s="323" t="s">
        <v>301</v>
      </c>
      <c r="C175" s="334" t="s">
        <v>272</v>
      </c>
      <c r="D175" s="639" t="s">
        <v>410</v>
      </c>
    </row>
    <row r="176" spans="1:24" ht="30" customHeight="1" x14ac:dyDescent="0.2">
      <c r="A176" s="290" t="s">
        <v>40</v>
      </c>
      <c r="B176" s="325" t="s">
        <v>302</v>
      </c>
      <c r="C176" s="332" t="s">
        <v>411</v>
      </c>
      <c r="D176" s="628"/>
    </row>
    <row r="177" spans="1:4" ht="30" customHeight="1" x14ac:dyDescent="0.2">
      <c r="A177" s="290" t="s">
        <v>40</v>
      </c>
      <c r="B177" s="325" t="s">
        <v>304</v>
      </c>
      <c r="C177" s="332" t="s">
        <v>412</v>
      </c>
      <c r="D177" s="628"/>
    </row>
    <row r="178" spans="1:4" ht="30" customHeight="1" x14ac:dyDescent="0.2">
      <c r="A178" s="290" t="s">
        <v>40</v>
      </c>
      <c r="B178" s="325" t="s">
        <v>305</v>
      </c>
      <c r="C178" s="332" t="s">
        <v>306</v>
      </c>
      <c r="D178" s="628"/>
    </row>
    <row r="179" spans="1:4" ht="30" customHeight="1" x14ac:dyDescent="0.2">
      <c r="A179" s="290" t="s">
        <v>40</v>
      </c>
      <c r="B179" s="325" t="s">
        <v>307</v>
      </c>
      <c r="C179" s="332" t="s">
        <v>308</v>
      </c>
      <c r="D179" s="628"/>
    </row>
    <row r="180" spans="1:4" ht="30" customHeight="1" x14ac:dyDescent="0.2">
      <c r="A180" s="290" t="s">
        <v>40</v>
      </c>
      <c r="B180" s="325" t="s">
        <v>309</v>
      </c>
      <c r="C180" s="335" t="s">
        <v>413</v>
      </c>
      <c r="D180" s="628"/>
    </row>
    <row r="181" spans="1:4" ht="30" customHeight="1" x14ac:dyDescent="0.2">
      <c r="A181" s="290" t="s">
        <v>40</v>
      </c>
      <c r="B181" s="325" t="s">
        <v>310</v>
      </c>
      <c r="C181" s="335" t="s">
        <v>413</v>
      </c>
      <c r="D181" s="628"/>
    </row>
    <row r="182" spans="1:4" ht="30" customHeight="1" x14ac:dyDescent="0.2">
      <c r="A182" s="293" t="s">
        <v>40</v>
      </c>
      <c r="B182" s="333" t="s">
        <v>312</v>
      </c>
      <c r="C182" s="335" t="s">
        <v>413</v>
      </c>
      <c r="D182" s="628"/>
    </row>
    <row r="183" spans="1:4" ht="39.75" customHeight="1" x14ac:dyDescent="0.2">
      <c r="A183" s="293" t="s">
        <v>40</v>
      </c>
      <c r="B183" s="333" t="s">
        <v>325</v>
      </c>
      <c r="C183" s="300" t="s">
        <v>326</v>
      </c>
      <c r="D183" s="629"/>
    </row>
    <row r="184" spans="1:4" ht="15.75" customHeight="1" x14ac:dyDescent="0.2">
      <c r="A184" s="336" t="s">
        <v>327</v>
      </c>
      <c r="B184" s="337"/>
      <c r="C184" s="338"/>
      <c r="D184" s="339"/>
    </row>
    <row r="185" spans="1:4" ht="15.75" customHeight="1" x14ac:dyDescent="0.2">
      <c r="A185" s="340" t="s">
        <v>328</v>
      </c>
      <c r="B185" s="341"/>
      <c r="C185" s="342"/>
      <c r="D185" s="343"/>
    </row>
    <row r="186" spans="1:4" ht="15.75" customHeight="1" x14ac:dyDescent="0.2">
      <c r="A186" s="626"/>
      <c r="B186" s="581"/>
      <c r="C186" s="581"/>
      <c r="D186" s="344"/>
    </row>
    <row r="187" spans="1:4" ht="15.75" customHeight="1" x14ac:dyDescent="0.2">
      <c r="A187" s="593" t="s">
        <v>329</v>
      </c>
      <c r="B187" s="594"/>
      <c r="C187" s="595"/>
      <c r="D187" s="345"/>
    </row>
    <row r="188" spans="1:4" ht="15.75" customHeight="1" x14ac:dyDescent="0.25">
      <c r="A188" s="346"/>
      <c r="B188" s="347"/>
      <c r="C188" s="348"/>
      <c r="D188" s="349"/>
    </row>
    <row r="189" spans="1:4" ht="15.75" customHeight="1" x14ac:dyDescent="0.25">
      <c r="A189" s="346"/>
      <c r="B189" s="347"/>
      <c r="C189" s="348"/>
      <c r="D189" s="349"/>
    </row>
    <row r="190" spans="1:4" ht="15.75" customHeight="1" x14ac:dyDescent="0.25">
      <c r="A190" s="350"/>
      <c r="B190" s="347"/>
      <c r="C190" s="348"/>
      <c r="D190" s="349"/>
    </row>
    <row r="191" spans="1:4" ht="15.75" customHeight="1" x14ac:dyDescent="0.25">
      <c r="A191" s="346"/>
      <c r="B191" s="347"/>
      <c r="C191" s="348"/>
      <c r="D191" s="349"/>
    </row>
    <row r="192" spans="1:4" ht="15.75" customHeight="1" x14ac:dyDescent="0.25">
      <c r="A192" s="346"/>
      <c r="B192" s="347"/>
      <c r="C192" s="348"/>
      <c r="D192" s="349"/>
    </row>
    <row r="193" spans="1:4" ht="15.75" customHeight="1" x14ac:dyDescent="0.25">
      <c r="A193" s="346"/>
      <c r="B193" s="347"/>
      <c r="C193" s="348"/>
      <c r="D193" s="349"/>
    </row>
    <row r="194" spans="1:4" ht="15.75" customHeight="1" x14ac:dyDescent="0.25">
      <c r="A194" s="346"/>
      <c r="B194" s="347"/>
      <c r="C194" s="348"/>
      <c r="D194" s="349"/>
    </row>
    <row r="195" spans="1:4" ht="15.75" customHeight="1" x14ac:dyDescent="0.25">
      <c r="A195" s="346"/>
      <c r="B195" s="347"/>
      <c r="C195" s="348"/>
      <c r="D195" s="349"/>
    </row>
    <row r="196" spans="1:4" ht="15.75" customHeight="1" x14ac:dyDescent="0.25">
      <c r="A196" s="346"/>
      <c r="B196" s="347"/>
      <c r="C196" s="348"/>
      <c r="D196" s="349"/>
    </row>
    <row r="197" spans="1:4" ht="15.75" customHeight="1" x14ac:dyDescent="0.25">
      <c r="A197" s="346"/>
      <c r="B197" s="347"/>
      <c r="C197" s="348"/>
      <c r="D197" s="349"/>
    </row>
    <row r="198" spans="1:4" ht="15.75" customHeight="1" x14ac:dyDescent="0.25">
      <c r="A198" s="346"/>
      <c r="B198" s="347"/>
      <c r="C198" s="348"/>
      <c r="D198" s="349"/>
    </row>
    <row r="199" spans="1:4" ht="15.75" customHeight="1" x14ac:dyDescent="0.25">
      <c r="A199" s="346"/>
      <c r="B199" s="347"/>
      <c r="C199" s="348"/>
      <c r="D199" s="349"/>
    </row>
    <row r="200" spans="1:4" ht="15.75" customHeight="1" x14ac:dyDescent="0.25">
      <c r="A200" s="346"/>
      <c r="B200" s="347"/>
      <c r="C200" s="348"/>
      <c r="D200" s="349"/>
    </row>
    <row r="201" spans="1:4" ht="15.75" customHeight="1" x14ac:dyDescent="0.25">
      <c r="A201" s="346"/>
      <c r="B201" s="347"/>
      <c r="C201" s="348"/>
      <c r="D201" s="349"/>
    </row>
    <row r="202" spans="1:4" ht="15.75" customHeight="1" x14ac:dyDescent="0.25">
      <c r="A202" s="346"/>
      <c r="B202" s="347"/>
      <c r="C202" s="348"/>
      <c r="D202" s="349"/>
    </row>
    <row r="203" spans="1:4" ht="15.75" customHeight="1" x14ac:dyDescent="0.25">
      <c r="A203" s="346"/>
      <c r="B203" s="347"/>
      <c r="C203" s="348"/>
      <c r="D203" s="349"/>
    </row>
    <row r="204" spans="1:4" ht="15.75" customHeight="1" x14ac:dyDescent="0.25">
      <c r="A204" s="346"/>
      <c r="B204" s="347"/>
      <c r="C204" s="348"/>
      <c r="D204" s="349"/>
    </row>
    <row r="205" spans="1:4" ht="15.75" customHeight="1" x14ac:dyDescent="0.25">
      <c r="A205" s="346"/>
      <c r="B205" s="347"/>
      <c r="C205" s="348"/>
      <c r="D205" s="349"/>
    </row>
    <row r="206" spans="1:4" ht="15.75" customHeight="1" x14ac:dyDescent="0.25">
      <c r="A206" s="346"/>
      <c r="B206" s="347"/>
      <c r="C206" s="348"/>
      <c r="D206" s="349"/>
    </row>
    <row r="207" spans="1:4" ht="15.75" customHeight="1" x14ac:dyDescent="0.25">
      <c r="A207" s="346"/>
      <c r="B207" s="347"/>
      <c r="C207" s="348"/>
      <c r="D207" s="349"/>
    </row>
    <row r="208" spans="1:4" ht="15.75" customHeight="1" x14ac:dyDescent="0.25">
      <c r="A208" s="346"/>
      <c r="B208" s="347"/>
      <c r="C208" s="348"/>
      <c r="D208" s="349"/>
    </row>
    <row r="209" spans="1:4" ht="15.75" customHeight="1" x14ac:dyDescent="0.25">
      <c r="A209" s="346"/>
      <c r="B209" s="347"/>
      <c r="C209" s="348"/>
      <c r="D209" s="349"/>
    </row>
    <row r="210" spans="1:4" ht="15.75" customHeight="1" x14ac:dyDescent="0.25">
      <c r="A210" s="346"/>
      <c r="B210" s="347"/>
      <c r="C210" s="348"/>
      <c r="D210" s="349"/>
    </row>
    <row r="211" spans="1:4" ht="15.75" customHeight="1" x14ac:dyDescent="0.25">
      <c r="A211" s="346"/>
      <c r="B211" s="347"/>
      <c r="C211" s="348"/>
      <c r="D211" s="349"/>
    </row>
    <row r="212" spans="1:4" ht="15.75" customHeight="1" x14ac:dyDescent="0.25">
      <c r="A212" s="346"/>
      <c r="B212" s="347"/>
      <c r="C212" s="348"/>
      <c r="D212" s="349"/>
    </row>
    <row r="213" spans="1:4" ht="15.75" customHeight="1" x14ac:dyDescent="0.25">
      <c r="A213" s="346"/>
      <c r="B213" s="347"/>
      <c r="C213" s="348"/>
      <c r="D213" s="349"/>
    </row>
    <row r="214" spans="1:4" ht="15.75" customHeight="1" x14ac:dyDescent="0.25">
      <c r="A214" s="346"/>
      <c r="B214" s="347"/>
      <c r="C214" s="348"/>
      <c r="D214" s="349"/>
    </row>
    <row r="215" spans="1:4" ht="15.75" customHeight="1" x14ac:dyDescent="0.25">
      <c r="A215" s="346"/>
      <c r="B215" s="347"/>
      <c r="C215" s="348"/>
      <c r="D215" s="349"/>
    </row>
    <row r="216" spans="1:4" ht="15.75" customHeight="1" x14ac:dyDescent="0.25">
      <c r="A216" s="346"/>
      <c r="B216" s="347"/>
      <c r="C216" s="348"/>
      <c r="D216" s="349"/>
    </row>
    <row r="217" spans="1:4" ht="15.75" customHeight="1" x14ac:dyDescent="0.25">
      <c r="A217" s="346"/>
      <c r="B217" s="347"/>
      <c r="C217" s="348"/>
      <c r="D217" s="349"/>
    </row>
    <row r="218" spans="1:4" ht="15.75" customHeight="1" x14ac:dyDescent="0.25">
      <c r="A218" s="346"/>
      <c r="B218" s="347"/>
      <c r="C218" s="348"/>
      <c r="D218" s="349"/>
    </row>
    <row r="219" spans="1:4" ht="15.75" customHeight="1" x14ac:dyDescent="0.25">
      <c r="A219" s="346"/>
      <c r="B219" s="347"/>
      <c r="C219" s="348"/>
      <c r="D219" s="349"/>
    </row>
    <row r="220" spans="1:4" ht="15.75" customHeight="1" x14ac:dyDescent="0.25">
      <c r="A220" s="346"/>
      <c r="B220" s="347"/>
      <c r="C220" s="348"/>
      <c r="D220" s="349"/>
    </row>
    <row r="221" spans="1:4" ht="15.75" customHeight="1" x14ac:dyDescent="0.25">
      <c r="A221" s="346"/>
      <c r="B221" s="347"/>
      <c r="C221" s="348"/>
      <c r="D221" s="349"/>
    </row>
    <row r="222" spans="1:4" ht="15.75" customHeight="1" x14ac:dyDescent="0.25">
      <c r="A222" s="346"/>
      <c r="B222" s="347"/>
      <c r="C222" s="348"/>
      <c r="D222" s="349"/>
    </row>
    <row r="223" spans="1:4" ht="15.75" customHeight="1" x14ac:dyDescent="0.25">
      <c r="A223" s="346"/>
      <c r="B223" s="347"/>
      <c r="C223" s="348"/>
      <c r="D223" s="349"/>
    </row>
    <row r="224" spans="1:4" ht="15.75" customHeight="1" x14ac:dyDescent="0.25">
      <c r="A224" s="346"/>
      <c r="B224" s="347"/>
      <c r="C224" s="348"/>
      <c r="D224" s="349"/>
    </row>
    <row r="225" spans="1:4" ht="15.75" customHeight="1" x14ac:dyDescent="0.25">
      <c r="A225" s="346"/>
      <c r="B225" s="347"/>
      <c r="C225" s="348"/>
      <c r="D225" s="349"/>
    </row>
    <row r="226" spans="1:4" ht="15.75" customHeight="1" x14ac:dyDescent="0.25">
      <c r="A226" s="346"/>
      <c r="B226" s="347"/>
      <c r="C226" s="348"/>
      <c r="D226" s="349"/>
    </row>
    <row r="227" spans="1:4" ht="15.75" customHeight="1" x14ac:dyDescent="0.25">
      <c r="A227" s="346"/>
      <c r="B227" s="347"/>
      <c r="C227" s="348"/>
      <c r="D227" s="349"/>
    </row>
    <row r="228" spans="1:4" ht="15.75" customHeight="1" x14ac:dyDescent="0.25">
      <c r="A228" s="346"/>
      <c r="B228" s="347"/>
      <c r="C228" s="348"/>
      <c r="D228" s="349"/>
    </row>
    <row r="229" spans="1:4" ht="15.75" customHeight="1" x14ac:dyDescent="0.25">
      <c r="A229" s="346"/>
      <c r="B229" s="347"/>
      <c r="C229" s="348"/>
      <c r="D229" s="349"/>
    </row>
    <row r="230" spans="1:4" ht="15.75" customHeight="1" x14ac:dyDescent="0.25">
      <c r="A230" s="346"/>
      <c r="B230" s="347"/>
      <c r="C230" s="348"/>
      <c r="D230" s="349"/>
    </row>
    <row r="231" spans="1:4" ht="15.75" customHeight="1" x14ac:dyDescent="0.25">
      <c r="A231" s="346"/>
      <c r="B231" s="347"/>
      <c r="C231" s="348"/>
      <c r="D231" s="349"/>
    </row>
    <row r="232" spans="1:4" ht="15.75" customHeight="1" x14ac:dyDescent="0.25">
      <c r="A232" s="346"/>
      <c r="B232" s="347"/>
      <c r="C232" s="348"/>
      <c r="D232" s="349"/>
    </row>
    <row r="233" spans="1:4" ht="15.75" customHeight="1" x14ac:dyDescent="0.25">
      <c r="A233" s="346"/>
      <c r="B233" s="347"/>
      <c r="C233" s="348"/>
      <c r="D233" s="349"/>
    </row>
    <row r="234" spans="1:4" ht="15.75" customHeight="1" x14ac:dyDescent="0.25">
      <c r="A234" s="346"/>
      <c r="B234" s="347"/>
      <c r="C234" s="348"/>
      <c r="D234" s="349"/>
    </row>
    <row r="235" spans="1:4" ht="15.75" customHeight="1" x14ac:dyDescent="0.25">
      <c r="A235" s="346"/>
      <c r="B235" s="347"/>
      <c r="C235" s="348"/>
      <c r="D235" s="349"/>
    </row>
    <row r="236" spans="1:4" ht="15.75" customHeight="1" x14ac:dyDescent="0.25">
      <c r="A236" s="346"/>
      <c r="B236" s="347"/>
      <c r="C236" s="348"/>
      <c r="D236" s="349"/>
    </row>
    <row r="237" spans="1:4" ht="15.75" customHeight="1" x14ac:dyDescent="0.25">
      <c r="A237" s="346"/>
      <c r="B237" s="347"/>
      <c r="C237" s="348"/>
      <c r="D237" s="349"/>
    </row>
    <row r="238" spans="1:4" ht="15.75" customHeight="1" x14ac:dyDescent="0.25">
      <c r="A238" s="346"/>
      <c r="B238" s="347"/>
      <c r="C238" s="348"/>
      <c r="D238" s="349"/>
    </row>
    <row r="239" spans="1:4" ht="15.75" customHeight="1" x14ac:dyDescent="0.25">
      <c r="A239" s="346"/>
      <c r="B239" s="347"/>
      <c r="C239" s="348"/>
      <c r="D239" s="349"/>
    </row>
    <row r="240" spans="1:4" ht="15.75" customHeight="1" x14ac:dyDescent="0.25">
      <c r="A240" s="346"/>
      <c r="B240" s="347"/>
      <c r="C240" s="348"/>
      <c r="D240" s="349"/>
    </row>
    <row r="241" spans="1:4" ht="15.75" customHeight="1" x14ac:dyDescent="0.25">
      <c r="A241" s="346"/>
      <c r="B241" s="347"/>
      <c r="C241" s="348"/>
      <c r="D241" s="349"/>
    </row>
    <row r="242" spans="1:4" ht="15.75" customHeight="1" x14ac:dyDescent="0.25">
      <c r="A242" s="346"/>
      <c r="B242" s="347"/>
      <c r="C242" s="348"/>
      <c r="D242" s="349"/>
    </row>
    <row r="243" spans="1:4" ht="15.75" customHeight="1" x14ac:dyDescent="0.25">
      <c r="A243" s="346"/>
      <c r="B243" s="347"/>
      <c r="C243" s="348"/>
      <c r="D243" s="349"/>
    </row>
    <row r="244" spans="1:4" ht="15.75" customHeight="1" x14ac:dyDescent="0.25">
      <c r="A244" s="346"/>
      <c r="B244" s="347"/>
      <c r="C244" s="348"/>
      <c r="D244" s="349"/>
    </row>
    <row r="245" spans="1:4" ht="15.75" customHeight="1" x14ac:dyDescent="0.25">
      <c r="A245" s="346"/>
      <c r="B245" s="347"/>
      <c r="C245" s="348"/>
      <c r="D245" s="349"/>
    </row>
    <row r="246" spans="1:4" ht="15.75" customHeight="1" x14ac:dyDescent="0.25">
      <c r="A246" s="346"/>
      <c r="B246" s="347"/>
      <c r="C246" s="348"/>
      <c r="D246" s="349"/>
    </row>
    <row r="247" spans="1:4" ht="15.75" customHeight="1" x14ac:dyDescent="0.25">
      <c r="A247" s="346"/>
      <c r="B247" s="347"/>
      <c r="C247" s="348"/>
      <c r="D247" s="349"/>
    </row>
    <row r="248" spans="1:4" ht="15.75" customHeight="1" x14ac:dyDescent="0.25">
      <c r="A248" s="346"/>
      <c r="B248" s="347"/>
      <c r="C248" s="348"/>
      <c r="D248" s="349"/>
    </row>
    <row r="249" spans="1:4" ht="15.75" customHeight="1" x14ac:dyDescent="0.25">
      <c r="A249" s="346"/>
      <c r="B249" s="347"/>
      <c r="C249" s="348"/>
      <c r="D249" s="349"/>
    </row>
    <row r="250" spans="1:4" ht="15.75" customHeight="1" x14ac:dyDescent="0.25">
      <c r="A250" s="346"/>
      <c r="B250" s="347"/>
      <c r="C250" s="348"/>
      <c r="D250" s="349"/>
    </row>
    <row r="251" spans="1:4" ht="15.75" customHeight="1" x14ac:dyDescent="0.25">
      <c r="A251" s="346"/>
      <c r="B251" s="347"/>
      <c r="C251" s="348"/>
      <c r="D251" s="349"/>
    </row>
    <row r="252" spans="1:4" ht="15.75" customHeight="1" x14ac:dyDescent="0.25">
      <c r="A252" s="346"/>
      <c r="B252" s="347"/>
      <c r="C252" s="348"/>
      <c r="D252" s="349"/>
    </row>
    <row r="253" spans="1:4" ht="15.75" customHeight="1" x14ac:dyDescent="0.25">
      <c r="A253" s="346"/>
      <c r="B253" s="347"/>
      <c r="C253" s="348"/>
      <c r="D253" s="349"/>
    </row>
    <row r="254" spans="1:4" ht="15.75" customHeight="1" x14ac:dyDescent="0.25">
      <c r="A254" s="346"/>
      <c r="B254" s="347"/>
      <c r="C254" s="348"/>
      <c r="D254" s="349"/>
    </row>
    <row r="255" spans="1:4" ht="15.75" customHeight="1" x14ac:dyDescent="0.25">
      <c r="A255" s="346"/>
      <c r="B255" s="347"/>
      <c r="C255" s="348"/>
      <c r="D255" s="349"/>
    </row>
    <row r="256" spans="1:4" ht="15.75" customHeight="1" x14ac:dyDescent="0.25">
      <c r="A256" s="346"/>
      <c r="B256" s="347"/>
      <c r="C256" s="348"/>
      <c r="D256" s="349"/>
    </row>
    <row r="257" spans="1:4" ht="15.75" customHeight="1" x14ac:dyDescent="0.25">
      <c r="A257" s="346"/>
      <c r="B257" s="347"/>
      <c r="C257" s="348"/>
      <c r="D257" s="349"/>
    </row>
    <row r="258" spans="1:4" ht="15.75" customHeight="1" x14ac:dyDescent="0.25">
      <c r="A258" s="346"/>
      <c r="B258" s="347"/>
      <c r="C258" s="348"/>
      <c r="D258" s="349"/>
    </row>
    <row r="259" spans="1:4" ht="15.75" customHeight="1" x14ac:dyDescent="0.25">
      <c r="A259" s="346"/>
      <c r="B259" s="347"/>
      <c r="C259" s="348"/>
      <c r="D259" s="349"/>
    </row>
    <row r="260" spans="1:4" ht="15.75" customHeight="1" x14ac:dyDescent="0.25">
      <c r="A260" s="346"/>
      <c r="B260" s="347"/>
      <c r="C260" s="348"/>
      <c r="D260" s="349"/>
    </row>
    <row r="261" spans="1:4" ht="15.75" customHeight="1" x14ac:dyDescent="0.25">
      <c r="A261" s="346"/>
      <c r="B261" s="347"/>
      <c r="C261" s="348"/>
      <c r="D261" s="349"/>
    </row>
    <row r="262" spans="1:4" ht="15.75" customHeight="1" x14ac:dyDescent="0.25">
      <c r="A262" s="346"/>
      <c r="B262" s="347"/>
      <c r="C262" s="348"/>
      <c r="D262" s="349"/>
    </row>
    <row r="263" spans="1:4" ht="15.75" customHeight="1" x14ac:dyDescent="0.25">
      <c r="A263" s="346"/>
      <c r="B263" s="347"/>
      <c r="C263" s="348"/>
      <c r="D263" s="349"/>
    </row>
    <row r="264" spans="1:4" ht="15.75" customHeight="1" x14ac:dyDescent="0.25">
      <c r="A264" s="346"/>
      <c r="B264" s="347"/>
      <c r="C264" s="348"/>
      <c r="D264" s="349"/>
    </row>
    <row r="265" spans="1:4" ht="15.75" customHeight="1" x14ac:dyDescent="0.25">
      <c r="A265" s="346"/>
      <c r="B265" s="347"/>
      <c r="C265" s="348"/>
      <c r="D265" s="349"/>
    </row>
    <row r="266" spans="1:4" ht="15.75" customHeight="1" x14ac:dyDescent="0.25">
      <c r="A266" s="346"/>
      <c r="B266" s="347"/>
      <c r="C266" s="348"/>
      <c r="D266" s="349"/>
    </row>
    <row r="267" spans="1:4" ht="15.75" customHeight="1" x14ac:dyDescent="0.25">
      <c r="A267" s="346"/>
      <c r="B267" s="347"/>
      <c r="C267" s="348"/>
      <c r="D267" s="349"/>
    </row>
    <row r="268" spans="1:4" ht="15.75" customHeight="1" x14ac:dyDescent="0.25">
      <c r="A268" s="346"/>
      <c r="B268" s="347"/>
      <c r="C268" s="348"/>
      <c r="D268" s="349"/>
    </row>
    <row r="269" spans="1:4" ht="15.75" customHeight="1" x14ac:dyDescent="0.25">
      <c r="A269" s="346"/>
      <c r="B269" s="347"/>
      <c r="C269" s="348"/>
      <c r="D269" s="349"/>
    </row>
    <row r="270" spans="1:4" ht="15.75" customHeight="1" x14ac:dyDescent="0.25">
      <c r="A270" s="346"/>
      <c r="B270" s="347"/>
      <c r="C270" s="348"/>
      <c r="D270" s="349"/>
    </row>
    <row r="271" spans="1:4" ht="15.75" customHeight="1" x14ac:dyDescent="0.25">
      <c r="A271" s="346"/>
      <c r="B271" s="347"/>
      <c r="C271" s="348"/>
      <c r="D271" s="349"/>
    </row>
    <row r="272" spans="1:4" ht="15.75" customHeight="1" x14ac:dyDescent="0.25">
      <c r="A272" s="346"/>
      <c r="B272" s="347"/>
      <c r="C272" s="348"/>
      <c r="D272" s="349"/>
    </row>
    <row r="273" spans="1:4" ht="15.75" customHeight="1" x14ac:dyDescent="0.25">
      <c r="A273" s="346"/>
      <c r="B273" s="347"/>
      <c r="C273" s="348"/>
      <c r="D273" s="349"/>
    </row>
    <row r="274" spans="1:4" ht="15.75" customHeight="1" x14ac:dyDescent="0.25">
      <c r="A274" s="346"/>
      <c r="B274" s="347"/>
      <c r="C274" s="348"/>
      <c r="D274" s="349"/>
    </row>
    <row r="275" spans="1:4" ht="15.75" customHeight="1" x14ac:dyDescent="0.25">
      <c r="A275" s="346"/>
      <c r="B275" s="347"/>
      <c r="C275" s="348"/>
      <c r="D275" s="349"/>
    </row>
    <row r="276" spans="1:4" ht="15.75" customHeight="1" x14ac:dyDescent="0.25">
      <c r="A276" s="346"/>
      <c r="B276" s="347"/>
      <c r="C276" s="348"/>
      <c r="D276" s="349"/>
    </row>
    <row r="277" spans="1:4" ht="15.75" customHeight="1" x14ac:dyDescent="0.25">
      <c r="A277" s="346"/>
      <c r="B277" s="347"/>
      <c r="C277" s="348"/>
      <c r="D277" s="349"/>
    </row>
    <row r="278" spans="1:4" ht="15.75" customHeight="1" x14ac:dyDescent="0.25">
      <c r="A278" s="346"/>
      <c r="B278" s="347"/>
      <c r="C278" s="348"/>
      <c r="D278" s="349"/>
    </row>
    <row r="279" spans="1:4" ht="15.75" customHeight="1" x14ac:dyDescent="0.25">
      <c r="A279" s="346"/>
      <c r="B279" s="347"/>
      <c r="C279" s="348"/>
      <c r="D279" s="349"/>
    </row>
    <row r="280" spans="1:4" ht="15.75" customHeight="1" x14ac:dyDescent="0.25">
      <c r="A280" s="346"/>
      <c r="B280" s="347"/>
      <c r="C280" s="348"/>
      <c r="D280" s="349"/>
    </row>
    <row r="281" spans="1:4" ht="15.75" customHeight="1" x14ac:dyDescent="0.25">
      <c r="A281" s="346"/>
      <c r="B281" s="347"/>
      <c r="C281" s="348"/>
      <c r="D281" s="349"/>
    </row>
    <row r="282" spans="1:4" ht="15.75" customHeight="1" x14ac:dyDescent="0.25">
      <c r="A282" s="346"/>
      <c r="B282" s="347"/>
      <c r="C282" s="348"/>
      <c r="D282" s="349"/>
    </row>
    <row r="283" spans="1:4" ht="15.75" customHeight="1" x14ac:dyDescent="0.25">
      <c r="A283" s="346"/>
      <c r="B283" s="347"/>
      <c r="C283" s="348"/>
      <c r="D283" s="349"/>
    </row>
    <row r="284" spans="1:4" ht="15.75" customHeight="1" x14ac:dyDescent="0.25">
      <c r="A284" s="346"/>
      <c r="B284" s="347"/>
      <c r="C284" s="348"/>
      <c r="D284" s="349"/>
    </row>
    <row r="285" spans="1:4" ht="15.75" customHeight="1" x14ac:dyDescent="0.25">
      <c r="A285" s="346"/>
      <c r="B285" s="347"/>
      <c r="C285" s="348"/>
      <c r="D285" s="349"/>
    </row>
    <row r="286" spans="1:4" ht="15.75" customHeight="1" x14ac:dyDescent="0.25">
      <c r="A286" s="346"/>
      <c r="B286" s="347"/>
      <c r="C286" s="348"/>
      <c r="D286" s="349"/>
    </row>
    <row r="287" spans="1:4" ht="15.75" customHeight="1" x14ac:dyDescent="0.25">
      <c r="A287" s="346"/>
      <c r="B287" s="347"/>
      <c r="C287" s="348"/>
      <c r="D287" s="349"/>
    </row>
    <row r="288" spans="1:4" ht="15.75" customHeight="1" x14ac:dyDescent="0.25">
      <c r="A288" s="346"/>
      <c r="B288" s="347"/>
      <c r="C288" s="348"/>
      <c r="D288" s="349"/>
    </row>
    <row r="289" spans="1:4" ht="15.75" customHeight="1" x14ac:dyDescent="0.25">
      <c r="A289" s="346"/>
      <c r="B289" s="347"/>
      <c r="C289" s="348"/>
      <c r="D289" s="349"/>
    </row>
    <row r="290" spans="1:4" ht="15.75" customHeight="1" x14ac:dyDescent="0.25">
      <c r="A290" s="346"/>
      <c r="B290" s="347"/>
      <c r="C290" s="348"/>
      <c r="D290" s="349"/>
    </row>
    <row r="291" spans="1:4" ht="15.75" customHeight="1" x14ac:dyDescent="0.25">
      <c r="A291" s="346"/>
      <c r="B291" s="347"/>
      <c r="C291" s="348"/>
      <c r="D291" s="349"/>
    </row>
    <row r="292" spans="1:4" ht="15.75" customHeight="1" x14ac:dyDescent="0.25">
      <c r="A292" s="346"/>
      <c r="B292" s="347"/>
      <c r="C292" s="348"/>
      <c r="D292" s="349"/>
    </row>
    <row r="293" spans="1:4" ht="15.75" customHeight="1" x14ac:dyDescent="0.25">
      <c r="A293" s="346"/>
      <c r="B293" s="347"/>
      <c r="C293" s="348"/>
      <c r="D293" s="349"/>
    </row>
    <row r="294" spans="1:4" ht="15.75" customHeight="1" x14ac:dyDescent="0.25">
      <c r="A294" s="346"/>
      <c r="B294" s="347"/>
      <c r="C294" s="348"/>
      <c r="D294" s="349"/>
    </row>
    <row r="295" spans="1:4" ht="15.75" customHeight="1" x14ac:dyDescent="0.25">
      <c r="A295" s="346"/>
      <c r="B295" s="347"/>
      <c r="C295" s="348"/>
      <c r="D295" s="349"/>
    </row>
    <row r="296" spans="1:4" ht="15.75" customHeight="1" x14ac:dyDescent="0.25">
      <c r="A296" s="346"/>
      <c r="B296" s="347"/>
      <c r="C296" s="348"/>
      <c r="D296" s="349"/>
    </row>
    <row r="297" spans="1:4" ht="15.75" customHeight="1" x14ac:dyDescent="0.25">
      <c r="A297" s="346"/>
      <c r="B297" s="347"/>
      <c r="C297" s="348"/>
      <c r="D297" s="349"/>
    </row>
    <row r="298" spans="1:4" ht="15.75" customHeight="1" x14ac:dyDescent="0.25">
      <c r="A298" s="346"/>
      <c r="B298" s="347"/>
      <c r="C298" s="348"/>
      <c r="D298" s="349"/>
    </row>
    <row r="299" spans="1:4" ht="15.75" customHeight="1" x14ac:dyDescent="0.25">
      <c r="A299" s="346"/>
      <c r="B299" s="347"/>
      <c r="C299" s="348"/>
      <c r="D299" s="349"/>
    </row>
    <row r="300" spans="1:4" ht="15.75" customHeight="1" x14ac:dyDescent="0.25">
      <c r="A300" s="346"/>
      <c r="B300" s="347"/>
      <c r="C300" s="348"/>
      <c r="D300" s="349"/>
    </row>
    <row r="301" spans="1:4" ht="15.75" customHeight="1" x14ac:dyDescent="0.25">
      <c r="A301" s="346"/>
      <c r="B301" s="347"/>
      <c r="C301" s="348"/>
      <c r="D301" s="349"/>
    </row>
    <row r="302" spans="1:4" ht="15.75" customHeight="1" x14ac:dyDescent="0.25">
      <c r="A302" s="346"/>
      <c r="B302" s="347"/>
      <c r="C302" s="348"/>
      <c r="D302" s="349"/>
    </row>
    <row r="303" spans="1:4" ht="15.75" customHeight="1" x14ac:dyDescent="0.25">
      <c r="A303" s="346"/>
      <c r="B303" s="347"/>
      <c r="C303" s="348"/>
      <c r="D303" s="349"/>
    </row>
    <row r="304" spans="1:4" ht="15.75" customHeight="1" x14ac:dyDescent="0.25">
      <c r="A304" s="346"/>
      <c r="B304" s="347"/>
      <c r="C304" s="348"/>
      <c r="D304" s="349"/>
    </row>
    <row r="305" spans="1:4" ht="15.75" customHeight="1" x14ac:dyDescent="0.25">
      <c r="A305" s="346"/>
      <c r="B305" s="347"/>
      <c r="C305" s="348"/>
      <c r="D305" s="349"/>
    </row>
    <row r="306" spans="1:4" ht="15.75" customHeight="1" x14ac:dyDescent="0.25">
      <c r="A306" s="346"/>
      <c r="B306" s="347"/>
      <c r="C306" s="348"/>
      <c r="D306" s="349"/>
    </row>
    <row r="307" spans="1:4" ht="15.75" customHeight="1" x14ac:dyDescent="0.25">
      <c r="A307" s="346"/>
      <c r="B307" s="347"/>
      <c r="C307" s="348"/>
      <c r="D307" s="349"/>
    </row>
    <row r="308" spans="1:4" ht="15.75" customHeight="1" x14ac:dyDescent="0.25">
      <c r="A308" s="346"/>
      <c r="B308" s="347"/>
      <c r="C308" s="348"/>
      <c r="D308" s="349"/>
    </row>
    <row r="309" spans="1:4" ht="15.75" customHeight="1" x14ac:dyDescent="0.25">
      <c r="A309" s="346"/>
      <c r="B309" s="347"/>
      <c r="C309" s="348"/>
      <c r="D309" s="349"/>
    </row>
    <row r="310" spans="1:4" ht="15.75" customHeight="1" x14ac:dyDescent="0.25">
      <c r="A310" s="346"/>
      <c r="B310" s="347"/>
      <c r="C310" s="348"/>
      <c r="D310" s="349"/>
    </row>
    <row r="311" spans="1:4" ht="15.75" customHeight="1" x14ac:dyDescent="0.25">
      <c r="A311" s="346"/>
      <c r="B311" s="347"/>
      <c r="C311" s="348"/>
      <c r="D311" s="349"/>
    </row>
    <row r="312" spans="1:4" ht="15.75" customHeight="1" x14ac:dyDescent="0.25">
      <c r="A312" s="346"/>
      <c r="B312" s="347"/>
      <c r="C312" s="348"/>
      <c r="D312" s="349"/>
    </row>
    <row r="313" spans="1:4" ht="15.75" customHeight="1" x14ac:dyDescent="0.25">
      <c r="A313" s="346"/>
      <c r="B313" s="347"/>
      <c r="C313" s="348"/>
      <c r="D313" s="349"/>
    </row>
    <row r="314" spans="1:4" ht="15.75" customHeight="1" x14ac:dyDescent="0.25">
      <c r="A314" s="346"/>
      <c r="B314" s="347"/>
      <c r="C314" s="348"/>
      <c r="D314" s="349"/>
    </row>
    <row r="315" spans="1:4" ht="15.75" customHeight="1" x14ac:dyDescent="0.25">
      <c r="A315" s="346"/>
      <c r="B315" s="347"/>
      <c r="C315" s="348"/>
      <c r="D315" s="349"/>
    </row>
    <row r="316" spans="1:4" ht="15.75" customHeight="1" x14ac:dyDescent="0.25">
      <c r="A316" s="346"/>
      <c r="B316" s="347"/>
      <c r="C316" s="348"/>
      <c r="D316" s="349"/>
    </row>
    <row r="317" spans="1:4" ht="15.75" customHeight="1" x14ac:dyDescent="0.25">
      <c r="A317" s="346"/>
      <c r="B317" s="347"/>
      <c r="C317" s="348"/>
      <c r="D317" s="349"/>
    </row>
    <row r="318" spans="1:4" ht="15.75" customHeight="1" x14ac:dyDescent="0.25">
      <c r="A318" s="346"/>
      <c r="B318" s="347"/>
      <c r="C318" s="348"/>
      <c r="D318" s="349"/>
    </row>
    <row r="319" spans="1:4" ht="15.75" customHeight="1" x14ac:dyDescent="0.25">
      <c r="A319" s="346"/>
      <c r="B319" s="347"/>
      <c r="C319" s="348"/>
      <c r="D319" s="349"/>
    </row>
    <row r="320" spans="1:4" ht="15.75" customHeight="1" x14ac:dyDescent="0.25">
      <c r="A320" s="346"/>
      <c r="B320" s="347"/>
      <c r="C320" s="348"/>
      <c r="D320" s="349"/>
    </row>
    <row r="321" spans="1:4" ht="15.75" customHeight="1" x14ac:dyDescent="0.25">
      <c r="A321" s="346"/>
      <c r="B321" s="347"/>
      <c r="C321" s="348"/>
      <c r="D321" s="349"/>
    </row>
    <row r="322" spans="1:4" ht="15.75" customHeight="1" x14ac:dyDescent="0.25">
      <c r="A322" s="346"/>
      <c r="B322" s="347"/>
      <c r="C322" s="348"/>
      <c r="D322" s="349"/>
    </row>
    <row r="323" spans="1:4" ht="15.75" customHeight="1" x14ac:dyDescent="0.25">
      <c r="A323" s="346"/>
      <c r="B323" s="347"/>
      <c r="C323" s="348"/>
      <c r="D323" s="349"/>
    </row>
    <row r="324" spans="1:4" ht="15.75" customHeight="1" x14ac:dyDescent="0.25">
      <c r="A324" s="346"/>
      <c r="B324" s="347"/>
      <c r="C324" s="348"/>
      <c r="D324" s="349"/>
    </row>
    <row r="325" spans="1:4" ht="15.75" customHeight="1" x14ac:dyDescent="0.25">
      <c r="A325" s="346"/>
      <c r="B325" s="347"/>
      <c r="C325" s="348"/>
      <c r="D325" s="349"/>
    </row>
    <row r="326" spans="1:4" ht="15.75" customHeight="1" x14ac:dyDescent="0.25">
      <c r="A326" s="346"/>
      <c r="B326" s="347"/>
      <c r="C326" s="348"/>
      <c r="D326" s="349"/>
    </row>
    <row r="327" spans="1:4" ht="15.75" customHeight="1" x14ac:dyDescent="0.25">
      <c r="A327" s="346"/>
      <c r="B327" s="347"/>
      <c r="C327" s="348"/>
      <c r="D327" s="349"/>
    </row>
    <row r="328" spans="1:4" ht="15.75" customHeight="1" x14ac:dyDescent="0.25">
      <c r="A328" s="346"/>
      <c r="B328" s="347"/>
      <c r="C328" s="348"/>
      <c r="D328" s="349"/>
    </row>
    <row r="329" spans="1:4" ht="15.75" customHeight="1" x14ac:dyDescent="0.25">
      <c r="A329" s="346"/>
      <c r="B329" s="347"/>
      <c r="C329" s="348"/>
      <c r="D329" s="349"/>
    </row>
    <row r="330" spans="1:4" ht="15.75" customHeight="1" x14ac:dyDescent="0.25">
      <c r="A330" s="346"/>
      <c r="B330" s="347"/>
      <c r="C330" s="348"/>
      <c r="D330" s="349"/>
    </row>
    <row r="331" spans="1:4" ht="15.75" customHeight="1" x14ac:dyDescent="0.25">
      <c r="A331" s="346"/>
      <c r="B331" s="347"/>
      <c r="C331" s="348"/>
      <c r="D331" s="349"/>
    </row>
    <row r="332" spans="1:4" ht="15.75" customHeight="1" x14ac:dyDescent="0.25">
      <c r="A332" s="346"/>
      <c r="B332" s="347"/>
      <c r="C332" s="348"/>
      <c r="D332" s="349"/>
    </row>
    <row r="333" spans="1:4" ht="15.75" customHeight="1" x14ac:dyDescent="0.25">
      <c r="A333" s="346"/>
      <c r="B333" s="347"/>
      <c r="C333" s="348"/>
      <c r="D333" s="349"/>
    </row>
    <row r="334" spans="1:4" ht="15.75" customHeight="1" x14ac:dyDescent="0.25">
      <c r="A334" s="346"/>
      <c r="B334" s="347"/>
      <c r="C334" s="348"/>
      <c r="D334" s="349"/>
    </row>
    <row r="335" spans="1:4" ht="15.75" customHeight="1" x14ac:dyDescent="0.25">
      <c r="A335" s="346"/>
      <c r="B335" s="347"/>
      <c r="C335" s="348"/>
      <c r="D335" s="349"/>
    </row>
    <row r="336" spans="1:4" ht="15.75" customHeight="1" x14ac:dyDescent="0.25">
      <c r="A336" s="346"/>
      <c r="B336" s="347"/>
      <c r="C336" s="348"/>
      <c r="D336" s="349"/>
    </row>
    <row r="337" spans="1:4" ht="15.75" customHeight="1" x14ac:dyDescent="0.25">
      <c r="A337" s="346"/>
      <c r="B337" s="347"/>
      <c r="C337" s="348"/>
      <c r="D337" s="349"/>
    </row>
    <row r="338" spans="1:4" ht="15.75" customHeight="1" x14ac:dyDescent="0.25">
      <c r="A338" s="346"/>
      <c r="B338" s="347"/>
      <c r="C338" s="348"/>
      <c r="D338" s="349"/>
    </row>
    <row r="339" spans="1:4" ht="15.75" customHeight="1" x14ac:dyDescent="0.25">
      <c r="A339" s="346"/>
      <c r="B339" s="347"/>
      <c r="C339" s="348"/>
      <c r="D339" s="349"/>
    </row>
    <row r="340" spans="1:4" ht="15.75" customHeight="1" x14ac:dyDescent="0.25">
      <c r="A340" s="346"/>
      <c r="B340" s="347"/>
      <c r="C340" s="348"/>
      <c r="D340" s="349"/>
    </row>
    <row r="341" spans="1:4" ht="15.75" customHeight="1" x14ac:dyDescent="0.25">
      <c r="A341" s="346"/>
      <c r="B341" s="347"/>
      <c r="C341" s="348"/>
      <c r="D341" s="349"/>
    </row>
    <row r="342" spans="1:4" ht="15.75" customHeight="1" x14ac:dyDescent="0.25">
      <c r="A342" s="346"/>
      <c r="B342" s="347"/>
      <c r="C342" s="348"/>
      <c r="D342" s="349"/>
    </row>
    <row r="343" spans="1:4" ht="15.75" customHeight="1" x14ac:dyDescent="0.25">
      <c r="A343" s="346"/>
      <c r="B343" s="347"/>
      <c r="C343" s="348"/>
      <c r="D343" s="349"/>
    </row>
    <row r="344" spans="1:4" ht="15.75" customHeight="1" x14ac:dyDescent="0.25">
      <c r="A344" s="346"/>
      <c r="B344" s="347"/>
      <c r="C344" s="348"/>
      <c r="D344" s="349"/>
    </row>
    <row r="345" spans="1:4" ht="15.75" customHeight="1" x14ac:dyDescent="0.25">
      <c r="A345" s="346"/>
      <c r="B345" s="347"/>
      <c r="C345" s="348"/>
      <c r="D345" s="349"/>
    </row>
    <row r="346" spans="1:4" ht="15.75" customHeight="1" x14ac:dyDescent="0.25">
      <c r="A346" s="346"/>
      <c r="B346" s="347"/>
      <c r="C346" s="348"/>
      <c r="D346" s="349"/>
    </row>
    <row r="347" spans="1:4" ht="15.75" customHeight="1" x14ac:dyDescent="0.25">
      <c r="A347" s="346"/>
      <c r="B347" s="347"/>
      <c r="C347" s="348"/>
      <c r="D347" s="349"/>
    </row>
    <row r="348" spans="1:4" ht="15.75" customHeight="1" x14ac:dyDescent="0.25">
      <c r="A348" s="346"/>
      <c r="B348" s="347"/>
      <c r="C348" s="348"/>
      <c r="D348" s="349"/>
    </row>
    <row r="349" spans="1:4" ht="15.75" customHeight="1" x14ac:dyDescent="0.25">
      <c r="A349" s="346"/>
      <c r="B349" s="347"/>
      <c r="C349" s="348"/>
      <c r="D349" s="349"/>
    </row>
    <row r="350" spans="1:4" ht="15.75" customHeight="1" x14ac:dyDescent="0.25">
      <c r="A350" s="346"/>
      <c r="B350" s="347"/>
      <c r="C350" s="348"/>
      <c r="D350" s="349"/>
    </row>
    <row r="351" spans="1:4" ht="15.75" customHeight="1" x14ac:dyDescent="0.25">
      <c r="A351" s="346"/>
      <c r="B351" s="347"/>
      <c r="C351" s="348"/>
      <c r="D351" s="349"/>
    </row>
    <row r="352" spans="1:4" ht="15.75" customHeight="1" x14ac:dyDescent="0.25">
      <c r="A352" s="346"/>
      <c r="B352" s="347"/>
      <c r="C352" s="348"/>
      <c r="D352" s="349"/>
    </row>
    <row r="353" spans="1:4" ht="15.75" customHeight="1" x14ac:dyDescent="0.25">
      <c r="A353" s="346"/>
      <c r="B353" s="347"/>
      <c r="C353" s="348"/>
      <c r="D353" s="349"/>
    </row>
    <row r="354" spans="1:4" ht="15.75" customHeight="1" x14ac:dyDescent="0.25">
      <c r="A354" s="346"/>
      <c r="B354" s="347"/>
      <c r="C354" s="348"/>
      <c r="D354" s="349"/>
    </row>
    <row r="355" spans="1:4" ht="15.75" customHeight="1" x14ac:dyDescent="0.25">
      <c r="A355" s="346"/>
      <c r="B355" s="347"/>
      <c r="C355" s="348"/>
      <c r="D355" s="349"/>
    </row>
    <row r="356" spans="1:4" ht="15.75" customHeight="1" x14ac:dyDescent="0.25">
      <c r="A356" s="346"/>
      <c r="B356" s="347"/>
      <c r="C356" s="348"/>
      <c r="D356" s="349"/>
    </row>
    <row r="357" spans="1:4" ht="15.75" customHeight="1" x14ac:dyDescent="0.25">
      <c r="A357" s="346"/>
      <c r="B357" s="347"/>
      <c r="C357" s="348"/>
      <c r="D357" s="349"/>
    </row>
    <row r="358" spans="1:4" ht="15.75" customHeight="1" x14ac:dyDescent="0.25">
      <c r="A358" s="346"/>
      <c r="B358" s="347"/>
      <c r="C358" s="348"/>
      <c r="D358" s="349"/>
    </row>
    <row r="359" spans="1:4" ht="15.75" customHeight="1" x14ac:dyDescent="0.25">
      <c r="A359" s="346"/>
      <c r="B359" s="347"/>
      <c r="C359" s="348"/>
      <c r="D359" s="349"/>
    </row>
    <row r="360" spans="1:4" ht="15.75" customHeight="1" x14ac:dyDescent="0.25">
      <c r="A360" s="346"/>
      <c r="B360" s="347"/>
      <c r="C360" s="348"/>
      <c r="D360" s="349"/>
    </row>
    <row r="361" spans="1:4" ht="15.75" customHeight="1" x14ac:dyDescent="0.25">
      <c r="A361" s="346"/>
      <c r="B361" s="347"/>
      <c r="C361" s="348"/>
      <c r="D361" s="349"/>
    </row>
    <row r="362" spans="1:4" ht="15.75" customHeight="1" x14ac:dyDescent="0.25">
      <c r="A362" s="346"/>
      <c r="B362" s="347"/>
      <c r="C362" s="348"/>
      <c r="D362" s="349"/>
    </row>
    <row r="363" spans="1:4" ht="15.75" customHeight="1" x14ac:dyDescent="0.25">
      <c r="A363" s="346"/>
      <c r="B363" s="347"/>
      <c r="C363" s="348"/>
      <c r="D363" s="349"/>
    </row>
    <row r="364" spans="1:4" ht="15.75" customHeight="1" x14ac:dyDescent="0.25">
      <c r="A364" s="346"/>
      <c r="B364" s="347"/>
      <c r="C364" s="348"/>
      <c r="D364" s="349"/>
    </row>
    <row r="365" spans="1:4" ht="15.75" customHeight="1" x14ac:dyDescent="0.25">
      <c r="A365" s="346"/>
      <c r="B365" s="347"/>
      <c r="C365" s="348"/>
      <c r="D365" s="349"/>
    </row>
    <row r="366" spans="1:4" ht="15.75" customHeight="1" x14ac:dyDescent="0.25">
      <c r="A366" s="346"/>
      <c r="B366" s="347"/>
      <c r="C366" s="348"/>
      <c r="D366" s="349"/>
    </row>
    <row r="367" spans="1:4" ht="15.75" customHeight="1" x14ac:dyDescent="0.25">
      <c r="A367" s="346"/>
      <c r="B367" s="347"/>
      <c r="C367" s="348"/>
      <c r="D367" s="349"/>
    </row>
    <row r="368" spans="1:4" ht="15.75" customHeight="1" x14ac:dyDescent="0.25">
      <c r="A368" s="346"/>
      <c r="B368" s="347"/>
      <c r="C368" s="348"/>
      <c r="D368" s="349"/>
    </row>
    <row r="369" spans="1:4" ht="15.75" customHeight="1" x14ac:dyDescent="0.25">
      <c r="A369" s="346"/>
      <c r="B369" s="347"/>
      <c r="C369" s="348"/>
      <c r="D369" s="349"/>
    </row>
    <row r="370" spans="1:4" ht="15.75" customHeight="1" x14ac:dyDescent="0.25">
      <c r="A370" s="346"/>
      <c r="B370" s="347"/>
      <c r="C370" s="348"/>
      <c r="D370" s="349"/>
    </row>
    <row r="371" spans="1:4" ht="15.75" customHeight="1" x14ac:dyDescent="0.25">
      <c r="A371" s="346"/>
      <c r="B371" s="347"/>
      <c r="C371" s="348"/>
      <c r="D371" s="349"/>
    </row>
    <row r="372" spans="1:4" ht="15.75" customHeight="1" x14ac:dyDescent="0.25">
      <c r="A372" s="346"/>
      <c r="B372" s="347"/>
      <c r="C372" s="348"/>
      <c r="D372" s="349"/>
    </row>
    <row r="373" spans="1:4" ht="15.75" customHeight="1" x14ac:dyDescent="0.25">
      <c r="A373" s="346"/>
      <c r="B373" s="347"/>
      <c r="C373" s="348"/>
      <c r="D373" s="349"/>
    </row>
    <row r="374" spans="1:4" ht="15.75" customHeight="1" x14ac:dyDescent="0.25">
      <c r="A374" s="346"/>
      <c r="B374" s="347"/>
      <c r="C374" s="348"/>
      <c r="D374" s="349"/>
    </row>
    <row r="375" spans="1:4" ht="15.75" customHeight="1" x14ac:dyDescent="0.25">
      <c r="A375" s="346"/>
      <c r="B375" s="347"/>
      <c r="C375" s="348"/>
      <c r="D375" s="349"/>
    </row>
    <row r="376" spans="1:4" ht="15.75" customHeight="1" x14ac:dyDescent="0.25">
      <c r="A376" s="346"/>
      <c r="B376" s="347"/>
      <c r="C376" s="348"/>
      <c r="D376" s="349"/>
    </row>
    <row r="377" spans="1:4" ht="15.75" customHeight="1" x14ac:dyDescent="0.25">
      <c r="A377" s="346"/>
      <c r="B377" s="347"/>
      <c r="C377" s="348"/>
      <c r="D377" s="349"/>
    </row>
    <row r="378" spans="1:4" ht="15.75" customHeight="1" x14ac:dyDescent="0.25">
      <c r="C378" s="348"/>
      <c r="D378" s="349"/>
    </row>
    <row r="379" spans="1:4" ht="15.75" customHeight="1" x14ac:dyDescent="0.25">
      <c r="C379" s="348"/>
      <c r="D379" s="349"/>
    </row>
    <row r="380" spans="1:4" ht="15.75" customHeight="1" x14ac:dyDescent="0.25">
      <c r="C380" s="348"/>
      <c r="D380" s="349"/>
    </row>
    <row r="381" spans="1:4" ht="15.75" customHeight="1" x14ac:dyDescent="0.25">
      <c r="C381" s="348"/>
      <c r="D381" s="349"/>
    </row>
    <row r="382" spans="1:4" ht="15.75" customHeight="1" x14ac:dyDescent="0.25">
      <c r="C382" s="348"/>
      <c r="D382" s="349"/>
    </row>
    <row r="383" spans="1:4" ht="15.75" customHeight="1" x14ac:dyDescent="0.25">
      <c r="C383" s="348"/>
      <c r="D383" s="349"/>
    </row>
    <row r="384" spans="1:4" ht="15.75" customHeight="1" x14ac:dyDescent="0.25">
      <c r="C384" s="348"/>
      <c r="D384" s="349"/>
    </row>
    <row r="385" spans="3:4" ht="15.75" customHeight="1" x14ac:dyDescent="0.25">
      <c r="C385" s="348"/>
      <c r="D385" s="349"/>
    </row>
    <row r="386" spans="3:4" ht="15.75" customHeight="1" x14ac:dyDescent="0.25">
      <c r="C386" s="348"/>
      <c r="D386" s="349"/>
    </row>
    <row r="387" spans="3:4" ht="15.75" customHeight="1" x14ac:dyDescent="0.25">
      <c r="C387" s="348"/>
      <c r="D387" s="349"/>
    </row>
    <row r="388" spans="3:4" ht="15.75" customHeight="1" x14ac:dyDescent="0.25">
      <c r="C388" s="348"/>
      <c r="D388" s="348"/>
    </row>
    <row r="389" spans="3:4" ht="15.75" customHeight="1" x14ac:dyDescent="0.25">
      <c r="C389" s="348"/>
      <c r="D389" s="348"/>
    </row>
    <row r="390" spans="3:4" ht="15.75" customHeight="1" x14ac:dyDescent="0.25">
      <c r="C390" s="348"/>
      <c r="D390" s="348"/>
    </row>
    <row r="391" spans="3:4" ht="15.75" customHeight="1" x14ac:dyDescent="0.25">
      <c r="C391" s="348"/>
      <c r="D391" s="348"/>
    </row>
    <row r="392" spans="3:4" ht="15.75" customHeight="1" x14ac:dyDescent="0.25">
      <c r="C392" s="348"/>
      <c r="D392" s="348"/>
    </row>
    <row r="393" spans="3:4" ht="15.75" customHeight="1" x14ac:dyDescent="0.25">
      <c r="C393" s="348"/>
      <c r="D393" s="348"/>
    </row>
    <row r="394" spans="3:4" ht="15.75" customHeight="1" x14ac:dyDescent="0.25">
      <c r="C394" s="348"/>
      <c r="D394" s="348"/>
    </row>
    <row r="395" spans="3:4" ht="15.75" customHeight="1" x14ac:dyDescent="0.25">
      <c r="C395" s="348"/>
      <c r="D395" s="348"/>
    </row>
    <row r="396" spans="3:4" ht="15.75" customHeight="1" x14ac:dyDescent="0.25">
      <c r="C396" s="348"/>
      <c r="D396" s="348"/>
    </row>
    <row r="397" spans="3:4" ht="15.75" customHeight="1" x14ac:dyDescent="0.25">
      <c r="C397" s="348"/>
      <c r="D397" s="348"/>
    </row>
    <row r="398" spans="3:4" ht="15.75" customHeight="1" x14ac:dyDescent="0.25">
      <c r="C398" s="348"/>
      <c r="D398" s="348"/>
    </row>
    <row r="399" spans="3:4" ht="15.75" customHeight="1" x14ac:dyDescent="0.25">
      <c r="C399" s="348"/>
      <c r="D399" s="348"/>
    </row>
    <row r="400" spans="3:4" ht="15.75" customHeight="1" x14ac:dyDescent="0.25">
      <c r="C400" s="348"/>
      <c r="D400" s="348"/>
    </row>
    <row r="401" spans="3:4" ht="15.75" customHeight="1" x14ac:dyDescent="0.25">
      <c r="C401" s="348"/>
      <c r="D401" s="348"/>
    </row>
    <row r="402" spans="3:4" ht="15.75" customHeight="1" x14ac:dyDescent="0.25">
      <c r="C402" s="348"/>
      <c r="D402" s="348"/>
    </row>
    <row r="403" spans="3:4" ht="15.75" customHeight="1" x14ac:dyDescent="0.25">
      <c r="C403" s="348"/>
      <c r="D403" s="348"/>
    </row>
    <row r="404" spans="3:4" ht="15.75" customHeight="1" x14ac:dyDescent="0.25">
      <c r="C404" s="348"/>
      <c r="D404" s="348"/>
    </row>
    <row r="405" spans="3:4" ht="15.75" customHeight="1" x14ac:dyDescent="0.25">
      <c r="C405" s="348"/>
      <c r="D405" s="348"/>
    </row>
    <row r="406" spans="3:4" ht="15.75" customHeight="1" x14ac:dyDescent="0.25">
      <c r="C406" s="348"/>
      <c r="D406" s="348"/>
    </row>
    <row r="407" spans="3:4" ht="15.75" customHeight="1" x14ac:dyDescent="0.25">
      <c r="C407" s="348"/>
      <c r="D407" s="348"/>
    </row>
    <row r="408" spans="3:4" ht="15.75" customHeight="1" x14ac:dyDescent="0.25">
      <c r="C408" s="348"/>
      <c r="D408" s="348"/>
    </row>
    <row r="409" spans="3:4" ht="15.75" customHeight="1" x14ac:dyDescent="0.25">
      <c r="C409" s="348"/>
      <c r="D409" s="348"/>
    </row>
    <row r="410" spans="3:4" ht="15.75" customHeight="1" x14ac:dyDescent="0.25">
      <c r="C410" s="348"/>
      <c r="D410" s="348"/>
    </row>
    <row r="411" spans="3:4" ht="15.75" customHeight="1" x14ac:dyDescent="0.25">
      <c r="C411" s="348"/>
      <c r="D411" s="348"/>
    </row>
    <row r="412" spans="3:4" ht="15.75" customHeight="1" x14ac:dyDescent="0.25">
      <c r="C412" s="348"/>
      <c r="D412" s="348"/>
    </row>
    <row r="413" spans="3:4" ht="15.75" customHeight="1" x14ac:dyDescent="0.25">
      <c r="C413" s="348"/>
      <c r="D413" s="348"/>
    </row>
    <row r="414" spans="3:4" ht="15.75" customHeight="1" x14ac:dyDescent="0.25">
      <c r="C414" s="348"/>
      <c r="D414" s="348"/>
    </row>
    <row r="415" spans="3:4" ht="15.75" customHeight="1" x14ac:dyDescent="0.25">
      <c r="C415" s="348"/>
      <c r="D415" s="348"/>
    </row>
    <row r="416" spans="3:4" ht="15.75" customHeight="1" x14ac:dyDescent="0.25">
      <c r="C416" s="348"/>
      <c r="D416" s="348"/>
    </row>
    <row r="417" spans="3:4" ht="15.75" customHeight="1" x14ac:dyDescent="0.25">
      <c r="C417" s="348"/>
      <c r="D417" s="348"/>
    </row>
    <row r="418" spans="3:4" ht="15.75" customHeight="1" x14ac:dyDescent="0.25">
      <c r="C418" s="348"/>
      <c r="D418" s="348"/>
    </row>
    <row r="419" spans="3:4" ht="15.75" customHeight="1" x14ac:dyDescent="0.25">
      <c r="C419" s="348"/>
      <c r="D419" s="348"/>
    </row>
    <row r="420" spans="3:4" ht="15.75" customHeight="1" x14ac:dyDescent="0.25">
      <c r="C420" s="348"/>
      <c r="D420" s="348"/>
    </row>
    <row r="421" spans="3:4" ht="15.75" customHeight="1" x14ac:dyDescent="0.25">
      <c r="C421" s="348"/>
      <c r="D421" s="348"/>
    </row>
    <row r="422" spans="3:4" ht="15.75" customHeight="1" x14ac:dyDescent="0.25">
      <c r="C422" s="348"/>
      <c r="D422" s="348"/>
    </row>
    <row r="423" spans="3:4" ht="15.75" customHeight="1" x14ac:dyDescent="0.25">
      <c r="C423" s="348"/>
      <c r="D423" s="348"/>
    </row>
    <row r="424" spans="3:4" ht="15.75" customHeight="1" x14ac:dyDescent="0.25">
      <c r="C424" s="348"/>
      <c r="D424" s="348"/>
    </row>
    <row r="425" spans="3:4" ht="15.75" customHeight="1" x14ac:dyDescent="0.25">
      <c r="C425" s="348"/>
      <c r="D425" s="348"/>
    </row>
    <row r="426" spans="3:4" ht="15.75" customHeight="1" x14ac:dyDescent="0.25">
      <c r="C426" s="348"/>
      <c r="D426" s="348"/>
    </row>
    <row r="427" spans="3:4" ht="15.75" customHeight="1" x14ac:dyDescent="0.25">
      <c r="C427" s="348"/>
      <c r="D427" s="348"/>
    </row>
    <row r="428" spans="3:4" ht="15.75" customHeight="1" x14ac:dyDescent="0.25">
      <c r="C428" s="348"/>
      <c r="D428" s="348"/>
    </row>
    <row r="429" spans="3:4" ht="15.75" customHeight="1" x14ac:dyDescent="0.25">
      <c r="C429" s="348"/>
      <c r="D429" s="348"/>
    </row>
    <row r="430" spans="3:4" ht="15.75" customHeight="1" x14ac:dyDescent="0.25">
      <c r="C430" s="348"/>
      <c r="D430" s="348"/>
    </row>
    <row r="431" spans="3:4" ht="15.75" customHeight="1" x14ac:dyDescent="0.25">
      <c r="C431" s="348"/>
      <c r="D431" s="348"/>
    </row>
    <row r="432" spans="3:4" ht="15.75" customHeight="1" x14ac:dyDescent="0.25">
      <c r="C432" s="348"/>
      <c r="D432" s="348"/>
    </row>
    <row r="433" spans="3:4" ht="15.75" customHeight="1" x14ac:dyDescent="0.25">
      <c r="C433" s="348"/>
      <c r="D433" s="348"/>
    </row>
    <row r="434" spans="3:4" ht="15.75" customHeight="1" x14ac:dyDescent="0.25">
      <c r="C434" s="348"/>
      <c r="D434" s="348"/>
    </row>
    <row r="435" spans="3:4" ht="15.75" customHeight="1" x14ac:dyDescent="0.25">
      <c r="C435" s="348"/>
      <c r="D435" s="348"/>
    </row>
    <row r="436" spans="3:4" ht="15.75" customHeight="1" x14ac:dyDescent="0.25">
      <c r="C436" s="348"/>
      <c r="D436" s="348"/>
    </row>
    <row r="437" spans="3:4" ht="15.75" customHeight="1" x14ac:dyDescent="0.25">
      <c r="C437" s="348"/>
      <c r="D437" s="348"/>
    </row>
    <row r="438" spans="3:4" ht="15.75" customHeight="1" x14ac:dyDescent="0.25">
      <c r="C438" s="348"/>
      <c r="D438" s="348"/>
    </row>
    <row r="439" spans="3:4" ht="15.75" customHeight="1" x14ac:dyDescent="0.25">
      <c r="C439" s="348"/>
      <c r="D439" s="348"/>
    </row>
    <row r="440" spans="3:4" ht="15.75" customHeight="1" x14ac:dyDescent="0.25">
      <c r="C440" s="348"/>
      <c r="D440" s="348"/>
    </row>
    <row r="441" spans="3:4" ht="15.75" customHeight="1" x14ac:dyDescent="0.25">
      <c r="C441" s="348"/>
      <c r="D441" s="348"/>
    </row>
    <row r="442" spans="3:4" ht="15.75" customHeight="1" x14ac:dyDescent="0.25">
      <c r="C442" s="348"/>
      <c r="D442" s="348"/>
    </row>
    <row r="443" spans="3:4" ht="15.75" customHeight="1" x14ac:dyDescent="0.25">
      <c r="C443" s="348"/>
      <c r="D443" s="348"/>
    </row>
    <row r="444" spans="3:4" ht="15.75" customHeight="1" x14ac:dyDescent="0.25">
      <c r="C444" s="348"/>
      <c r="D444" s="348"/>
    </row>
    <row r="445" spans="3:4" ht="15.75" customHeight="1" x14ac:dyDescent="0.25">
      <c r="C445" s="348"/>
      <c r="D445" s="348"/>
    </row>
    <row r="446" spans="3:4" ht="15.75" customHeight="1" x14ac:dyDescent="0.25">
      <c r="C446" s="348"/>
      <c r="D446" s="348"/>
    </row>
    <row r="447" spans="3:4" ht="15.75" customHeight="1" x14ac:dyDescent="0.25">
      <c r="C447" s="348"/>
      <c r="D447" s="348"/>
    </row>
    <row r="448" spans="3:4" ht="15.75" customHeight="1" x14ac:dyDescent="0.25">
      <c r="C448" s="348"/>
      <c r="D448" s="348"/>
    </row>
    <row r="449" spans="3:4" ht="15.75" customHeight="1" x14ac:dyDescent="0.25">
      <c r="C449" s="348"/>
      <c r="D449" s="348"/>
    </row>
    <row r="450" spans="3:4" ht="15.75" customHeight="1" x14ac:dyDescent="0.25">
      <c r="C450" s="348"/>
      <c r="D450" s="348"/>
    </row>
    <row r="451" spans="3:4" ht="15.75" customHeight="1" x14ac:dyDescent="0.25">
      <c r="C451" s="348"/>
      <c r="D451" s="348"/>
    </row>
    <row r="452" spans="3:4" ht="15.75" customHeight="1" x14ac:dyDescent="0.25">
      <c r="C452" s="348"/>
      <c r="D452" s="348"/>
    </row>
    <row r="453" spans="3:4" ht="15.75" customHeight="1" x14ac:dyDescent="0.25">
      <c r="C453" s="348"/>
      <c r="D453" s="348"/>
    </row>
    <row r="454" spans="3:4" ht="15.75" customHeight="1" x14ac:dyDescent="0.25">
      <c r="C454" s="348"/>
      <c r="D454" s="348"/>
    </row>
    <row r="455" spans="3:4" ht="15.75" customHeight="1" x14ac:dyDescent="0.25">
      <c r="C455" s="348"/>
      <c r="D455" s="348"/>
    </row>
    <row r="456" spans="3:4" ht="15.75" customHeight="1" x14ac:dyDescent="0.25">
      <c r="C456" s="348"/>
      <c r="D456" s="348"/>
    </row>
    <row r="457" spans="3:4" ht="15.75" customHeight="1" x14ac:dyDescent="0.25">
      <c r="C457" s="348"/>
      <c r="D457" s="348"/>
    </row>
    <row r="458" spans="3:4" ht="15.75" customHeight="1" x14ac:dyDescent="0.25">
      <c r="C458" s="348"/>
      <c r="D458" s="348"/>
    </row>
    <row r="459" spans="3:4" ht="15.75" customHeight="1" x14ac:dyDescent="0.25">
      <c r="C459" s="348"/>
      <c r="D459" s="348"/>
    </row>
    <row r="460" spans="3:4" ht="15.75" customHeight="1" x14ac:dyDescent="0.25">
      <c r="C460" s="348"/>
      <c r="D460" s="348"/>
    </row>
    <row r="461" spans="3:4" ht="15.75" customHeight="1" x14ac:dyDescent="0.25">
      <c r="C461" s="348"/>
      <c r="D461" s="348"/>
    </row>
    <row r="462" spans="3:4" ht="15.75" customHeight="1" x14ac:dyDescent="0.25">
      <c r="C462" s="348"/>
      <c r="D462" s="348"/>
    </row>
    <row r="463" spans="3:4" ht="15.75" customHeight="1" x14ac:dyDescent="0.25">
      <c r="C463" s="348"/>
      <c r="D463" s="348"/>
    </row>
    <row r="464" spans="3:4" ht="15.75" customHeight="1" x14ac:dyDescent="0.25">
      <c r="C464" s="348"/>
      <c r="D464" s="348"/>
    </row>
    <row r="465" spans="3:4" ht="15.75" customHeight="1" x14ac:dyDescent="0.25">
      <c r="C465" s="348"/>
      <c r="D465" s="348"/>
    </row>
    <row r="466" spans="3:4" ht="15.75" customHeight="1" x14ac:dyDescent="0.25">
      <c r="C466" s="348"/>
      <c r="D466" s="348"/>
    </row>
    <row r="467" spans="3:4" ht="15.75" customHeight="1" x14ac:dyDescent="0.25">
      <c r="C467" s="348"/>
      <c r="D467" s="348"/>
    </row>
    <row r="468" spans="3:4" ht="15.75" customHeight="1" x14ac:dyDescent="0.25">
      <c r="C468" s="348"/>
      <c r="D468" s="348"/>
    </row>
    <row r="469" spans="3:4" ht="15.75" customHeight="1" x14ac:dyDescent="0.25">
      <c r="C469" s="348"/>
      <c r="D469" s="348"/>
    </row>
    <row r="470" spans="3:4" ht="15.75" customHeight="1" x14ac:dyDescent="0.25">
      <c r="C470" s="348"/>
      <c r="D470" s="348"/>
    </row>
    <row r="471" spans="3:4" ht="15.75" customHeight="1" x14ac:dyDescent="0.25">
      <c r="C471" s="348"/>
      <c r="D471" s="348"/>
    </row>
    <row r="472" spans="3:4" ht="15.75" customHeight="1" x14ac:dyDescent="0.25">
      <c r="C472" s="348"/>
      <c r="D472" s="348"/>
    </row>
    <row r="473" spans="3:4" ht="15.75" customHeight="1" x14ac:dyDescent="0.25">
      <c r="C473" s="348"/>
      <c r="D473" s="348"/>
    </row>
    <row r="474" spans="3:4" ht="15.75" customHeight="1" x14ac:dyDescent="0.25">
      <c r="C474" s="348"/>
      <c r="D474" s="348"/>
    </row>
    <row r="475" spans="3:4" ht="15.75" customHeight="1" x14ac:dyDescent="0.25">
      <c r="C475" s="348"/>
      <c r="D475" s="348"/>
    </row>
    <row r="476" spans="3:4" ht="15.75" customHeight="1" x14ac:dyDescent="0.25">
      <c r="C476" s="348"/>
      <c r="D476" s="348"/>
    </row>
    <row r="477" spans="3:4" ht="15.75" customHeight="1" x14ac:dyDescent="0.25">
      <c r="C477" s="348"/>
      <c r="D477" s="348"/>
    </row>
    <row r="478" spans="3:4" ht="15.75" customHeight="1" x14ac:dyDescent="0.25">
      <c r="C478" s="348"/>
      <c r="D478" s="348"/>
    </row>
    <row r="479" spans="3:4" ht="15.75" customHeight="1" x14ac:dyDescent="0.25">
      <c r="C479" s="348"/>
      <c r="D479" s="348"/>
    </row>
    <row r="480" spans="3:4" ht="15.75" customHeight="1" x14ac:dyDescent="0.25">
      <c r="C480" s="348"/>
      <c r="D480" s="348"/>
    </row>
    <row r="481" spans="3:4" ht="15.75" customHeight="1" x14ac:dyDescent="0.25">
      <c r="C481" s="348"/>
      <c r="D481" s="348"/>
    </row>
    <row r="482" spans="3:4" ht="15.75" customHeight="1" x14ac:dyDescent="0.25">
      <c r="C482" s="348"/>
      <c r="D482" s="348"/>
    </row>
    <row r="483" spans="3:4" ht="15.75" customHeight="1" x14ac:dyDescent="0.25">
      <c r="C483" s="348"/>
      <c r="D483" s="348"/>
    </row>
    <row r="484" spans="3:4" ht="15.75" customHeight="1" x14ac:dyDescent="0.25">
      <c r="C484" s="348"/>
      <c r="D484" s="348"/>
    </row>
    <row r="485" spans="3:4" ht="15.75" customHeight="1" x14ac:dyDescent="0.25">
      <c r="C485" s="348"/>
      <c r="D485" s="348"/>
    </row>
    <row r="486" spans="3:4" ht="15.75" customHeight="1" x14ac:dyDescent="0.25">
      <c r="C486" s="348"/>
      <c r="D486" s="348"/>
    </row>
    <row r="487" spans="3:4" ht="15.75" customHeight="1" x14ac:dyDescent="0.25">
      <c r="C487" s="348"/>
      <c r="D487" s="348"/>
    </row>
    <row r="488" spans="3:4" ht="15.75" customHeight="1" x14ac:dyDescent="0.25">
      <c r="C488" s="348"/>
      <c r="D488" s="348"/>
    </row>
    <row r="489" spans="3:4" ht="15.75" customHeight="1" x14ac:dyDescent="0.25">
      <c r="C489" s="348"/>
      <c r="D489" s="348"/>
    </row>
    <row r="490" spans="3:4" ht="15.75" customHeight="1" x14ac:dyDescent="0.25">
      <c r="C490" s="348"/>
      <c r="D490" s="348"/>
    </row>
    <row r="491" spans="3:4" ht="15.75" customHeight="1" x14ac:dyDescent="0.25">
      <c r="C491" s="348"/>
      <c r="D491" s="348"/>
    </row>
    <row r="492" spans="3:4" ht="15.75" customHeight="1" x14ac:dyDescent="0.25">
      <c r="C492" s="348"/>
      <c r="D492" s="348"/>
    </row>
    <row r="493" spans="3:4" ht="15.75" customHeight="1" x14ac:dyDescent="0.25">
      <c r="C493" s="348"/>
      <c r="D493" s="348"/>
    </row>
    <row r="494" spans="3:4" ht="15.75" customHeight="1" x14ac:dyDescent="0.25">
      <c r="C494" s="348"/>
      <c r="D494" s="348"/>
    </row>
    <row r="495" spans="3:4" ht="15.75" customHeight="1" x14ac:dyDescent="0.25">
      <c r="C495" s="348"/>
      <c r="D495" s="348"/>
    </row>
    <row r="496" spans="3:4" ht="15.75" customHeight="1" x14ac:dyDescent="0.25">
      <c r="C496" s="348"/>
      <c r="D496" s="348"/>
    </row>
    <row r="497" spans="3:4" ht="15.75" customHeight="1" x14ac:dyDescent="0.25">
      <c r="C497" s="348"/>
      <c r="D497" s="348"/>
    </row>
    <row r="498" spans="3:4" ht="15.75" customHeight="1" x14ac:dyDescent="0.25">
      <c r="C498" s="348"/>
      <c r="D498" s="348"/>
    </row>
    <row r="499" spans="3:4" ht="15.75" customHeight="1" x14ac:dyDescent="0.25">
      <c r="C499" s="348"/>
      <c r="D499" s="348"/>
    </row>
    <row r="500" spans="3:4" ht="15.75" customHeight="1" x14ac:dyDescent="0.25">
      <c r="C500" s="348"/>
      <c r="D500" s="348"/>
    </row>
    <row r="501" spans="3:4" ht="15.75" customHeight="1" x14ac:dyDescent="0.25">
      <c r="C501" s="348"/>
      <c r="D501" s="348"/>
    </row>
    <row r="502" spans="3:4" ht="15.75" customHeight="1" x14ac:dyDescent="0.25">
      <c r="C502" s="348"/>
      <c r="D502" s="348"/>
    </row>
    <row r="503" spans="3:4" ht="15.75" customHeight="1" x14ac:dyDescent="0.25">
      <c r="C503" s="348"/>
      <c r="D503" s="348"/>
    </row>
    <row r="504" spans="3:4" ht="15.75" customHeight="1" x14ac:dyDescent="0.25">
      <c r="C504" s="348"/>
      <c r="D504" s="348"/>
    </row>
    <row r="505" spans="3:4" ht="15.75" customHeight="1" x14ac:dyDescent="0.25">
      <c r="C505" s="348"/>
      <c r="D505" s="348"/>
    </row>
    <row r="506" spans="3:4" ht="15.75" customHeight="1" x14ac:dyDescent="0.25">
      <c r="C506" s="348"/>
      <c r="D506" s="348"/>
    </row>
    <row r="507" spans="3:4" ht="15.75" customHeight="1" x14ac:dyDescent="0.25">
      <c r="C507" s="348"/>
      <c r="D507" s="348"/>
    </row>
    <row r="508" spans="3:4" ht="15.75" customHeight="1" x14ac:dyDescent="0.25">
      <c r="C508" s="348"/>
      <c r="D508" s="348"/>
    </row>
    <row r="509" spans="3:4" ht="15.75" customHeight="1" x14ac:dyDescent="0.25">
      <c r="C509" s="348"/>
      <c r="D509" s="348"/>
    </row>
    <row r="510" spans="3:4" ht="15.75" customHeight="1" x14ac:dyDescent="0.25">
      <c r="C510" s="348"/>
      <c r="D510" s="348"/>
    </row>
    <row r="511" spans="3:4" ht="15.75" customHeight="1" x14ac:dyDescent="0.25">
      <c r="C511" s="348"/>
      <c r="D511" s="348"/>
    </row>
    <row r="512" spans="3:4" ht="15.75" customHeight="1" x14ac:dyDescent="0.25">
      <c r="C512" s="348"/>
      <c r="D512" s="348"/>
    </row>
    <row r="513" spans="3:4" ht="15.75" customHeight="1" x14ac:dyDescent="0.25">
      <c r="C513" s="348"/>
      <c r="D513" s="348"/>
    </row>
    <row r="514" spans="3:4" ht="15.75" customHeight="1" x14ac:dyDescent="0.25">
      <c r="C514" s="348"/>
      <c r="D514" s="348"/>
    </row>
    <row r="515" spans="3:4" ht="15.75" customHeight="1" x14ac:dyDescent="0.25">
      <c r="C515" s="348"/>
      <c r="D515" s="348"/>
    </row>
    <row r="516" spans="3:4" ht="15.75" customHeight="1" x14ac:dyDescent="0.25">
      <c r="C516" s="348"/>
      <c r="D516" s="348"/>
    </row>
    <row r="517" spans="3:4" ht="15.75" customHeight="1" x14ac:dyDescent="0.25">
      <c r="C517" s="348"/>
      <c r="D517" s="348"/>
    </row>
    <row r="518" spans="3:4" ht="15.75" customHeight="1" x14ac:dyDescent="0.25">
      <c r="C518" s="348"/>
      <c r="D518" s="348"/>
    </row>
    <row r="519" spans="3:4" ht="15.75" customHeight="1" x14ac:dyDescent="0.25">
      <c r="C519" s="348"/>
      <c r="D519" s="348"/>
    </row>
    <row r="520" spans="3:4" ht="15.75" customHeight="1" x14ac:dyDescent="0.25">
      <c r="C520" s="348"/>
      <c r="D520" s="348"/>
    </row>
    <row r="521" spans="3:4" ht="15.75" customHeight="1" x14ac:dyDescent="0.25">
      <c r="C521" s="348"/>
      <c r="D521" s="348"/>
    </row>
    <row r="522" spans="3:4" ht="15.75" customHeight="1" x14ac:dyDescent="0.25">
      <c r="C522" s="348"/>
      <c r="D522" s="348"/>
    </row>
    <row r="523" spans="3:4" ht="15.75" customHeight="1" x14ac:dyDescent="0.25">
      <c r="C523" s="348"/>
      <c r="D523" s="348"/>
    </row>
    <row r="524" spans="3:4" ht="15.75" customHeight="1" x14ac:dyDescent="0.25">
      <c r="C524" s="348"/>
      <c r="D524" s="348"/>
    </row>
    <row r="525" spans="3:4" ht="15.75" customHeight="1" x14ac:dyDescent="0.25">
      <c r="C525" s="348"/>
      <c r="D525" s="348"/>
    </row>
    <row r="526" spans="3:4" ht="15.75" customHeight="1" x14ac:dyDescent="0.25">
      <c r="C526" s="348"/>
      <c r="D526" s="348"/>
    </row>
    <row r="527" spans="3:4" ht="15.75" customHeight="1" x14ac:dyDescent="0.25">
      <c r="C527" s="348"/>
      <c r="D527" s="348"/>
    </row>
    <row r="528" spans="3:4" ht="15.75" customHeight="1" x14ac:dyDescent="0.25">
      <c r="C528" s="348"/>
      <c r="D528" s="348"/>
    </row>
    <row r="529" spans="3:4" ht="15.75" customHeight="1" x14ac:dyDescent="0.25">
      <c r="C529" s="348"/>
      <c r="D529" s="348"/>
    </row>
    <row r="530" spans="3:4" ht="15.75" customHeight="1" x14ac:dyDescent="0.25">
      <c r="C530" s="348"/>
      <c r="D530" s="348"/>
    </row>
    <row r="531" spans="3:4" ht="15.75" customHeight="1" x14ac:dyDescent="0.25">
      <c r="C531" s="348"/>
      <c r="D531" s="348"/>
    </row>
    <row r="532" spans="3:4" ht="15.75" customHeight="1" x14ac:dyDescent="0.25">
      <c r="C532" s="348"/>
      <c r="D532" s="348"/>
    </row>
    <row r="533" spans="3:4" ht="15.75" customHeight="1" x14ac:dyDescent="0.25">
      <c r="C533" s="348"/>
      <c r="D533" s="348"/>
    </row>
    <row r="534" spans="3:4" ht="15.75" customHeight="1" x14ac:dyDescent="0.25">
      <c r="C534" s="348"/>
      <c r="D534" s="348"/>
    </row>
    <row r="535" spans="3:4" ht="15.75" customHeight="1" x14ac:dyDescent="0.25">
      <c r="C535" s="348"/>
      <c r="D535" s="348"/>
    </row>
    <row r="536" spans="3:4" ht="15.75" customHeight="1" x14ac:dyDescent="0.25">
      <c r="C536" s="348"/>
      <c r="D536" s="348"/>
    </row>
    <row r="537" spans="3:4" ht="15.75" customHeight="1" x14ac:dyDescent="0.25">
      <c r="C537" s="348"/>
      <c r="D537" s="348"/>
    </row>
    <row r="538" spans="3:4" ht="15.75" customHeight="1" x14ac:dyDescent="0.25">
      <c r="C538" s="348"/>
      <c r="D538" s="348"/>
    </row>
    <row r="539" spans="3:4" ht="15.75" customHeight="1" x14ac:dyDescent="0.25">
      <c r="C539" s="348"/>
      <c r="D539" s="348"/>
    </row>
    <row r="540" spans="3:4" ht="15.75" customHeight="1" x14ac:dyDescent="0.25">
      <c r="C540" s="348"/>
      <c r="D540" s="348"/>
    </row>
    <row r="541" spans="3:4" ht="15.75" customHeight="1" x14ac:dyDescent="0.25">
      <c r="C541" s="348"/>
      <c r="D541" s="348"/>
    </row>
    <row r="542" spans="3:4" ht="15.75" customHeight="1" x14ac:dyDescent="0.25">
      <c r="C542" s="348"/>
      <c r="D542" s="348"/>
    </row>
    <row r="543" spans="3:4" ht="15.75" customHeight="1" x14ac:dyDescent="0.25">
      <c r="C543" s="348"/>
      <c r="D543" s="348"/>
    </row>
    <row r="544" spans="3:4" ht="15.75" customHeight="1" x14ac:dyDescent="0.25">
      <c r="C544" s="348"/>
      <c r="D544" s="348"/>
    </row>
    <row r="545" spans="3:4" ht="15.75" customHeight="1" x14ac:dyDescent="0.25">
      <c r="C545" s="348"/>
      <c r="D545" s="348"/>
    </row>
    <row r="546" spans="3:4" ht="15.75" customHeight="1" x14ac:dyDescent="0.25">
      <c r="C546" s="348"/>
      <c r="D546" s="348"/>
    </row>
    <row r="547" spans="3:4" ht="15.75" customHeight="1" x14ac:dyDescent="0.25">
      <c r="C547" s="348"/>
      <c r="D547" s="348"/>
    </row>
    <row r="548" spans="3:4" ht="15.75" customHeight="1" x14ac:dyDescent="0.25">
      <c r="C548" s="348"/>
      <c r="D548" s="348"/>
    </row>
    <row r="549" spans="3:4" ht="15.75" customHeight="1" x14ac:dyDescent="0.25">
      <c r="C549" s="348"/>
      <c r="D549" s="348"/>
    </row>
    <row r="550" spans="3:4" ht="15.75" customHeight="1" x14ac:dyDescent="0.25">
      <c r="C550" s="348"/>
      <c r="D550" s="348"/>
    </row>
    <row r="551" spans="3:4" ht="15.75" customHeight="1" x14ac:dyDescent="0.25">
      <c r="C551" s="348"/>
      <c r="D551" s="348"/>
    </row>
    <row r="552" spans="3:4" ht="15.75" customHeight="1" x14ac:dyDescent="0.25">
      <c r="C552" s="348"/>
      <c r="D552" s="348"/>
    </row>
    <row r="553" spans="3:4" ht="15.75" customHeight="1" x14ac:dyDescent="0.25">
      <c r="C553" s="348"/>
      <c r="D553" s="348"/>
    </row>
    <row r="554" spans="3:4" ht="15.75" customHeight="1" x14ac:dyDescent="0.25">
      <c r="C554" s="348"/>
      <c r="D554" s="348"/>
    </row>
    <row r="555" spans="3:4" ht="15.75" customHeight="1" x14ac:dyDescent="0.25">
      <c r="C555" s="348"/>
      <c r="D555" s="348"/>
    </row>
    <row r="556" spans="3:4" ht="15.75" customHeight="1" x14ac:dyDescent="0.25">
      <c r="C556" s="348"/>
      <c r="D556" s="348"/>
    </row>
    <row r="557" spans="3:4" ht="15.75" customHeight="1" x14ac:dyDescent="0.25">
      <c r="C557" s="348"/>
      <c r="D557" s="348"/>
    </row>
    <row r="558" spans="3:4" ht="15.75" customHeight="1" x14ac:dyDescent="0.25">
      <c r="C558" s="348"/>
      <c r="D558" s="348"/>
    </row>
    <row r="559" spans="3:4" ht="15.75" customHeight="1" x14ac:dyDescent="0.25">
      <c r="C559" s="348"/>
      <c r="D559" s="348"/>
    </row>
    <row r="560" spans="3:4" ht="15.75" customHeight="1" x14ac:dyDescent="0.25">
      <c r="C560" s="348"/>
      <c r="D560" s="348"/>
    </row>
    <row r="561" spans="3:4" ht="15.75" customHeight="1" x14ac:dyDescent="0.25">
      <c r="C561" s="348"/>
      <c r="D561" s="348"/>
    </row>
    <row r="562" spans="3:4" ht="15.75" customHeight="1" x14ac:dyDescent="0.25">
      <c r="C562" s="348"/>
      <c r="D562" s="348"/>
    </row>
    <row r="563" spans="3:4" ht="15.75" customHeight="1" x14ac:dyDescent="0.25">
      <c r="C563" s="348"/>
      <c r="D563" s="348"/>
    </row>
    <row r="564" spans="3:4" ht="15.75" customHeight="1" x14ac:dyDescent="0.25">
      <c r="C564" s="348"/>
      <c r="D564" s="348"/>
    </row>
    <row r="565" spans="3:4" ht="15.75" customHeight="1" x14ac:dyDescent="0.25">
      <c r="C565" s="348"/>
      <c r="D565" s="348"/>
    </row>
    <row r="566" spans="3:4" ht="15.75" customHeight="1" x14ac:dyDescent="0.25">
      <c r="C566" s="348"/>
      <c r="D566" s="348"/>
    </row>
    <row r="567" spans="3:4" ht="15.75" customHeight="1" x14ac:dyDescent="0.25">
      <c r="C567" s="348"/>
      <c r="D567" s="348"/>
    </row>
    <row r="568" spans="3:4" ht="15.75" customHeight="1" x14ac:dyDescent="0.25">
      <c r="C568" s="348"/>
      <c r="D568" s="348"/>
    </row>
    <row r="569" spans="3:4" ht="15.75" customHeight="1" x14ac:dyDescent="0.25">
      <c r="C569" s="348"/>
      <c r="D569" s="348"/>
    </row>
    <row r="570" spans="3:4" ht="15.75" customHeight="1" x14ac:dyDescent="0.25">
      <c r="C570" s="348"/>
      <c r="D570" s="348"/>
    </row>
    <row r="571" spans="3:4" ht="15.75" customHeight="1" x14ac:dyDescent="0.25">
      <c r="C571" s="348"/>
      <c r="D571" s="348"/>
    </row>
    <row r="572" spans="3:4" ht="15.75" customHeight="1" x14ac:dyDescent="0.25">
      <c r="C572" s="348"/>
      <c r="D572" s="348"/>
    </row>
    <row r="573" spans="3:4" ht="15.75" customHeight="1" x14ac:dyDescent="0.25">
      <c r="C573" s="348"/>
      <c r="D573" s="348"/>
    </row>
    <row r="574" spans="3:4" ht="15.75" customHeight="1" x14ac:dyDescent="0.25">
      <c r="C574" s="348"/>
      <c r="D574" s="348"/>
    </row>
    <row r="575" spans="3:4" ht="15.75" customHeight="1" x14ac:dyDescent="0.25">
      <c r="C575" s="348"/>
      <c r="D575" s="348"/>
    </row>
    <row r="576" spans="3:4" ht="15.75" customHeight="1" x14ac:dyDescent="0.25">
      <c r="C576" s="348"/>
      <c r="D576" s="348"/>
    </row>
    <row r="577" spans="3:4" ht="15.75" customHeight="1" x14ac:dyDescent="0.25">
      <c r="C577" s="348"/>
      <c r="D577" s="348"/>
    </row>
    <row r="578" spans="3:4" ht="15.75" customHeight="1" x14ac:dyDescent="0.25">
      <c r="C578" s="348"/>
      <c r="D578" s="348"/>
    </row>
    <row r="579" spans="3:4" ht="15.75" customHeight="1" x14ac:dyDescent="0.25">
      <c r="C579" s="348"/>
      <c r="D579" s="348"/>
    </row>
    <row r="580" spans="3:4" ht="15.75" customHeight="1" x14ac:dyDescent="0.25">
      <c r="C580" s="348"/>
      <c r="D580" s="348"/>
    </row>
    <row r="581" spans="3:4" ht="15.75" customHeight="1" x14ac:dyDescent="0.25">
      <c r="C581" s="348"/>
      <c r="D581" s="348"/>
    </row>
    <row r="582" spans="3:4" ht="15.75" customHeight="1" x14ac:dyDescent="0.25">
      <c r="C582" s="348"/>
      <c r="D582" s="348"/>
    </row>
    <row r="583" spans="3:4" ht="15.75" customHeight="1" x14ac:dyDescent="0.25">
      <c r="C583" s="348"/>
      <c r="D583" s="348"/>
    </row>
    <row r="584" spans="3:4" ht="15.75" customHeight="1" x14ac:dyDescent="0.25">
      <c r="C584" s="348"/>
      <c r="D584" s="348"/>
    </row>
    <row r="585" spans="3:4" ht="15.75" customHeight="1" x14ac:dyDescent="0.25">
      <c r="C585" s="348"/>
      <c r="D585" s="348"/>
    </row>
    <row r="586" spans="3:4" ht="15.75" customHeight="1" x14ac:dyDescent="0.25">
      <c r="C586" s="348"/>
      <c r="D586" s="348"/>
    </row>
    <row r="587" spans="3:4" ht="15.75" customHeight="1" x14ac:dyDescent="0.25">
      <c r="C587" s="348"/>
      <c r="D587" s="348"/>
    </row>
    <row r="588" spans="3:4" ht="15.75" customHeight="1" x14ac:dyDescent="0.25">
      <c r="C588" s="348"/>
      <c r="D588" s="348"/>
    </row>
    <row r="589" spans="3:4" ht="15.75" customHeight="1" x14ac:dyDescent="0.25">
      <c r="C589" s="348"/>
      <c r="D589" s="348"/>
    </row>
    <row r="590" spans="3:4" ht="15.75" customHeight="1" x14ac:dyDescent="0.25">
      <c r="C590" s="348"/>
      <c r="D590" s="348"/>
    </row>
    <row r="591" spans="3:4" ht="15.75" customHeight="1" x14ac:dyDescent="0.25">
      <c r="C591" s="348"/>
      <c r="D591" s="348"/>
    </row>
    <row r="592" spans="3:4" ht="15.75" customHeight="1" x14ac:dyDescent="0.25">
      <c r="C592" s="348"/>
      <c r="D592" s="348"/>
    </row>
    <row r="593" spans="3:4" ht="15.75" customHeight="1" x14ac:dyDescent="0.25">
      <c r="C593" s="348"/>
      <c r="D593" s="348"/>
    </row>
    <row r="594" spans="3:4" ht="15.75" customHeight="1" x14ac:dyDescent="0.25">
      <c r="C594" s="348"/>
      <c r="D594" s="348"/>
    </row>
    <row r="595" spans="3:4" ht="15.75" customHeight="1" x14ac:dyDescent="0.25">
      <c r="C595" s="348"/>
      <c r="D595" s="348"/>
    </row>
    <row r="596" spans="3:4" ht="15.75" customHeight="1" x14ac:dyDescent="0.25">
      <c r="C596" s="348"/>
      <c r="D596" s="348"/>
    </row>
    <row r="597" spans="3:4" ht="15.75" customHeight="1" x14ac:dyDescent="0.25">
      <c r="C597" s="348"/>
      <c r="D597" s="348"/>
    </row>
    <row r="598" spans="3:4" ht="15.75" customHeight="1" x14ac:dyDescent="0.25">
      <c r="C598" s="348"/>
      <c r="D598" s="348"/>
    </row>
    <row r="599" spans="3:4" ht="15.75" customHeight="1" x14ac:dyDescent="0.25">
      <c r="C599" s="348"/>
      <c r="D599" s="348"/>
    </row>
    <row r="600" spans="3:4" ht="15.75" customHeight="1" x14ac:dyDescent="0.25">
      <c r="C600" s="348"/>
      <c r="D600" s="348"/>
    </row>
    <row r="601" spans="3:4" ht="15.75" customHeight="1" x14ac:dyDescent="0.25">
      <c r="C601" s="348"/>
      <c r="D601" s="348"/>
    </row>
    <row r="602" spans="3:4" ht="15.75" customHeight="1" x14ac:dyDescent="0.25">
      <c r="C602" s="348"/>
      <c r="D602" s="348"/>
    </row>
    <row r="603" spans="3:4" ht="15.75" customHeight="1" x14ac:dyDescent="0.25">
      <c r="C603" s="348"/>
      <c r="D603" s="348"/>
    </row>
    <row r="604" spans="3:4" ht="15.75" customHeight="1" x14ac:dyDescent="0.25">
      <c r="C604" s="348"/>
      <c r="D604" s="348"/>
    </row>
    <row r="605" spans="3:4" ht="15.75" customHeight="1" x14ac:dyDescent="0.25">
      <c r="C605" s="348"/>
      <c r="D605" s="348"/>
    </row>
    <row r="606" spans="3:4" ht="15.75" customHeight="1" x14ac:dyDescent="0.25">
      <c r="C606" s="348"/>
      <c r="D606" s="348"/>
    </row>
    <row r="607" spans="3:4" ht="15.75" customHeight="1" x14ac:dyDescent="0.25">
      <c r="C607" s="348"/>
      <c r="D607" s="348"/>
    </row>
    <row r="608" spans="3:4" ht="15.75" customHeight="1" x14ac:dyDescent="0.25">
      <c r="C608" s="348"/>
      <c r="D608" s="348"/>
    </row>
    <row r="609" spans="3:4" ht="15.75" customHeight="1" x14ac:dyDescent="0.25">
      <c r="C609" s="348"/>
      <c r="D609" s="348"/>
    </row>
    <row r="610" spans="3:4" ht="15.75" customHeight="1" x14ac:dyDescent="0.25">
      <c r="C610" s="348"/>
      <c r="D610" s="348"/>
    </row>
    <row r="611" spans="3:4" ht="15.75" customHeight="1" x14ac:dyDescent="0.25">
      <c r="C611" s="348"/>
      <c r="D611" s="348"/>
    </row>
    <row r="612" spans="3:4" ht="15.75" customHeight="1" x14ac:dyDescent="0.25">
      <c r="C612" s="348"/>
      <c r="D612" s="348"/>
    </row>
    <row r="613" spans="3:4" ht="15.75" customHeight="1" x14ac:dyDescent="0.25">
      <c r="C613" s="348"/>
      <c r="D613" s="348"/>
    </row>
    <row r="614" spans="3:4" ht="15.75" customHeight="1" x14ac:dyDescent="0.25">
      <c r="C614" s="348"/>
      <c r="D614" s="348"/>
    </row>
    <row r="615" spans="3:4" ht="15.75" customHeight="1" x14ac:dyDescent="0.25">
      <c r="C615" s="348"/>
      <c r="D615" s="348"/>
    </row>
    <row r="616" spans="3:4" ht="15.75" customHeight="1" x14ac:dyDescent="0.25">
      <c r="C616" s="348"/>
      <c r="D616" s="348"/>
    </row>
    <row r="617" spans="3:4" ht="15.75" customHeight="1" x14ac:dyDescent="0.25">
      <c r="C617" s="348"/>
      <c r="D617" s="348"/>
    </row>
    <row r="618" spans="3:4" ht="15.75" customHeight="1" x14ac:dyDescent="0.25">
      <c r="C618" s="348"/>
      <c r="D618" s="348"/>
    </row>
    <row r="619" spans="3:4" ht="15.75" customHeight="1" x14ac:dyDescent="0.25">
      <c r="C619" s="348"/>
      <c r="D619" s="348"/>
    </row>
    <row r="620" spans="3:4" ht="15.75" customHeight="1" x14ac:dyDescent="0.25">
      <c r="C620" s="348"/>
      <c r="D620" s="348"/>
    </row>
    <row r="621" spans="3:4" ht="15.75" customHeight="1" x14ac:dyDescent="0.25">
      <c r="C621" s="348"/>
      <c r="D621" s="348"/>
    </row>
    <row r="622" spans="3:4" ht="15.75" customHeight="1" x14ac:dyDescent="0.25">
      <c r="C622" s="348"/>
      <c r="D622" s="348"/>
    </row>
    <row r="623" spans="3:4" ht="15.75" customHeight="1" x14ac:dyDescent="0.25">
      <c r="C623" s="348"/>
      <c r="D623" s="348"/>
    </row>
    <row r="624" spans="3:4" ht="15.75" customHeight="1" x14ac:dyDescent="0.25">
      <c r="C624" s="348"/>
      <c r="D624" s="348"/>
    </row>
    <row r="625" spans="3:4" ht="15.75" customHeight="1" x14ac:dyDescent="0.25">
      <c r="C625" s="348"/>
      <c r="D625" s="348"/>
    </row>
    <row r="626" spans="3:4" ht="15.75" customHeight="1" x14ac:dyDescent="0.25">
      <c r="C626" s="348"/>
      <c r="D626" s="348"/>
    </row>
    <row r="627" spans="3:4" ht="15.75" customHeight="1" x14ac:dyDescent="0.25">
      <c r="C627" s="348"/>
      <c r="D627" s="348"/>
    </row>
    <row r="628" spans="3:4" ht="15.75" customHeight="1" x14ac:dyDescent="0.25">
      <c r="C628" s="348"/>
      <c r="D628" s="348"/>
    </row>
    <row r="629" spans="3:4" ht="15.75" customHeight="1" x14ac:dyDescent="0.25">
      <c r="C629" s="348"/>
      <c r="D629" s="348"/>
    </row>
    <row r="630" spans="3:4" ht="15.75" customHeight="1" x14ac:dyDescent="0.25">
      <c r="C630" s="348"/>
      <c r="D630" s="348"/>
    </row>
    <row r="631" spans="3:4" ht="15.75" customHeight="1" x14ac:dyDescent="0.25">
      <c r="C631" s="348"/>
      <c r="D631" s="348"/>
    </row>
    <row r="632" spans="3:4" ht="15.75" customHeight="1" x14ac:dyDescent="0.25">
      <c r="C632" s="348"/>
      <c r="D632" s="348"/>
    </row>
    <row r="633" spans="3:4" ht="15.75" customHeight="1" x14ac:dyDescent="0.25">
      <c r="C633" s="348"/>
      <c r="D633" s="348"/>
    </row>
    <row r="634" spans="3:4" ht="15.75" customHeight="1" x14ac:dyDescent="0.25">
      <c r="C634" s="348"/>
      <c r="D634" s="348"/>
    </row>
    <row r="635" spans="3:4" ht="15.75" customHeight="1" x14ac:dyDescent="0.25">
      <c r="C635" s="348"/>
      <c r="D635" s="348"/>
    </row>
    <row r="636" spans="3:4" ht="15.75" customHeight="1" x14ac:dyDescent="0.25">
      <c r="C636" s="348"/>
      <c r="D636" s="348"/>
    </row>
    <row r="637" spans="3:4" ht="15.75" customHeight="1" x14ac:dyDescent="0.25">
      <c r="C637" s="348"/>
      <c r="D637" s="348"/>
    </row>
    <row r="638" spans="3:4" ht="15.75" customHeight="1" x14ac:dyDescent="0.25">
      <c r="C638" s="348"/>
      <c r="D638" s="348"/>
    </row>
    <row r="639" spans="3:4" ht="15.75" customHeight="1" x14ac:dyDescent="0.25">
      <c r="C639" s="348"/>
      <c r="D639" s="348"/>
    </row>
    <row r="640" spans="3:4" ht="15.75" customHeight="1" x14ac:dyDescent="0.25">
      <c r="C640" s="348"/>
      <c r="D640" s="348"/>
    </row>
    <row r="641" spans="3:4" ht="15.75" customHeight="1" x14ac:dyDescent="0.25">
      <c r="C641" s="348"/>
      <c r="D641" s="348"/>
    </row>
    <row r="642" spans="3:4" ht="15.75" customHeight="1" x14ac:dyDescent="0.25">
      <c r="C642" s="348"/>
      <c r="D642" s="348"/>
    </row>
    <row r="643" spans="3:4" ht="15.75" customHeight="1" x14ac:dyDescent="0.25">
      <c r="C643" s="348"/>
      <c r="D643" s="348"/>
    </row>
    <row r="644" spans="3:4" ht="15.75" customHeight="1" x14ac:dyDescent="0.25">
      <c r="C644" s="348"/>
      <c r="D644" s="348"/>
    </row>
    <row r="645" spans="3:4" ht="15.75" customHeight="1" x14ac:dyDescent="0.25">
      <c r="C645" s="348"/>
      <c r="D645" s="348"/>
    </row>
    <row r="646" spans="3:4" ht="15.75" customHeight="1" x14ac:dyDescent="0.25">
      <c r="C646" s="348"/>
      <c r="D646" s="348"/>
    </row>
    <row r="647" spans="3:4" ht="15.75" customHeight="1" x14ac:dyDescent="0.25">
      <c r="C647" s="348"/>
      <c r="D647" s="348"/>
    </row>
    <row r="648" spans="3:4" ht="15.75" customHeight="1" x14ac:dyDescent="0.25">
      <c r="C648" s="348"/>
      <c r="D648" s="348"/>
    </row>
    <row r="649" spans="3:4" ht="15.75" customHeight="1" x14ac:dyDescent="0.25">
      <c r="C649" s="348"/>
      <c r="D649" s="348"/>
    </row>
    <row r="650" spans="3:4" ht="15.75" customHeight="1" x14ac:dyDescent="0.25">
      <c r="C650" s="348"/>
      <c r="D650" s="348"/>
    </row>
    <row r="651" spans="3:4" ht="15.75" customHeight="1" x14ac:dyDescent="0.25">
      <c r="C651" s="348"/>
      <c r="D651" s="348"/>
    </row>
    <row r="652" spans="3:4" ht="15.75" customHeight="1" x14ac:dyDescent="0.25">
      <c r="C652" s="348"/>
      <c r="D652" s="348"/>
    </row>
    <row r="653" spans="3:4" ht="15.75" customHeight="1" x14ac:dyDescent="0.25">
      <c r="C653" s="348"/>
      <c r="D653" s="348"/>
    </row>
    <row r="654" spans="3:4" ht="15.75" customHeight="1" x14ac:dyDescent="0.25">
      <c r="C654" s="348"/>
      <c r="D654" s="348"/>
    </row>
    <row r="655" spans="3:4" ht="15.75" customHeight="1" x14ac:dyDescent="0.25">
      <c r="C655" s="348"/>
      <c r="D655" s="348"/>
    </row>
    <row r="656" spans="3:4" ht="15.75" customHeight="1" x14ac:dyDescent="0.25">
      <c r="C656" s="348"/>
      <c r="D656" s="348"/>
    </row>
    <row r="657" spans="3:4" ht="15.75" customHeight="1" x14ac:dyDescent="0.25">
      <c r="C657" s="348"/>
      <c r="D657" s="348"/>
    </row>
    <row r="658" spans="3:4" ht="15.75" customHeight="1" x14ac:dyDescent="0.25">
      <c r="C658" s="348"/>
      <c r="D658" s="348"/>
    </row>
    <row r="659" spans="3:4" ht="15.75" customHeight="1" x14ac:dyDescent="0.25">
      <c r="C659" s="348"/>
      <c r="D659" s="348"/>
    </row>
    <row r="660" spans="3:4" ht="15.75" customHeight="1" x14ac:dyDescent="0.25">
      <c r="C660" s="348"/>
      <c r="D660" s="348"/>
    </row>
    <row r="661" spans="3:4" ht="15.75" customHeight="1" x14ac:dyDescent="0.25">
      <c r="C661" s="348"/>
      <c r="D661" s="348"/>
    </row>
    <row r="662" spans="3:4" ht="15.75" customHeight="1" x14ac:dyDescent="0.25">
      <c r="C662" s="348"/>
      <c r="D662" s="348"/>
    </row>
    <row r="663" spans="3:4" ht="15.75" customHeight="1" x14ac:dyDescent="0.25">
      <c r="C663" s="348"/>
      <c r="D663" s="348"/>
    </row>
    <row r="664" spans="3:4" ht="15.75" customHeight="1" x14ac:dyDescent="0.25">
      <c r="C664" s="348"/>
      <c r="D664" s="348"/>
    </row>
    <row r="665" spans="3:4" ht="15.75" customHeight="1" x14ac:dyDescent="0.25">
      <c r="C665" s="348"/>
      <c r="D665" s="348"/>
    </row>
    <row r="666" spans="3:4" ht="15.75" customHeight="1" x14ac:dyDescent="0.25">
      <c r="C666" s="348"/>
      <c r="D666" s="348"/>
    </row>
    <row r="667" spans="3:4" ht="15.75" customHeight="1" x14ac:dyDescent="0.25">
      <c r="C667" s="348"/>
      <c r="D667" s="348"/>
    </row>
    <row r="668" spans="3:4" ht="15.75" customHeight="1" x14ac:dyDescent="0.25">
      <c r="C668" s="348"/>
      <c r="D668" s="348"/>
    </row>
    <row r="669" spans="3:4" ht="15.75" customHeight="1" x14ac:dyDescent="0.25">
      <c r="C669" s="348"/>
      <c r="D669" s="348"/>
    </row>
    <row r="670" spans="3:4" ht="15.75" customHeight="1" x14ac:dyDescent="0.25">
      <c r="C670" s="348"/>
      <c r="D670" s="348"/>
    </row>
    <row r="671" spans="3:4" ht="15.75" customHeight="1" x14ac:dyDescent="0.25">
      <c r="C671" s="348"/>
      <c r="D671" s="348"/>
    </row>
    <row r="672" spans="3:4" ht="15.75" customHeight="1" x14ac:dyDescent="0.25">
      <c r="C672" s="348"/>
      <c r="D672" s="348"/>
    </row>
    <row r="673" spans="3:4" ht="15.75" customHeight="1" x14ac:dyDescent="0.25">
      <c r="C673" s="348"/>
      <c r="D673" s="348"/>
    </row>
    <row r="674" spans="3:4" ht="15.75" customHeight="1" x14ac:dyDescent="0.25">
      <c r="C674" s="348"/>
      <c r="D674" s="348"/>
    </row>
    <row r="675" spans="3:4" ht="15.75" customHeight="1" x14ac:dyDescent="0.25">
      <c r="C675" s="348"/>
      <c r="D675" s="348"/>
    </row>
    <row r="676" spans="3:4" ht="15.75" customHeight="1" x14ac:dyDescent="0.25">
      <c r="C676" s="348"/>
      <c r="D676" s="348"/>
    </row>
    <row r="677" spans="3:4" ht="15.75" customHeight="1" x14ac:dyDescent="0.25">
      <c r="C677" s="348"/>
      <c r="D677" s="348"/>
    </row>
    <row r="678" spans="3:4" ht="15.75" customHeight="1" x14ac:dyDescent="0.25">
      <c r="C678" s="348"/>
      <c r="D678" s="348"/>
    </row>
    <row r="679" spans="3:4" ht="15.75" customHeight="1" x14ac:dyDescent="0.25">
      <c r="C679" s="348"/>
      <c r="D679" s="348"/>
    </row>
    <row r="680" spans="3:4" ht="15.75" customHeight="1" x14ac:dyDescent="0.25">
      <c r="C680" s="348"/>
      <c r="D680" s="348"/>
    </row>
    <row r="681" spans="3:4" ht="15.75" customHeight="1" x14ac:dyDescent="0.25">
      <c r="C681" s="348"/>
      <c r="D681" s="348"/>
    </row>
    <row r="682" spans="3:4" ht="15.75" customHeight="1" x14ac:dyDescent="0.25">
      <c r="C682" s="348"/>
      <c r="D682" s="348"/>
    </row>
    <row r="683" spans="3:4" ht="15.75" customHeight="1" x14ac:dyDescent="0.25">
      <c r="C683" s="348"/>
      <c r="D683" s="348"/>
    </row>
    <row r="684" spans="3:4" ht="15.75" customHeight="1" x14ac:dyDescent="0.25">
      <c r="C684" s="348"/>
      <c r="D684" s="348"/>
    </row>
    <row r="685" spans="3:4" ht="15.75" customHeight="1" x14ac:dyDescent="0.25">
      <c r="C685" s="348"/>
      <c r="D685" s="348"/>
    </row>
    <row r="686" spans="3:4" ht="15.75" customHeight="1" x14ac:dyDescent="0.25">
      <c r="C686" s="348"/>
      <c r="D686" s="348"/>
    </row>
    <row r="687" spans="3:4" ht="15.75" customHeight="1" x14ac:dyDescent="0.25">
      <c r="C687" s="348"/>
      <c r="D687" s="348"/>
    </row>
    <row r="688" spans="3:4" ht="15.75" customHeight="1" x14ac:dyDescent="0.25">
      <c r="C688" s="348"/>
      <c r="D688" s="348"/>
    </row>
    <row r="689" spans="3:4" ht="15.75" customHeight="1" x14ac:dyDescent="0.25">
      <c r="C689" s="348"/>
      <c r="D689" s="348"/>
    </row>
    <row r="690" spans="3:4" ht="15.75" customHeight="1" x14ac:dyDescent="0.25">
      <c r="C690" s="348"/>
      <c r="D690" s="348"/>
    </row>
    <row r="691" spans="3:4" ht="15.75" customHeight="1" x14ac:dyDescent="0.25">
      <c r="C691" s="348"/>
      <c r="D691" s="348"/>
    </row>
    <row r="692" spans="3:4" ht="15.75" customHeight="1" x14ac:dyDescent="0.25">
      <c r="C692" s="348"/>
      <c r="D692" s="348"/>
    </row>
    <row r="693" spans="3:4" ht="15.75" customHeight="1" x14ac:dyDescent="0.25">
      <c r="C693" s="348"/>
      <c r="D693" s="348"/>
    </row>
    <row r="694" spans="3:4" ht="15.75" customHeight="1" x14ac:dyDescent="0.25">
      <c r="C694" s="348"/>
      <c r="D694" s="348"/>
    </row>
    <row r="695" spans="3:4" ht="15.75" customHeight="1" x14ac:dyDescent="0.25">
      <c r="C695" s="348"/>
      <c r="D695" s="348"/>
    </row>
    <row r="696" spans="3:4" ht="15.75" customHeight="1" x14ac:dyDescent="0.25">
      <c r="C696" s="348"/>
      <c r="D696" s="348"/>
    </row>
    <row r="697" spans="3:4" ht="15.75" customHeight="1" x14ac:dyDescent="0.25">
      <c r="C697" s="348"/>
      <c r="D697" s="348"/>
    </row>
    <row r="698" spans="3:4" ht="15.75" customHeight="1" x14ac:dyDescent="0.25">
      <c r="C698" s="348"/>
      <c r="D698" s="348"/>
    </row>
    <row r="699" spans="3:4" ht="15.75" customHeight="1" x14ac:dyDescent="0.25">
      <c r="C699" s="348"/>
      <c r="D699" s="348"/>
    </row>
    <row r="700" spans="3:4" ht="15.75" customHeight="1" x14ac:dyDescent="0.25">
      <c r="C700" s="348"/>
      <c r="D700" s="348"/>
    </row>
    <row r="701" spans="3:4" ht="15.75" customHeight="1" x14ac:dyDescent="0.25">
      <c r="C701" s="348"/>
      <c r="D701" s="348"/>
    </row>
    <row r="702" spans="3:4" ht="15.75" customHeight="1" x14ac:dyDescent="0.25">
      <c r="C702" s="348"/>
      <c r="D702" s="348"/>
    </row>
    <row r="703" spans="3:4" ht="15.75" customHeight="1" x14ac:dyDescent="0.25">
      <c r="C703" s="348"/>
      <c r="D703" s="348"/>
    </row>
    <row r="704" spans="3:4" ht="15.75" customHeight="1" x14ac:dyDescent="0.25">
      <c r="C704" s="348"/>
      <c r="D704" s="348"/>
    </row>
    <row r="705" spans="3:4" ht="15.75" customHeight="1" x14ac:dyDescent="0.25">
      <c r="C705" s="348"/>
      <c r="D705" s="348"/>
    </row>
    <row r="706" spans="3:4" ht="15.75" customHeight="1" x14ac:dyDescent="0.25">
      <c r="C706" s="348"/>
      <c r="D706" s="348"/>
    </row>
    <row r="707" spans="3:4" ht="15.75" customHeight="1" x14ac:dyDescent="0.25">
      <c r="C707" s="348"/>
      <c r="D707" s="348"/>
    </row>
    <row r="708" spans="3:4" ht="15.75" customHeight="1" x14ac:dyDescent="0.25">
      <c r="C708" s="348"/>
      <c r="D708" s="348"/>
    </row>
    <row r="709" spans="3:4" ht="15.75" customHeight="1" x14ac:dyDescent="0.25">
      <c r="C709" s="348"/>
      <c r="D709" s="348"/>
    </row>
    <row r="710" spans="3:4" ht="15.75" customHeight="1" x14ac:dyDescent="0.25">
      <c r="C710" s="348"/>
      <c r="D710" s="348"/>
    </row>
    <row r="711" spans="3:4" ht="15.75" customHeight="1" x14ac:dyDescent="0.25">
      <c r="C711" s="348"/>
      <c r="D711" s="348"/>
    </row>
    <row r="712" spans="3:4" ht="15.75" customHeight="1" x14ac:dyDescent="0.25">
      <c r="C712" s="348"/>
      <c r="D712" s="348"/>
    </row>
    <row r="713" spans="3:4" ht="15.75" customHeight="1" x14ac:dyDescent="0.25">
      <c r="C713" s="348"/>
      <c r="D713" s="348"/>
    </row>
    <row r="714" spans="3:4" ht="15.75" customHeight="1" x14ac:dyDescent="0.25">
      <c r="C714" s="348"/>
      <c r="D714" s="348"/>
    </row>
    <row r="715" spans="3:4" ht="15.75" customHeight="1" x14ac:dyDescent="0.25">
      <c r="C715" s="348"/>
      <c r="D715" s="348"/>
    </row>
    <row r="716" spans="3:4" ht="15.75" customHeight="1" x14ac:dyDescent="0.25">
      <c r="C716" s="348"/>
      <c r="D716" s="348"/>
    </row>
    <row r="717" spans="3:4" ht="15.75" customHeight="1" x14ac:dyDescent="0.25">
      <c r="C717" s="348"/>
      <c r="D717" s="348"/>
    </row>
    <row r="718" spans="3:4" ht="15.75" customHeight="1" x14ac:dyDescent="0.25">
      <c r="C718" s="348"/>
      <c r="D718" s="348"/>
    </row>
    <row r="719" spans="3:4" ht="15.75" customHeight="1" x14ac:dyDescent="0.25">
      <c r="C719" s="348"/>
      <c r="D719" s="348"/>
    </row>
    <row r="720" spans="3:4" ht="15.75" customHeight="1" x14ac:dyDescent="0.25">
      <c r="C720" s="348"/>
      <c r="D720" s="348"/>
    </row>
    <row r="721" spans="3:4" ht="15.75" customHeight="1" x14ac:dyDescent="0.25">
      <c r="C721" s="348"/>
      <c r="D721" s="348"/>
    </row>
    <row r="722" spans="3:4" ht="15.75" customHeight="1" x14ac:dyDescent="0.25">
      <c r="C722" s="348"/>
      <c r="D722" s="348"/>
    </row>
    <row r="723" spans="3:4" ht="15.75" customHeight="1" x14ac:dyDescent="0.25">
      <c r="C723" s="348"/>
      <c r="D723" s="348"/>
    </row>
    <row r="724" spans="3:4" ht="15.75" customHeight="1" x14ac:dyDescent="0.25">
      <c r="C724" s="348"/>
      <c r="D724" s="348"/>
    </row>
    <row r="725" spans="3:4" ht="15.75" customHeight="1" x14ac:dyDescent="0.25">
      <c r="C725" s="348"/>
      <c r="D725" s="348"/>
    </row>
    <row r="726" spans="3:4" ht="15.75" customHeight="1" x14ac:dyDescent="0.25">
      <c r="C726" s="348"/>
      <c r="D726" s="348"/>
    </row>
    <row r="727" spans="3:4" ht="15.75" customHeight="1" x14ac:dyDescent="0.25">
      <c r="C727" s="348"/>
      <c r="D727" s="348"/>
    </row>
    <row r="728" spans="3:4" ht="15.75" customHeight="1" x14ac:dyDescent="0.25">
      <c r="C728" s="348"/>
      <c r="D728" s="348"/>
    </row>
    <row r="729" spans="3:4" ht="15.75" customHeight="1" x14ac:dyDescent="0.25">
      <c r="C729" s="348"/>
      <c r="D729" s="348"/>
    </row>
    <row r="730" spans="3:4" ht="15.75" customHeight="1" x14ac:dyDescent="0.25">
      <c r="C730" s="348"/>
      <c r="D730" s="348"/>
    </row>
    <row r="731" spans="3:4" ht="15.75" customHeight="1" x14ac:dyDescent="0.25">
      <c r="C731" s="348"/>
      <c r="D731" s="348"/>
    </row>
    <row r="732" spans="3:4" ht="15.75" customHeight="1" x14ac:dyDescent="0.25">
      <c r="C732" s="348"/>
      <c r="D732" s="348"/>
    </row>
    <row r="733" spans="3:4" ht="15.75" customHeight="1" x14ac:dyDescent="0.25">
      <c r="C733" s="348"/>
      <c r="D733" s="348"/>
    </row>
    <row r="734" spans="3:4" ht="15.75" customHeight="1" x14ac:dyDescent="0.25">
      <c r="C734" s="348"/>
      <c r="D734" s="348"/>
    </row>
    <row r="735" spans="3:4" ht="15.75" customHeight="1" x14ac:dyDescent="0.25">
      <c r="C735" s="348"/>
      <c r="D735" s="348"/>
    </row>
    <row r="736" spans="3:4" ht="15.75" customHeight="1" x14ac:dyDescent="0.25">
      <c r="C736" s="348"/>
      <c r="D736" s="348"/>
    </row>
    <row r="737" spans="3:4" ht="15.75" customHeight="1" x14ac:dyDescent="0.25">
      <c r="C737" s="348"/>
      <c r="D737" s="348"/>
    </row>
    <row r="738" spans="3:4" ht="15.75" customHeight="1" x14ac:dyDescent="0.25">
      <c r="C738" s="348"/>
      <c r="D738" s="348"/>
    </row>
    <row r="739" spans="3:4" ht="15.75" customHeight="1" x14ac:dyDescent="0.25">
      <c r="C739" s="348"/>
      <c r="D739" s="348"/>
    </row>
    <row r="740" spans="3:4" ht="15.75" customHeight="1" x14ac:dyDescent="0.25">
      <c r="C740" s="348"/>
      <c r="D740" s="348"/>
    </row>
    <row r="741" spans="3:4" ht="15.75" customHeight="1" x14ac:dyDescent="0.25">
      <c r="C741" s="348"/>
      <c r="D741" s="348"/>
    </row>
    <row r="742" spans="3:4" ht="15.75" customHeight="1" x14ac:dyDescent="0.25">
      <c r="C742" s="348"/>
      <c r="D742" s="348"/>
    </row>
    <row r="743" spans="3:4" ht="15.75" customHeight="1" x14ac:dyDescent="0.25">
      <c r="C743" s="348"/>
      <c r="D743" s="348"/>
    </row>
    <row r="744" spans="3:4" ht="15.75" customHeight="1" x14ac:dyDescent="0.25">
      <c r="C744" s="348"/>
      <c r="D744" s="348"/>
    </row>
    <row r="745" spans="3:4" ht="15.75" customHeight="1" x14ac:dyDescent="0.25">
      <c r="C745" s="348"/>
      <c r="D745" s="348"/>
    </row>
    <row r="746" spans="3:4" ht="15.75" customHeight="1" x14ac:dyDescent="0.25">
      <c r="C746" s="348"/>
      <c r="D746" s="348"/>
    </row>
    <row r="747" spans="3:4" ht="15.75" customHeight="1" x14ac:dyDescent="0.25">
      <c r="C747" s="348"/>
      <c r="D747" s="348"/>
    </row>
    <row r="748" spans="3:4" ht="15.75" customHeight="1" x14ac:dyDescent="0.25">
      <c r="C748" s="348"/>
      <c r="D748" s="348"/>
    </row>
    <row r="749" spans="3:4" ht="15.75" customHeight="1" x14ac:dyDescent="0.25">
      <c r="C749" s="348"/>
      <c r="D749" s="348"/>
    </row>
    <row r="750" spans="3:4" ht="15.75" customHeight="1" x14ac:dyDescent="0.25">
      <c r="C750" s="348"/>
      <c r="D750" s="348"/>
    </row>
    <row r="751" spans="3:4" ht="15.75" customHeight="1" x14ac:dyDescent="0.25">
      <c r="C751" s="348"/>
      <c r="D751" s="348"/>
    </row>
    <row r="752" spans="3:4" ht="15.75" customHeight="1" x14ac:dyDescent="0.25">
      <c r="C752" s="348"/>
      <c r="D752" s="348"/>
    </row>
    <row r="753" spans="3:4" ht="15.75" customHeight="1" x14ac:dyDescent="0.25">
      <c r="C753" s="348"/>
      <c r="D753" s="348"/>
    </row>
    <row r="754" spans="3:4" ht="15.75" customHeight="1" x14ac:dyDescent="0.25">
      <c r="C754" s="348"/>
      <c r="D754" s="348"/>
    </row>
    <row r="755" spans="3:4" ht="15.75" customHeight="1" x14ac:dyDescent="0.25">
      <c r="C755" s="348"/>
      <c r="D755" s="348"/>
    </row>
    <row r="756" spans="3:4" ht="15.75" customHeight="1" x14ac:dyDescent="0.25">
      <c r="C756" s="348"/>
      <c r="D756" s="348"/>
    </row>
    <row r="757" spans="3:4" ht="15.75" customHeight="1" x14ac:dyDescent="0.25">
      <c r="C757" s="348"/>
      <c r="D757" s="348"/>
    </row>
    <row r="758" spans="3:4" ht="15.75" customHeight="1" x14ac:dyDescent="0.25">
      <c r="C758" s="348"/>
      <c r="D758" s="348"/>
    </row>
    <row r="759" spans="3:4" ht="15.75" customHeight="1" x14ac:dyDescent="0.25">
      <c r="C759" s="348"/>
      <c r="D759" s="348"/>
    </row>
    <row r="760" spans="3:4" ht="15.75" customHeight="1" x14ac:dyDescent="0.25">
      <c r="C760" s="348"/>
      <c r="D760" s="348"/>
    </row>
    <row r="761" spans="3:4" ht="15.75" customHeight="1" x14ac:dyDescent="0.25">
      <c r="C761" s="348"/>
      <c r="D761" s="348"/>
    </row>
    <row r="762" spans="3:4" ht="15.75" customHeight="1" x14ac:dyDescent="0.25">
      <c r="C762" s="348"/>
      <c r="D762" s="348"/>
    </row>
    <row r="763" spans="3:4" ht="15.75" customHeight="1" x14ac:dyDescent="0.25">
      <c r="C763" s="348"/>
      <c r="D763" s="348"/>
    </row>
    <row r="764" spans="3:4" ht="15.75" customHeight="1" x14ac:dyDescent="0.25">
      <c r="C764" s="348"/>
      <c r="D764" s="348"/>
    </row>
    <row r="765" spans="3:4" ht="15.75" customHeight="1" x14ac:dyDescent="0.25">
      <c r="C765" s="348"/>
      <c r="D765" s="348"/>
    </row>
    <row r="766" spans="3:4" ht="15.75" customHeight="1" x14ac:dyDescent="0.25">
      <c r="C766" s="348"/>
      <c r="D766" s="348"/>
    </row>
    <row r="767" spans="3:4" ht="15.75" customHeight="1" x14ac:dyDescent="0.25">
      <c r="C767" s="348"/>
      <c r="D767" s="348"/>
    </row>
    <row r="768" spans="3:4" ht="15.75" customHeight="1" x14ac:dyDescent="0.25">
      <c r="C768" s="348"/>
      <c r="D768" s="348"/>
    </row>
    <row r="769" spans="3:4" ht="15.75" customHeight="1" x14ac:dyDescent="0.25">
      <c r="C769" s="348"/>
      <c r="D769" s="348"/>
    </row>
    <row r="770" spans="3:4" ht="15.75" customHeight="1" x14ac:dyDescent="0.25">
      <c r="C770" s="348"/>
      <c r="D770" s="348"/>
    </row>
    <row r="771" spans="3:4" ht="15.75" customHeight="1" x14ac:dyDescent="0.25">
      <c r="C771" s="348"/>
      <c r="D771" s="348"/>
    </row>
    <row r="772" spans="3:4" ht="15.75" customHeight="1" x14ac:dyDescent="0.25">
      <c r="C772" s="348"/>
      <c r="D772" s="348"/>
    </row>
    <row r="773" spans="3:4" ht="15.75" customHeight="1" x14ac:dyDescent="0.25">
      <c r="C773" s="348"/>
      <c r="D773" s="348"/>
    </row>
    <row r="774" spans="3:4" ht="15.75" customHeight="1" x14ac:dyDescent="0.25">
      <c r="C774" s="348"/>
      <c r="D774" s="348"/>
    </row>
    <row r="775" spans="3:4" ht="15.75" customHeight="1" x14ac:dyDescent="0.25">
      <c r="C775" s="348"/>
      <c r="D775" s="348"/>
    </row>
    <row r="776" spans="3:4" ht="15.75" customHeight="1" x14ac:dyDescent="0.25">
      <c r="C776" s="348"/>
      <c r="D776" s="348"/>
    </row>
    <row r="777" spans="3:4" ht="15.75" customHeight="1" x14ac:dyDescent="0.25">
      <c r="C777" s="348"/>
      <c r="D777" s="348"/>
    </row>
    <row r="778" spans="3:4" ht="15.75" customHeight="1" x14ac:dyDescent="0.25">
      <c r="C778" s="348"/>
      <c r="D778" s="348"/>
    </row>
    <row r="779" spans="3:4" ht="15.75" customHeight="1" x14ac:dyDescent="0.25">
      <c r="C779" s="348"/>
      <c r="D779" s="348"/>
    </row>
    <row r="780" spans="3:4" ht="15.75" customHeight="1" x14ac:dyDescent="0.25">
      <c r="C780" s="348"/>
      <c r="D780" s="348"/>
    </row>
    <row r="781" spans="3:4" ht="15.75" customHeight="1" x14ac:dyDescent="0.25">
      <c r="C781" s="348"/>
      <c r="D781" s="348"/>
    </row>
    <row r="782" spans="3:4" ht="15.75" customHeight="1" x14ac:dyDescent="0.25">
      <c r="C782" s="348"/>
      <c r="D782" s="348"/>
    </row>
    <row r="783" spans="3:4" ht="15.75" customHeight="1" x14ac:dyDescent="0.25">
      <c r="C783" s="348"/>
      <c r="D783" s="348"/>
    </row>
    <row r="784" spans="3:4" ht="15.75" customHeight="1" x14ac:dyDescent="0.25">
      <c r="C784" s="348"/>
      <c r="D784" s="348"/>
    </row>
    <row r="785" spans="3:4" ht="15.75" customHeight="1" x14ac:dyDescent="0.25">
      <c r="C785" s="348"/>
      <c r="D785" s="348"/>
    </row>
    <row r="786" spans="3:4" ht="15.75" customHeight="1" x14ac:dyDescent="0.25">
      <c r="C786" s="348"/>
      <c r="D786" s="348"/>
    </row>
    <row r="787" spans="3:4" ht="15.75" customHeight="1" x14ac:dyDescent="0.25">
      <c r="C787" s="348"/>
      <c r="D787" s="348"/>
    </row>
    <row r="788" spans="3:4" ht="15.75" customHeight="1" x14ac:dyDescent="0.25">
      <c r="C788" s="348"/>
      <c r="D788" s="348"/>
    </row>
    <row r="789" spans="3:4" ht="15.75" customHeight="1" x14ac:dyDescent="0.25">
      <c r="C789" s="348"/>
      <c r="D789" s="348"/>
    </row>
    <row r="790" spans="3:4" ht="15.75" customHeight="1" x14ac:dyDescent="0.25">
      <c r="C790" s="348"/>
      <c r="D790" s="348"/>
    </row>
    <row r="791" spans="3:4" ht="15.75" customHeight="1" x14ac:dyDescent="0.25">
      <c r="C791" s="348"/>
      <c r="D791" s="348"/>
    </row>
    <row r="792" spans="3:4" ht="15.75" customHeight="1" x14ac:dyDescent="0.25">
      <c r="C792" s="348"/>
      <c r="D792" s="348"/>
    </row>
    <row r="793" spans="3:4" ht="15.75" customHeight="1" x14ac:dyDescent="0.25">
      <c r="C793" s="348"/>
      <c r="D793" s="348"/>
    </row>
    <row r="794" spans="3:4" ht="15.75" customHeight="1" x14ac:dyDescent="0.25">
      <c r="C794" s="348"/>
      <c r="D794" s="348"/>
    </row>
    <row r="795" spans="3:4" ht="15.75" customHeight="1" x14ac:dyDescent="0.25">
      <c r="C795" s="348"/>
      <c r="D795" s="348"/>
    </row>
    <row r="796" spans="3:4" ht="15.75" customHeight="1" x14ac:dyDescent="0.25">
      <c r="C796" s="348"/>
      <c r="D796" s="348"/>
    </row>
    <row r="797" spans="3:4" ht="15.75" customHeight="1" x14ac:dyDescent="0.25">
      <c r="C797" s="348"/>
      <c r="D797" s="348"/>
    </row>
    <row r="798" spans="3:4" ht="15.75" customHeight="1" x14ac:dyDescent="0.25">
      <c r="C798" s="348"/>
      <c r="D798" s="348"/>
    </row>
    <row r="799" spans="3:4" ht="15.75" customHeight="1" x14ac:dyDescent="0.25">
      <c r="C799" s="348"/>
      <c r="D799" s="348"/>
    </row>
    <row r="800" spans="3:4" ht="15.75" customHeight="1" x14ac:dyDescent="0.25">
      <c r="C800" s="348"/>
      <c r="D800" s="348"/>
    </row>
    <row r="801" spans="3:4" ht="15.75" customHeight="1" x14ac:dyDescent="0.25">
      <c r="C801" s="348"/>
      <c r="D801" s="348"/>
    </row>
    <row r="802" spans="3:4" ht="15.75" customHeight="1" x14ac:dyDescent="0.25">
      <c r="C802" s="348"/>
      <c r="D802" s="348"/>
    </row>
    <row r="803" spans="3:4" ht="15.75" customHeight="1" x14ac:dyDescent="0.25">
      <c r="C803" s="348"/>
      <c r="D803" s="348"/>
    </row>
    <row r="804" spans="3:4" ht="15.75" customHeight="1" x14ac:dyDescent="0.25">
      <c r="C804" s="348"/>
      <c r="D804" s="348"/>
    </row>
    <row r="805" spans="3:4" ht="15.75" customHeight="1" x14ac:dyDescent="0.25">
      <c r="C805" s="348"/>
      <c r="D805" s="348"/>
    </row>
    <row r="806" spans="3:4" ht="15.75" customHeight="1" x14ac:dyDescent="0.25">
      <c r="C806" s="348"/>
      <c r="D806" s="348"/>
    </row>
    <row r="807" spans="3:4" ht="15.75" customHeight="1" x14ac:dyDescent="0.25">
      <c r="C807" s="348"/>
      <c r="D807" s="348"/>
    </row>
    <row r="808" spans="3:4" ht="15.75" customHeight="1" x14ac:dyDescent="0.25">
      <c r="C808" s="348"/>
      <c r="D808" s="348"/>
    </row>
    <row r="809" spans="3:4" ht="15.75" customHeight="1" x14ac:dyDescent="0.25">
      <c r="C809" s="348"/>
      <c r="D809" s="348"/>
    </row>
    <row r="810" spans="3:4" ht="15.75" customHeight="1" x14ac:dyDescent="0.25">
      <c r="C810" s="348"/>
      <c r="D810" s="348"/>
    </row>
    <row r="811" spans="3:4" ht="15.75" customHeight="1" x14ac:dyDescent="0.25">
      <c r="C811" s="348"/>
      <c r="D811" s="348"/>
    </row>
    <row r="812" spans="3:4" ht="15.75" customHeight="1" x14ac:dyDescent="0.25">
      <c r="C812" s="348"/>
      <c r="D812" s="348"/>
    </row>
    <row r="813" spans="3:4" ht="15.75" customHeight="1" x14ac:dyDescent="0.25">
      <c r="C813" s="348"/>
      <c r="D813" s="348"/>
    </row>
    <row r="814" spans="3:4" ht="15.75" customHeight="1" x14ac:dyDescent="0.25">
      <c r="C814" s="348"/>
      <c r="D814" s="348"/>
    </row>
    <row r="815" spans="3:4" ht="15.75" customHeight="1" x14ac:dyDescent="0.25">
      <c r="C815" s="348"/>
      <c r="D815" s="348"/>
    </row>
    <row r="816" spans="3:4" ht="15.75" customHeight="1" x14ac:dyDescent="0.25">
      <c r="C816" s="348"/>
      <c r="D816" s="348"/>
    </row>
    <row r="817" spans="3:4" ht="15.75" customHeight="1" x14ac:dyDescent="0.25">
      <c r="C817" s="348"/>
      <c r="D817" s="348"/>
    </row>
    <row r="818" spans="3:4" ht="15.75" customHeight="1" x14ac:dyDescent="0.25">
      <c r="C818" s="348"/>
      <c r="D818" s="348"/>
    </row>
    <row r="819" spans="3:4" ht="15.75" customHeight="1" x14ac:dyDescent="0.25">
      <c r="C819" s="348"/>
      <c r="D819" s="348"/>
    </row>
    <row r="820" spans="3:4" ht="15.75" customHeight="1" x14ac:dyDescent="0.25">
      <c r="C820" s="348"/>
      <c r="D820" s="348"/>
    </row>
    <row r="821" spans="3:4" ht="15.75" customHeight="1" x14ac:dyDescent="0.25">
      <c r="C821" s="348"/>
      <c r="D821" s="348"/>
    </row>
    <row r="822" spans="3:4" ht="15.75" customHeight="1" x14ac:dyDescent="0.25">
      <c r="C822" s="348"/>
      <c r="D822" s="348"/>
    </row>
    <row r="823" spans="3:4" ht="15.75" customHeight="1" x14ac:dyDescent="0.25">
      <c r="C823" s="348"/>
      <c r="D823" s="348"/>
    </row>
    <row r="824" spans="3:4" ht="15.75" customHeight="1" x14ac:dyDescent="0.25">
      <c r="C824" s="348"/>
      <c r="D824" s="348"/>
    </row>
    <row r="825" spans="3:4" ht="15.75" customHeight="1" x14ac:dyDescent="0.25">
      <c r="C825" s="348"/>
      <c r="D825" s="348"/>
    </row>
    <row r="826" spans="3:4" ht="15.75" customHeight="1" x14ac:dyDescent="0.25">
      <c r="C826" s="348"/>
      <c r="D826" s="348"/>
    </row>
    <row r="827" spans="3:4" ht="15.75" customHeight="1" x14ac:dyDescent="0.25">
      <c r="C827" s="348"/>
      <c r="D827" s="348"/>
    </row>
    <row r="828" spans="3:4" ht="15.75" customHeight="1" x14ac:dyDescent="0.25">
      <c r="C828" s="348"/>
      <c r="D828" s="348"/>
    </row>
    <row r="829" spans="3:4" ht="15.75" customHeight="1" x14ac:dyDescent="0.25">
      <c r="C829" s="348"/>
      <c r="D829" s="348"/>
    </row>
    <row r="830" spans="3:4" ht="15.75" customHeight="1" x14ac:dyDescent="0.25">
      <c r="C830" s="348"/>
      <c r="D830" s="348"/>
    </row>
    <row r="831" spans="3:4" ht="15.75" customHeight="1" x14ac:dyDescent="0.25">
      <c r="C831" s="348"/>
      <c r="D831" s="348"/>
    </row>
    <row r="832" spans="3:4" ht="15.75" customHeight="1" x14ac:dyDescent="0.25">
      <c r="C832" s="348"/>
      <c r="D832" s="348"/>
    </row>
    <row r="833" spans="3:4" ht="15.75" customHeight="1" x14ac:dyDescent="0.25">
      <c r="C833" s="348"/>
      <c r="D833" s="348"/>
    </row>
    <row r="834" spans="3:4" ht="15.75" customHeight="1" x14ac:dyDescent="0.25">
      <c r="C834" s="348"/>
      <c r="D834" s="348"/>
    </row>
    <row r="835" spans="3:4" ht="15.75" customHeight="1" x14ac:dyDescent="0.25">
      <c r="C835" s="348"/>
      <c r="D835" s="348"/>
    </row>
    <row r="836" spans="3:4" ht="15.75" customHeight="1" x14ac:dyDescent="0.25">
      <c r="C836" s="348"/>
      <c r="D836" s="348"/>
    </row>
    <row r="837" spans="3:4" ht="15.75" customHeight="1" x14ac:dyDescent="0.25">
      <c r="C837" s="348"/>
      <c r="D837" s="348"/>
    </row>
    <row r="838" spans="3:4" ht="15.75" customHeight="1" x14ac:dyDescent="0.25">
      <c r="C838" s="348"/>
      <c r="D838" s="348"/>
    </row>
    <row r="839" spans="3:4" ht="15.75" customHeight="1" x14ac:dyDescent="0.25">
      <c r="C839" s="348"/>
      <c r="D839" s="348"/>
    </row>
    <row r="840" spans="3:4" ht="15.75" customHeight="1" x14ac:dyDescent="0.25">
      <c r="C840" s="348"/>
      <c r="D840" s="348"/>
    </row>
    <row r="841" spans="3:4" ht="15.75" customHeight="1" x14ac:dyDescent="0.25">
      <c r="C841" s="348"/>
      <c r="D841" s="348"/>
    </row>
    <row r="842" spans="3:4" ht="15.75" customHeight="1" x14ac:dyDescent="0.25">
      <c r="C842" s="348"/>
      <c r="D842" s="348"/>
    </row>
    <row r="843" spans="3:4" ht="15.75" customHeight="1" x14ac:dyDescent="0.25">
      <c r="C843" s="348"/>
      <c r="D843" s="348"/>
    </row>
    <row r="844" spans="3:4" ht="15.75" customHeight="1" x14ac:dyDescent="0.25">
      <c r="C844" s="348"/>
      <c r="D844" s="348"/>
    </row>
    <row r="845" spans="3:4" ht="15.75" customHeight="1" x14ac:dyDescent="0.25">
      <c r="C845" s="348"/>
      <c r="D845" s="348"/>
    </row>
    <row r="846" spans="3:4" ht="15.75" customHeight="1" x14ac:dyDescent="0.25">
      <c r="C846" s="348"/>
      <c r="D846" s="348"/>
    </row>
    <row r="847" spans="3:4" ht="15.75" customHeight="1" x14ac:dyDescent="0.25">
      <c r="C847" s="348"/>
      <c r="D847" s="348"/>
    </row>
    <row r="848" spans="3:4" ht="15.75" customHeight="1" x14ac:dyDescent="0.25">
      <c r="C848" s="348"/>
      <c r="D848" s="348"/>
    </row>
    <row r="849" spans="3:4" ht="15.75" customHeight="1" x14ac:dyDescent="0.25">
      <c r="C849" s="348"/>
      <c r="D849" s="348"/>
    </row>
    <row r="850" spans="3:4" ht="15.75" customHeight="1" x14ac:dyDescent="0.25">
      <c r="C850" s="348"/>
      <c r="D850" s="348"/>
    </row>
    <row r="851" spans="3:4" ht="15.75" customHeight="1" x14ac:dyDescent="0.25">
      <c r="C851" s="348"/>
      <c r="D851" s="348"/>
    </row>
    <row r="852" spans="3:4" ht="15.75" customHeight="1" x14ac:dyDescent="0.25">
      <c r="C852" s="348"/>
      <c r="D852" s="348"/>
    </row>
    <row r="853" spans="3:4" ht="15.75" customHeight="1" x14ac:dyDescent="0.25">
      <c r="C853" s="348"/>
      <c r="D853" s="348"/>
    </row>
    <row r="854" spans="3:4" ht="15.75" customHeight="1" x14ac:dyDescent="0.25">
      <c r="C854" s="348"/>
      <c r="D854" s="348"/>
    </row>
    <row r="855" spans="3:4" ht="15.75" customHeight="1" x14ac:dyDescent="0.25">
      <c r="C855" s="348"/>
      <c r="D855" s="348"/>
    </row>
    <row r="856" spans="3:4" ht="15.75" customHeight="1" x14ac:dyDescent="0.25">
      <c r="C856" s="348"/>
      <c r="D856" s="348"/>
    </row>
    <row r="857" spans="3:4" ht="15.75" customHeight="1" x14ac:dyDescent="0.25">
      <c r="C857" s="348"/>
      <c r="D857" s="348"/>
    </row>
    <row r="858" spans="3:4" ht="15.75" customHeight="1" x14ac:dyDescent="0.25">
      <c r="C858" s="348"/>
      <c r="D858" s="348"/>
    </row>
    <row r="859" spans="3:4" ht="15.75" customHeight="1" x14ac:dyDescent="0.25">
      <c r="C859" s="348"/>
      <c r="D859" s="348"/>
    </row>
    <row r="860" spans="3:4" ht="15.75" customHeight="1" x14ac:dyDescent="0.25">
      <c r="C860" s="348"/>
      <c r="D860" s="348"/>
    </row>
    <row r="861" spans="3:4" ht="15.75" customHeight="1" x14ac:dyDescent="0.25">
      <c r="C861" s="348"/>
      <c r="D861" s="348"/>
    </row>
    <row r="862" spans="3:4" ht="15.75" customHeight="1" x14ac:dyDescent="0.25">
      <c r="C862" s="348"/>
      <c r="D862" s="348"/>
    </row>
    <row r="863" spans="3:4" ht="15.75" customHeight="1" x14ac:dyDescent="0.25">
      <c r="C863" s="348"/>
      <c r="D863" s="348"/>
    </row>
    <row r="864" spans="3:4" ht="15.75" customHeight="1" x14ac:dyDescent="0.25">
      <c r="C864" s="348"/>
      <c r="D864" s="348"/>
    </row>
    <row r="865" spans="3:4" ht="15.75" customHeight="1" x14ac:dyDescent="0.25">
      <c r="C865" s="348"/>
      <c r="D865" s="348"/>
    </row>
    <row r="866" spans="3:4" ht="15.75" customHeight="1" x14ac:dyDescent="0.25">
      <c r="C866" s="348"/>
      <c r="D866" s="348"/>
    </row>
    <row r="867" spans="3:4" ht="15.75" customHeight="1" x14ac:dyDescent="0.25">
      <c r="C867" s="348"/>
      <c r="D867" s="348"/>
    </row>
    <row r="868" spans="3:4" ht="15.75" customHeight="1" x14ac:dyDescent="0.25">
      <c r="C868" s="348"/>
      <c r="D868" s="348"/>
    </row>
    <row r="869" spans="3:4" ht="15.75" customHeight="1" x14ac:dyDescent="0.25">
      <c r="C869" s="348"/>
      <c r="D869" s="348"/>
    </row>
    <row r="870" spans="3:4" ht="15.75" customHeight="1" x14ac:dyDescent="0.25">
      <c r="C870" s="348"/>
      <c r="D870" s="348"/>
    </row>
    <row r="871" spans="3:4" ht="15.75" customHeight="1" x14ac:dyDescent="0.25">
      <c r="C871" s="348"/>
      <c r="D871" s="348"/>
    </row>
    <row r="872" spans="3:4" ht="15.75" customHeight="1" x14ac:dyDescent="0.25">
      <c r="C872" s="348"/>
      <c r="D872" s="348"/>
    </row>
    <row r="873" spans="3:4" ht="15.75" customHeight="1" x14ac:dyDescent="0.25">
      <c r="C873" s="348"/>
      <c r="D873" s="348"/>
    </row>
    <row r="874" spans="3:4" ht="15.75" customHeight="1" x14ac:dyDescent="0.25">
      <c r="C874" s="348"/>
      <c r="D874" s="348"/>
    </row>
    <row r="875" spans="3:4" ht="15.75" customHeight="1" x14ac:dyDescent="0.25">
      <c r="C875" s="348"/>
      <c r="D875" s="348"/>
    </row>
    <row r="876" spans="3:4" ht="15.75" customHeight="1" x14ac:dyDescent="0.25">
      <c r="C876" s="348"/>
      <c r="D876" s="348"/>
    </row>
    <row r="877" spans="3:4" ht="15.75" customHeight="1" x14ac:dyDescent="0.25">
      <c r="C877" s="348"/>
      <c r="D877" s="348"/>
    </row>
    <row r="878" spans="3:4" ht="15.75" customHeight="1" x14ac:dyDescent="0.25">
      <c r="C878" s="348"/>
      <c r="D878" s="348"/>
    </row>
    <row r="879" spans="3:4" ht="15.75" customHeight="1" x14ac:dyDescent="0.25">
      <c r="C879" s="348"/>
      <c r="D879" s="348"/>
    </row>
    <row r="880" spans="3:4" ht="15.75" customHeight="1" x14ac:dyDescent="0.25">
      <c r="C880" s="348"/>
      <c r="D880" s="348"/>
    </row>
    <row r="881" spans="3:4" ht="15.75" customHeight="1" x14ac:dyDescent="0.25">
      <c r="C881" s="348"/>
      <c r="D881" s="348"/>
    </row>
    <row r="882" spans="3:4" ht="15.75" customHeight="1" x14ac:dyDescent="0.25">
      <c r="C882" s="348"/>
      <c r="D882" s="348"/>
    </row>
    <row r="883" spans="3:4" ht="15.75" customHeight="1" x14ac:dyDescent="0.25">
      <c r="C883" s="348"/>
      <c r="D883" s="348"/>
    </row>
    <row r="884" spans="3:4" ht="15.75" customHeight="1" x14ac:dyDescent="0.25">
      <c r="C884" s="348"/>
      <c r="D884" s="348"/>
    </row>
    <row r="885" spans="3:4" ht="15.75" customHeight="1" x14ac:dyDescent="0.25">
      <c r="C885" s="348"/>
      <c r="D885" s="348"/>
    </row>
    <row r="886" spans="3:4" ht="15.75" customHeight="1" x14ac:dyDescent="0.25">
      <c r="C886" s="348"/>
      <c r="D886" s="348"/>
    </row>
    <row r="887" spans="3:4" ht="15.75" customHeight="1" x14ac:dyDescent="0.25">
      <c r="C887" s="348"/>
      <c r="D887" s="348"/>
    </row>
    <row r="888" spans="3:4" ht="15.75" customHeight="1" x14ac:dyDescent="0.25">
      <c r="C888" s="348"/>
      <c r="D888" s="348"/>
    </row>
    <row r="889" spans="3:4" ht="15.75" customHeight="1" x14ac:dyDescent="0.25">
      <c r="C889" s="348"/>
      <c r="D889" s="348"/>
    </row>
    <row r="890" spans="3:4" ht="15.75" customHeight="1" x14ac:dyDescent="0.25">
      <c r="C890" s="348"/>
      <c r="D890" s="348"/>
    </row>
    <row r="891" spans="3:4" ht="15.75" customHeight="1" x14ac:dyDescent="0.25">
      <c r="C891" s="348"/>
      <c r="D891" s="348"/>
    </row>
    <row r="892" spans="3:4" ht="15.75" customHeight="1" x14ac:dyDescent="0.25">
      <c r="C892" s="348"/>
      <c r="D892" s="348"/>
    </row>
    <row r="893" spans="3:4" ht="15.75" customHeight="1" x14ac:dyDescent="0.25">
      <c r="C893" s="348"/>
      <c r="D893" s="348"/>
    </row>
    <row r="894" spans="3:4" ht="15.75" customHeight="1" x14ac:dyDescent="0.25">
      <c r="C894" s="348"/>
      <c r="D894" s="348"/>
    </row>
    <row r="895" spans="3:4" ht="15.75" customHeight="1" x14ac:dyDescent="0.25">
      <c r="C895" s="348"/>
      <c r="D895" s="348"/>
    </row>
    <row r="896" spans="3:4" ht="15.75" customHeight="1" x14ac:dyDescent="0.25">
      <c r="C896" s="348"/>
      <c r="D896" s="348"/>
    </row>
    <row r="897" spans="3:4" ht="15.75" customHeight="1" x14ac:dyDescent="0.25">
      <c r="C897" s="348"/>
      <c r="D897" s="348"/>
    </row>
    <row r="898" spans="3:4" ht="15.75" customHeight="1" x14ac:dyDescent="0.25">
      <c r="C898" s="348"/>
      <c r="D898" s="348"/>
    </row>
    <row r="899" spans="3:4" ht="15.75" customHeight="1" x14ac:dyDescent="0.25">
      <c r="C899" s="348"/>
      <c r="D899" s="348"/>
    </row>
    <row r="900" spans="3:4" ht="15.75" customHeight="1" x14ac:dyDescent="0.25">
      <c r="C900" s="348"/>
      <c r="D900" s="348"/>
    </row>
    <row r="901" spans="3:4" ht="15.75" customHeight="1" x14ac:dyDescent="0.25">
      <c r="C901" s="348"/>
      <c r="D901" s="348"/>
    </row>
    <row r="902" spans="3:4" ht="15.75" customHeight="1" x14ac:dyDescent="0.25">
      <c r="C902" s="348"/>
      <c r="D902" s="348"/>
    </row>
    <row r="903" spans="3:4" ht="15.75" customHeight="1" x14ac:dyDescent="0.25">
      <c r="C903" s="348"/>
      <c r="D903" s="348"/>
    </row>
    <row r="904" spans="3:4" ht="15.75" customHeight="1" x14ac:dyDescent="0.25">
      <c r="C904" s="348"/>
      <c r="D904" s="348"/>
    </row>
    <row r="905" spans="3:4" ht="15.75" customHeight="1" x14ac:dyDescent="0.25">
      <c r="C905" s="348"/>
      <c r="D905" s="348"/>
    </row>
    <row r="906" spans="3:4" ht="15.75" customHeight="1" x14ac:dyDescent="0.25">
      <c r="C906" s="348"/>
      <c r="D906" s="348"/>
    </row>
    <row r="907" spans="3:4" ht="15.75" customHeight="1" x14ac:dyDescent="0.25">
      <c r="C907" s="348"/>
      <c r="D907" s="348"/>
    </row>
    <row r="908" spans="3:4" ht="15.75" customHeight="1" x14ac:dyDescent="0.25">
      <c r="C908" s="348"/>
      <c r="D908" s="348"/>
    </row>
    <row r="909" spans="3:4" ht="15.75" customHeight="1" x14ac:dyDescent="0.25">
      <c r="C909" s="348"/>
      <c r="D909" s="348"/>
    </row>
    <row r="910" spans="3:4" ht="15.75" customHeight="1" x14ac:dyDescent="0.25">
      <c r="C910" s="348"/>
      <c r="D910" s="348"/>
    </row>
    <row r="911" spans="3:4" ht="15.75" customHeight="1" x14ac:dyDescent="0.25">
      <c r="C911" s="348"/>
      <c r="D911" s="348"/>
    </row>
    <row r="912" spans="3:4" ht="15.75" customHeight="1" x14ac:dyDescent="0.25">
      <c r="C912" s="348"/>
      <c r="D912" s="348"/>
    </row>
    <row r="913" spans="3:4" ht="15.75" customHeight="1" x14ac:dyDescent="0.25">
      <c r="C913" s="348"/>
      <c r="D913" s="348"/>
    </row>
    <row r="914" spans="3:4" ht="15.75" customHeight="1" x14ac:dyDescent="0.25">
      <c r="C914" s="348"/>
      <c r="D914" s="348"/>
    </row>
    <row r="915" spans="3:4" ht="15.75" customHeight="1" x14ac:dyDescent="0.25">
      <c r="C915" s="348"/>
      <c r="D915" s="348"/>
    </row>
    <row r="916" spans="3:4" ht="15.75" customHeight="1" x14ac:dyDescent="0.25">
      <c r="C916" s="348"/>
      <c r="D916" s="348"/>
    </row>
    <row r="917" spans="3:4" ht="15.75" customHeight="1" x14ac:dyDescent="0.25">
      <c r="C917" s="348"/>
      <c r="D917" s="348"/>
    </row>
    <row r="918" spans="3:4" ht="15.75" customHeight="1" x14ac:dyDescent="0.25">
      <c r="C918" s="348"/>
      <c r="D918" s="348"/>
    </row>
    <row r="919" spans="3:4" ht="15.75" customHeight="1" x14ac:dyDescent="0.25">
      <c r="C919" s="348"/>
      <c r="D919" s="348"/>
    </row>
    <row r="920" spans="3:4" ht="15.75" customHeight="1" x14ac:dyDescent="0.25">
      <c r="C920" s="348"/>
      <c r="D920" s="348"/>
    </row>
    <row r="921" spans="3:4" ht="15.75" customHeight="1" x14ac:dyDescent="0.25">
      <c r="C921" s="348"/>
      <c r="D921" s="348"/>
    </row>
    <row r="922" spans="3:4" ht="15.75" customHeight="1" x14ac:dyDescent="0.25">
      <c r="C922" s="348"/>
      <c r="D922" s="348"/>
    </row>
    <row r="923" spans="3:4" ht="15.75" customHeight="1" x14ac:dyDescent="0.25">
      <c r="C923" s="348"/>
      <c r="D923" s="348"/>
    </row>
    <row r="924" spans="3:4" ht="15.75" customHeight="1" x14ac:dyDescent="0.25">
      <c r="C924" s="348"/>
      <c r="D924" s="348"/>
    </row>
    <row r="925" spans="3:4" ht="15.75" customHeight="1" x14ac:dyDescent="0.25">
      <c r="C925" s="348"/>
      <c r="D925" s="348"/>
    </row>
    <row r="926" spans="3:4" ht="15.75" customHeight="1" x14ac:dyDescent="0.25">
      <c r="C926" s="348"/>
      <c r="D926" s="348"/>
    </row>
    <row r="927" spans="3:4" ht="15.75" customHeight="1" x14ac:dyDescent="0.25">
      <c r="C927" s="348"/>
      <c r="D927" s="348"/>
    </row>
    <row r="928" spans="3:4" ht="15.75" customHeight="1" x14ac:dyDescent="0.25">
      <c r="C928" s="348"/>
      <c r="D928" s="348"/>
    </row>
    <row r="929" spans="3:4" ht="15.75" customHeight="1" x14ac:dyDescent="0.25">
      <c r="C929" s="348"/>
      <c r="D929" s="348"/>
    </row>
    <row r="930" spans="3:4" ht="15.75" customHeight="1" x14ac:dyDescent="0.25">
      <c r="C930" s="348"/>
      <c r="D930" s="348"/>
    </row>
    <row r="931" spans="3:4" ht="15.75" customHeight="1" x14ac:dyDescent="0.25">
      <c r="C931" s="348"/>
      <c r="D931" s="348"/>
    </row>
    <row r="932" spans="3:4" ht="15.75" customHeight="1" x14ac:dyDescent="0.25">
      <c r="C932" s="348"/>
      <c r="D932" s="348"/>
    </row>
    <row r="933" spans="3:4" ht="15.75" customHeight="1" x14ac:dyDescent="0.25">
      <c r="C933" s="348"/>
      <c r="D933" s="348"/>
    </row>
    <row r="934" spans="3:4" ht="15.75" customHeight="1" x14ac:dyDescent="0.25">
      <c r="C934" s="348"/>
      <c r="D934" s="348"/>
    </row>
    <row r="935" spans="3:4" ht="15.75" customHeight="1" x14ac:dyDescent="0.25">
      <c r="C935" s="348"/>
      <c r="D935" s="348"/>
    </row>
    <row r="936" spans="3:4" ht="15.75" customHeight="1" x14ac:dyDescent="0.25">
      <c r="C936" s="348"/>
      <c r="D936" s="348"/>
    </row>
    <row r="937" spans="3:4" ht="15.75" customHeight="1" x14ac:dyDescent="0.25">
      <c r="C937" s="348"/>
      <c r="D937" s="348"/>
    </row>
    <row r="938" spans="3:4" ht="15.75" customHeight="1" x14ac:dyDescent="0.25">
      <c r="C938" s="348"/>
      <c r="D938" s="348"/>
    </row>
    <row r="939" spans="3:4" ht="15.75" customHeight="1" x14ac:dyDescent="0.25">
      <c r="C939" s="348"/>
      <c r="D939" s="348"/>
    </row>
    <row r="940" spans="3:4" ht="15.75" customHeight="1" x14ac:dyDescent="0.25">
      <c r="C940" s="348"/>
      <c r="D940" s="348"/>
    </row>
    <row r="941" spans="3:4" ht="15.75" customHeight="1" x14ac:dyDescent="0.25">
      <c r="C941" s="348"/>
      <c r="D941" s="348"/>
    </row>
    <row r="942" spans="3:4" ht="15.75" customHeight="1" x14ac:dyDescent="0.25">
      <c r="C942" s="348"/>
      <c r="D942" s="348"/>
    </row>
    <row r="943" spans="3:4" ht="15.75" customHeight="1" x14ac:dyDescent="0.25">
      <c r="C943" s="348"/>
      <c r="D943" s="348"/>
    </row>
    <row r="944" spans="3:4" ht="15.75" customHeight="1" x14ac:dyDescent="0.25">
      <c r="C944" s="348"/>
      <c r="D944" s="348"/>
    </row>
    <row r="945" spans="3:4" ht="15.75" customHeight="1" x14ac:dyDescent="0.25">
      <c r="C945" s="348"/>
      <c r="D945" s="348"/>
    </row>
    <row r="946" spans="3:4" ht="15.75" customHeight="1" x14ac:dyDescent="0.25">
      <c r="C946" s="348"/>
      <c r="D946" s="348"/>
    </row>
    <row r="947" spans="3:4" ht="15.75" customHeight="1" x14ac:dyDescent="0.25">
      <c r="C947" s="348"/>
      <c r="D947" s="348"/>
    </row>
    <row r="948" spans="3:4" ht="15.75" customHeight="1" x14ac:dyDescent="0.25">
      <c r="C948" s="348"/>
      <c r="D948" s="348"/>
    </row>
    <row r="949" spans="3:4" ht="15.75" customHeight="1" x14ac:dyDescent="0.25">
      <c r="C949" s="348"/>
      <c r="D949" s="348"/>
    </row>
    <row r="950" spans="3:4" ht="15.75" customHeight="1" x14ac:dyDescent="0.25">
      <c r="C950" s="348"/>
      <c r="D950" s="348"/>
    </row>
    <row r="951" spans="3:4" ht="15.75" customHeight="1" x14ac:dyDescent="0.25">
      <c r="C951" s="348"/>
      <c r="D951" s="348"/>
    </row>
    <row r="952" spans="3:4" ht="15.75" customHeight="1" x14ac:dyDescent="0.25">
      <c r="C952" s="348"/>
      <c r="D952" s="348"/>
    </row>
    <row r="953" spans="3:4" ht="15.75" customHeight="1" x14ac:dyDescent="0.25">
      <c r="C953" s="348"/>
      <c r="D953" s="348"/>
    </row>
    <row r="954" spans="3:4" ht="15.75" customHeight="1" x14ac:dyDescent="0.25">
      <c r="C954" s="348"/>
      <c r="D954" s="348"/>
    </row>
    <row r="955" spans="3:4" ht="15.75" customHeight="1" x14ac:dyDescent="0.25">
      <c r="C955" s="348"/>
      <c r="D955" s="348"/>
    </row>
    <row r="956" spans="3:4" ht="15.75" customHeight="1" x14ac:dyDescent="0.25">
      <c r="C956" s="348"/>
      <c r="D956" s="348"/>
    </row>
    <row r="957" spans="3:4" ht="15.75" customHeight="1" x14ac:dyDescent="0.25">
      <c r="C957" s="348"/>
      <c r="D957" s="348"/>
    </row>
    <row r="958" spans="3:4" ht="15.75" customHeight="1" x14ac:dyDescent="0.25">
      <c r="C958" s="348"/>
      <c r="D958" s="348"/>
    </row>
    <row r="959" spans="3:4" ht="15.75" customHeight="1" x14ac:dyDescent="0.25">
      <c r="C959" s="348"/>
      <c r="D959" s="348"/>
    </row>
    <row r="960" spans="3:4" ht="15.75" customHeight="1" x14ac:dyDescent="0.25">
      <c r="C960" s="348"/>
      <c r="D960" s="348"/>
    </row>
    <row r="961" spans="3:4" ht="15.75" customHeight="1" x14ac:dyDescent="0.25">
      <c r="C961" s="348"/>
      <c r="D961" s="348"/>
    </row>
    <row r="962" spans="3:4" ht="15.75" customHeight="1" x14ac:dyDescent="0.25">
      <c r="C962" s="348"/>
      <c r="D962" s="348"/>
    </row>
    <row r="963" spans="3:4" ht="15.75" customHeight="1" x14ac:dyDescent="0.25">
      <c r="C963" s="348"/>
      <c r="D963" s="348"/>
    </row>
    <row r="964" spans="3:4" ht="15.75" customHeight="1" x14ac:dyDescent="0.25">
      <c r="C964" s="348"/>
      <c r="D964" s="348"/>
    </row>
    <row r="965" spans="3:4" ht="15.75" customHeight="1" x14ac:dyDescent="0.25">
      <c r="C965" s="348"/>
      <c r="D965" s="348"/>
    </row>
    <row r="966" spans="3:4" ht="15.75" customHeight="1" x14ac:dyDescent="0.25">
      <c r="C966" s="348"/>
      <c r="D966" s="348"/>
    </row>
    <row r="967" spans="3:4" ht="15.75" customHeight="1" x14ac:dyDescent="0.25">
      <c r="C967" s="348"/>
      <c r="D967" s="348"/>
    </row>
    <row r="968" spans="3:4" ht="15.75" customHeight="1" x14ac:dyDescent="0.25">
      <c r="C968" s="348"/>
      <c r="D968" s="348"/>
    </row>
    <row r="969" spans="3:4" ht="15.75" customHeight="1" x14ac:dyDescent="0.25">
      <c r="C969" s="348"/>
      <c r="D969" s="348"/>
    </row>
    <row r="970" spans="3:4" ht="15.75" customHeight="1" x14ac:dyDescent="0.25">
      <c r="C970" s="348"/>
      <c r="D970" s="348"/>
    </row>
    <row r="971" spans="3:4" ht="15.75" customHeight="1" x14ac:dyDescent="0.25">
      <c r="C971" s="348"/>
      <c r="D971" s="348"/>
    </row>
    <row r="972" spans="3:4" ht="15.75" customHeight="1" x14ac:dyDescent="0.25">
      <c r="C972" s="348"/>
      <c r="D972" s="348"/>
    </row>
    <row r="973" spans="3:4" ht="15.75" customHeight="1" x14ac:dyDescent="0.25">
      <c r="C973" s="348"/>
      <c r="D973" s="348"/>
    </row>
    <row r="974" spans="3:4" ht="15.75" customHeight="1" x14ac:dyDescent="0.25">
      <c r="C974" s="348"/>
      <c r="D974" s="348"/>
    </row>
    <row r="975" spans="3:4" ht="15.75" customHeight="1" x14ac:dyDescent="0.25">
      <c r="C975" s="348"/>
      <c r="D975" s="348"/>
    </row>
    <row r="976" spans="3:4" ht="15.75" customHeight="1" x14ac:dyDescent="0.25">
      <c r="C976" s="348"/>
      <c r="D976" s="348"/>
    </row>
    <row r="977" spans="3:4" ht="15.75" customHeight="1" x14ac:dyDescent="0.25">
      <c r="C977" s="348"/>
      <c r="D977" s="348"/>
    </row>
    <row r="978" spans="3:4" ht="15.75" customHeight="1" x14ac:dyDescent="0.25">
      <c r="C978" s="348"/>
      <c r="D978" s="348"/>
    </row>
    <row r="979" spans="3:4" ht="15.75" customHeight="1" x14ac:dyDescent="0.25">
      <c r="C979" s="348"/>
      <c r="D979" s="348"/>
    </row>
    <row r="980" spans="3:4" ht="15.75" customHeight="1" x14ac:dyDescent="0.25">
      <c r="C980" s="348"/>
      <c r="D980" s="348"/>
    </row>
    <row r="981" spans="3:4" ht="15.75" customHeight="1" x14ac:dyDescent="0.25">
      <c r="C981" s="348"/>
      <c r="D981" s="348"/>
    </row>
    <row r="982" spans="3:4" ht="15.75" customHeight="1" x14ac:dyDescent="0.25">
      <c r="C982" s="348"/>
      <c r="D982" s="348"/>
    </row>
    <row r="983" spans="3:4" ht="15.75" customHeight="1" x14ac:dyDescent="0.25">
      <c r="C983" s="348"/>
      <c r="D983" s="348"/>
    </row>
    <row r="984" spans="3:4" ht="15.75" customHeight="1" x14ac:dyDescent="0.25">
      <c r="C984" s="348"/>
      <c r="D984" s="348"/>
    </row>
    <row r="985" spans="3:4" ht="15.75" customHeight="1" x14ac:dyDescent="0.25">
      <c r="C985" s="348"/>
      <c r="D985" s="348"/>
    </row>
    <row r="986" spans="3:4" ht="15.75" customHeight="1" x14ac:dyDescent="0.25">
      <c r="C986" s="348"/>
      <c r="D986" s="348"/>
    </row>
    <row r="987" spans="3:4" ht="15.75" customHeight="1" x14ac:dyDescent="0.25">
      <c r="C987" s="348"/>
      <c r="D987" s="348"/>
    </row>
    <row r="988" spans="3:4" ht="15.75" customHeight="1" x14ac:dyDescent="0.25">
      <c r="C988" s="348"/>
      <c r="D988" s="348"/>
    </row>
    <row r="989" spans="3:4" ht="15.75" customHeight="1" x14ac:dyDescent="0.25">
      <c r="C989" s="348"/>
      <c r="D989" s="348"/>
    </row>
    <row r="990" spans="3:4" ht="15.75" customHeight="1" x14ac:dyDescent="0.25">
      <c r="C990" s="348"/>
      <c r="D990" s="348"/>
    </row>
    <row r="991" spans="3:4" ht="15.75" customHeight="1" x14ac:dyDescent="0.25">
      <c r="C991" s="348"/>
      <c r="D991" s="348"/>
    </row>
    <row r="992" spans="3:4" ht="15.75" customHeight="1" x14ac:dyDescent="0.25">
      <c r="C992" s="348"/>
      <c r="D992" s="348"/>
    </row>
    <row r="993" spans="3:4" ht="15.75" customHeight="1" x14ac:dyDescent="0.25">
      <c r="C993" s="348"/>
      <c r="D993" s="348"/>
    </row>
    <row r="994" spans="3:4" ht="15.75" customHeight="1" x14ac:dyDescent="0.25">
      <c r="C994" s="348"/>
      <c r="D994" s="348"/>
    </row>
    <row r="995" spans="3:4" ht="15.75" customHeight="1" x14ac:dyDescent="0.25">
      <c r="C995" s="348"/>
      <c r="D995" s="348"/>
    </row>
    <row r="996" spans="3:4" ht="15.75" customHeight="1" x14ac:dyDescent="0.25">
      <c r="C996" s="348"/>
      <c r="D996" s="348"/>
    </row>
    <row r="997" spans="3:4" ht="15.75" customHeight="1" x14ac:dyDescent="0.25">
      <c r="C997" s="348"/>
      <c r="D997" s="348"/>
    </row>
    <row r="998" spans="3:4" ht="15.75" customHeight="1" x14ac:dyDescent="0.25">
      <c r="C998" s="348"/>
      <c r="D998" s="348"/>
    </row>
    <row r="999" spans="3:4" ht="15.75" customHeight="1" x14ac:dyDescent="0.25">
      <c r="C999" s="348"/>
      <c r="D999" s="348"/>
    </row>
    <row r="1000" spans="3:4" ht="15.75" customHeight="1" x14ac:dyDescent="0.25">
      <c r="C1000" s="348"/>
      <c r="D1000" s="348"/>
    </row>
  </sheetData>
  <mergeCells count="39">
    <mergeCell ref="A1:D1"/>
    <mergeCell ref="A2:D2"/>
    <mergeCell ref="A4:A6"/>
    <mergeCell ref="B4:B6"/>
    <mergeCell ref="C4:C6"/>
    <mergeCell ref="A7:D7"/>
    <mergeCell ref="D9:D15"/>
    <mergeCell ref="D20:D23"/>
    <mergeCell ref="D24:D27"/>
    <mergeCell ref="D28:D31"/>
    <mergeCell ref="D32:D35"/>
    <mergeCell ref="D36:D39"/>
    <mergeCell ref="D42:D45"/>
    <mergeCell ref="D46:D49"/>
    <mergeCell ref="D50:D53"/>
    <mergeCell ref="D56:D59"/>
    <mergeCell ref="D60:D62"/>
    <mergeCell ref="D65:D68"/>
    <mergeCell ref="D69:D72"/>
    <mergeCell ref="D73:D76"/>
    <mergeCell ref="D77:D80"/>
    <mergeCell ref="D81:D84"/>
    <mergeCell ref="D87:D90"/>
    <mergeCell ref="D91:D94"/>
    <mergeCell ref="D95:D98"/>
    <mergeCell ref="D101:D112"/>
    <mergeCell ref="D115:D126"/>
    <mergeCell ref="D127:D134"/>
    <mergeCell ref="D171:D174"/>
    <mergeCell ref="D175:D183"/>
    <mergeCell ref="A186:C186"/>
    <mergeCell ref="A187:C187"/>
    <mergeCell ref="D136:D141"/>
    <mergeCell ref="D144:D148"/>
    <mergeCell ref="D151:D152"/>
    <mergeCell ref="A153:C153"/>
    <mergeCell ref="D155:D158"/>
    <mergeCell ref="D161:D165"/>
    <mergeCell ref="D166:D170"/>
  </mergeCells>
  <pageMargins left="0" right="0" top="0.74803149606299213" bottom="0.354330708661417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Дохідна частина</vt:lpstr>
      <vt:lpstr>Кошторис  витрат</vt:lpstr>
      <vt:lpstr>Інструкція із заповнення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Маншилин Александр</dc:creator>
  <cp:lastModifiedBy>Computer</cp:lastModifiedBy>
  <cp:lastPrinted>2021-11-24T10:21:11Z</cp:lastPrinted>
  <dcterms:created xsi:type="dcterms:W3CDTF">2021-08-27T12:42:42Z</dcterms:created>
  <dcterms:modified xsi:type="dcterms:W3CDTF">2021-11-24T12:01:55Z</dcterms:modified>
</cp:coreProperties>
</file>