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ГО РЦГІ\Гранти 2021\Арт-простір під відкритим небом ДОФ\Звітність\"/>
    </mc:Choice>
  </mc:AlternateContent>
  <bookViews>
    <workbookView xWindow="0" yWindow="0" windowWidth="28800" windowHeight="12330"/>
  </bookViews>
  <sheets>
    <sheet name="Фінансування" sheetId="1" r:id="rId1"/>
    <sheet name="Кошторис  витрат" sheetId="2" r:id="rId2"/>
  </sheets>
  <externalReferences>
    <externalReference r:id="rId3"/>
    <externalReference r:id="rId4"/>
  </externalReferences>
  <definedNames>
    <definedName name="_xlnm._FilterDatabase" localSheetId="1" hidden="1">'Кошторис  витрат'!$A$10:$AA$189</definedName>
    <definedName name="_xlnm.Print_Area" localSheetId="1">'Кошторис  витрат'!$A$1:$AA$195</definedName>
  </definedNames>
  <calcPr calcId="162913"/>
</workbook>
</file>

<file path=xl/calcChain.xml><?xml version="1.0" encoding="utf-8"?>
<calcChain xmlns="http://schemas.openxmlformats.org/spreadsheetml/2006/main">
  <c r="X23" i="2" l="1"/>
  <c r="Y23" i="2"/>
  <c r="Z23" i="2"/>
  <c r="W23" i="2"/>
  <c r="Y28" i="2"/>
  <c r="Z28" i="2"/>
  <c r="W28" i="2"/>
  <c r="X28" i="2"/>
  <c r="V180" i="2"/>
  <c r="V181" i="2"/>
  <c r="V182" i="2"/>
  <c r="V183" i="2"/>
  <c r="V184" i="2"/>
  <c r="S180" i="2"/>
  <c r="S181" i="2"/>
  <c r="S182" i="2"/>
  <c r="S183" i="2"/>
  <c r="S184" i="2"/>
  <c r="P180" i="2"/>
  <c r="P181" i="2"/>
  <c r="P182" i="2"/>
  <c r="P183" i="2"/>
  <c r="P184" i="2"/>
  <c r="M180" i="2"/>
  <c r="M181" i="2"/>
  <c r="M182" i="2"/>
  <c r="M183" i="2"/>
  <c r="W183" i="2" s="1"/>
  <c r="M184" i="2"/>
  <c r="W180" i="2"/>
  <c r="W181" i="2"/>
  <c r="X181" i="2"/>
  <c r="Y181" i="2" s="1"/>
  <c r="Z181" i="2" s="1"/>
  <c r="W182" i="2"/>
  <c r="W184" i="2"/>
  <c r="X184" i="2"/>
  <c r="X183" i="2" l="1"/>
  <c r="Y183" i="2"/>
  <c r="Z183" i="2" s="1"/>
  <c r="Y184" i="2"/>
  <c r="Z184" i="2" s="1"/>
  <c r="J180" i="2"/>
  <c r="X180" i="2" s="1"/>
  <c r="Y180" i="2" s="1"/>
  <c r="Z180" i="2" s="1"/>
  <c r="J181" i="2"/>
  <c r="J182" i="2"/>
  <c r="X182" i="2" s="1"/>
  <c r="Y182" i="2" s="1"/>
  <c r="Z182" i="2" s="1"/>
  <c r="J183" i="2"/>
  <c r="J184" i="2"/>
  <c r="J185" i="2"/>
  <c r="G182" i="2"/>
  <c r="G183" i="2"/>
  <c r="G184" i="2"/>
  <c r="G180" i="2"/>
  <c r="G181" i="2"/>
  <c r="C184" i="2"/>
  <c r="C183" i="2"/>
  <c r="C182" i="2"/>
  <c r="C181" i="2"/>
  <c r="C180" i="2"/>
  <c r="C179" i="2"/>
  <c r="C178" i="2"/>
  <c r="C177" i="2"/>
  <c r="C176" i="2"/>
  <c r="J121" i="2"/>
  <c r="J120" i="2"/>
  <c r="J119" i="2"/>
  <c r="J118" i="2"/>
  <c r="J117" i="2"/>
  <c r="J116" i="2"/>
  <c r="J115" i="2"/>
  <c r="J114" i="2"/>
  <c r="J113" i="2"/>
  <c r="J112" i="2"/>
  <c r="C121" i="2"/>
  <c r="C120" i="2"/>
  <c r="C119" i="2"/>
  <c r="C118" i="2"/>
  <c r="C117" i="2"/>
  <c r="C116" i="2"/>
  <c r="C115" i="2"/>
  <c r="C114" i="2"/>
  <c r="C113" i="2"/>
  <c r="C112" i="2"/>
  <c r="C67" i="2"/>
  <c r="G63" i="2"/>
  <c r="J63" i="2"/>
  <c r="C56" i="2"/>
  <c r="C55" i="2"/>
  <c r="C54" i="2"/>
  <c r="F23" i="2"/>
  <c r="H23" i="2"/>
  <c r="I23" i="2"/>
  <c r="E23" i="2"/>
  <c r="G28" i="2"/>
  <c r="J28" i="2"/>
  <c r="G27" i="2"/>
  <c r="G26" i="2"/>
  <c r="G25" i="2"/>
  <c r="G24" i="2"/>
  <c r="I24" i="2"/>
  <c r="C25" i="2"/>
  <c r="G23" i="2" l="1"/>
  <c r="C141" i="2" l="1"/>
  <c r="I136" i="2"/>
  <c r="I134" i="2"/>
  <c r="C134" i="2"/>
  <c r="I84" i="2"/>
  <c r="F84" i="2"/>
  <c r="C85" i="2"/>
  <c r="I66" i="2"/>
  <c r="I62" i="2"/>
  <c r="F53" i="2"/>
  <c r="F62" i="2"/>
  <c r="F66" i="2"/>
  <c r="W26" i="2"/>
  <c r="J26" i="2"/>
  <c r="X26" i="2" s="1"/>
  <c r="F29" i="2"/>
  <c r="W22" i="2"/>
  <c r="J22" i="2"/>
  <c r="X22" i="2" s="1"/>
  <c r="H18" i="2"/>
  <c r="V16" i="2"/>
  <c r="P16" i="2"/>
  <c r="M16" i="2"/>
  <c r="J16" i="2"/>
  <c r="G16" i="2"/>
  <c r="Y22" i="2" l="1"/>
  <c r="Z22" i="2" s="1"/>
  <c r="Y26" i="2"/>
  <c r="Z26" i="2" s="1"/>
  <c r="W16" i="2"/>
  <c r="X16" i="2"/>
  <c r="Y16" i="2" l="1"/>
  <c r="Z16" i="2" s="1"/>
  <c r="J30" i="1"/>
  <c r="J176" i="2" l="1"/>
  <c r="G176" i="2"/>
  <c r="J27" i="1" l="1"/>
  <c r="J28" i="1"/>
  <c r="H30" i="1"/>
  <c r="G30" i="1"/>
  <c r="F30" i="1"/>
  <c r="E30" i="1"/>
  <c r="D30" i="1"/>
  <c r="J29" i="1"/>
  <c r="N29" i="1" s="1"/>
  <c r="B29" i="1" s="1"/>
  <c r="K29" i="1" l="1"/>
  <c r="I29" i="1"/>
  <c r="V185" i="2"/>
  <c r="V179" i="2"/>
  <c r="V178" i="2"/>
  <c r="V177" i="2"/>
  <c r="V176" i="2"/>
  <c r="V175" i="2"/>
  <c r="V174" i="2"/>
  <c r="V173" i="2"/>
  <c r="T172" i="2"/>
  <c r="V171" i="2"/>
  <c r="V170" i="2"/>
  <c r="V169" i="2"/>
  <c r="T168" i="2"/>
  <c r="V167" i="2"/>
  <c r="V166" i="2"/>
  <c r="V165" i="2"/>
  <c r="V164" i="2"/>
  <c r="T163" i="2"/>
  <c r="V162" i="2"/>
  <c r="V161" i="2"/>
  <c r="V160" i="2"/>
  <c r="V159" i="2"/>
  <c r="T158" i="2"/>
  <c r="T156" i="2"/>
  <c r="V155" i="2"/>
  <c r="V154" i="2"/>
  <c r="V153" i="2"/>
  <c r="V152" i="2"/>
  <c r="T150" i="2"/>
  <c r="V149" i="2"/>
  <c r="V148" i="2"/>
  <c r="T146" i="2"/>
  <c r="V145" i="2"/>
  <c r="V144" i="2"/>
  <c r="V143" i="2"/>
  <c r="V142" i="2"/>
  <c r="V141" i="2"/>
  <c r="T139" i="2"/>
  <c r="V138" i="2"/>
  <c r="V137" i="2"/>
  <c r="V136" i="2"/>
  <c r="V135" i="2"/>
  <c r="V134" i="2"/>
  <c r="V133" i="2"/>
  <c r="T131" i="2"/>
  <c r="V130" i="2"/>
  <c r="V129" i="2"/>
  <c r="V128" i="2"/>
  <c r="V127" i="2"/>
  <c r="V126" i="2"/>
  <c r="V125" i="2"/>
  <c r="T123" i="2"/>
  <c r="V122" i="2"/>
  <c r="V121" i="2"/>
  <c r="V120" i="2"/>
  <c r="V119" i="2"/>
  <c r="V118" i="2"/>
  <c r="V117" i="2"/>
  <c r="V116" i="2"/>
  <c r="V115" i="2"/>
  <c r="V114" i="2"/>
  <c r="X114" i="2" s="1"/>
  <c r="V113" i="2"/>
  <c r="V112" i="2"/>
  <c r="V109" i="2"/>
  <c r="V108" i="2"/>
  <c r="V107" i="2"/>
  <c r="T106" i="2"/>
  <c r="V105" i="2"/>
  <c r="V104" i="2"/>
  <c r="V103" i="2"/>
  <c r="T102" i="2"/>
  <c r="V101" i="2"/>
  <c r="V100" i="2"/>
  <c r="V99" i="2"/>
  <c r="T98" i="2"/>
  <c r="V95" i="2"/>
  <c r="V94" i="2"/>
  <c r="V93" i="2"/>
  <c r="T92" i="2"/>
  <c r="V91" i="2"/>
  <c r="V90" i="2"/>
  <c r="V89" i="2"/>
  <c r="T88" i="2"/>
  <c r="V87" i="2"/>
  <c r="V86" i="2"/>
  <c r="V85" i="2"/>
  <c r="T84" i="2"/>
  <c r="V81" i="2"/>
  <c r="V80" i="2"/>
  <c r="V79" i="2"/>
  <c r="T78" i="2"/>
  <c r="V77" i="2"/>
  <c r="V76" i="2"/>
  <c r="V75" i="2"/>
  <c r="T74" i="2"/>
  <c r="V73" i="2"/>
  <c r="V72" i="2"/>
  <c r="V71" i="2"/>
  <c r="T70" i="2"/>
  <c r="V69" i="2"/>
  <c r="V68" i="2"/>
  <c r="V67" i="2"/>
  <c r="T66" i="2"/>
  <c r="V65" i="2"/>
  <c r="V64" i="2"/>
  <c r="V63" i="2"/>
  <c r="T62" i="2"/>
  <c r="V59" i="2"/>
  <c r="V58" i="2"/>
  <c r="T57" i="2"/>
  <c r="V56" i="2"/>
  <c r="V55" i="2"/>
  <c r="V54" i="2"/>
  <c r="T53" i="2"/>
  <c r="V50" i="2"/>
  <c r="V49" i="2"/>
  <c r="V48" i="2"/>
  <c r="T47" i="2"/>
  <c r="V46" i="2"/>
  <c r="V45" i="2"/>
  <c r="V44" i="2"/>
  <c r="T43" i="2"/>
  <c r="V42" i="2"/>
  <c r="V41" i="2"/>
  <c r="V40" i="2"/>
  <c r="T39" i="2"/>
  <c r="V36" i="2"/>
  <c r="V35" i="2"/>
  <c r="V34" i="2"/>
  <c r="T33" i="2"/>
  <c r="V27" i="2"/>
  <c r="V25" i="2"/>
  <c r="V24" i="2"/>
  <c r="T23" i="2"/>
  <c r="V21" i="2"/>
  <c r="V20" i="2"/>
  <c r="V19" i="2"/>
  <c r="T18" i="2"/>
  <c r="V17" i="2"/>
  <c r="V15" i="2"/>
  <c r="V14" i="2"/>
  <c r="T13" i="2"/>
  <c r="P185" i="2"/>
  <c r="P179" i="2"/>
  <c r="P178" i="2"/>
  <c r="P177" i="2"/>
  <c r="P176" i="2"/>
  <c r="P175" i="2"/>
  <c r="P174" i="2"/>
  <c r="P173" i="2"/>
  <c r="N172" i="2"/>
  <c r="P171" i="2"/>
  <c r="P170" i="2"/>
  <c r="P169" i="2"/>
  <c r="N168" i="2"/>
  <c r="P167" i="2"/>
  <c r="P166" i="2"/>
  <c r="P165" i="2"/>
  <c r="P164" i="2"/>
  <c r="N163" i="2"/>
  <c r="P162" i="2"/>
  <c r="P161" i="2"/>
  <c r="P160" i="2"/>
  <c r="P159" i="2"/>
  <c r="N158" i="2"/>
  <c r="N156" i="2"/>
  <c r="P155" i="2"/>
  <c r="P154" i="2"/>
  <c r="P153" i="2"/>
  <c r="P152" i="2"/>
  <c r="N150" i="2"/>
  <c r="P149" i="2"/>
  <c r="P148" i="2"/>
  <c r="N146" i="2"/>
  <c r="P145" i="2"/>
  <c r="P144" i="2"/>
  <c r="P143" i="2"/>
  <c r="P142" i="2"/>
  <c r="P141" i="2"/>
  <c r="N139" i="2"/>
  <c r="P138" i="2"/>
  <c r="P137" i="2"/>
  <c r="P136" i="2"/>
  <c r="P135" i="2"/>
  <c r="P134" i="2"/>
  <c r="P133" i="2"/>
  <c r="N131" i="2"/>
  <c r="P130" i="2"/>
  <c r="P129" i="2"/>
  <c r="P128" i="2"/>
  <c r="P127" i="2"/>
  <c r="P126" i="2"/>
  <c r="P125" i="2"/>
  <c r="N123" i="2"/>
  <c r="P122" i="2"/>
  <c r="P121" i="2"/>
  <c r="P120" i="2"/>
  <c r="P119" i="2"/>
  <c r="P118" i="2"/>
  <c r="P117" i="2"/>
  <c r="P116" i="2"/>
  <c r="X116" i="2" s="1"/>
  <c r="P115" i="2"/>
  <c r="P114" i="2"/>
  <c r="P113" i="2"/>
  <c r="P112" i="2"/>
  <c r="P109" i="2"/>
  <c r="P108" i="2"/>
  <c r="P107" i="2"/>
  <c r="N106" i="2"/>
  <c r="P105" i="2"/>
  <c r="P104" i="2"/>
  <c r="P103" i="2"/>
  <c r="N102" i="2"/>
  <c r="P101" i="2"/>
  <c r="P100" i="2"/>
  <c r="P99" i="2"/>
  <c r="N98" i="2"/>
  <c r="P95" i="2"/>
  <c r="P94" i="2"/>
  <c r="P93" i="2"/>
  <c r="N92" i="2"/>
  <c r="P91" i="2"/>
  <c r="P90" i="2"/>
  <c r="P89" i="2"/>
  <c r="N88" i="2"/>
  <c r="P87" i="2"/>
  <c r="P86" i="2"/>
  <c r="P85" i="2"/>
  <c r="N84" i="2"/>
  <c r="P81" i="2"/>
  <c r="P80" i="2"/>
  <c r="P79" i="2"/>
  <c r="N78" i="2"/>
  <c r="P77" i="2"/>
  <c r="P76" i="2"/>
  <c r="P75" i="2"/>
  <c r="N74" i="2"/>
  <c r="P73" i="2"/>
  <c r="P72" i="2"/>
  <c r="P71" i="2"/>
  <c r="N70" i="2"/>
  <c r="P69" i="2"/>
  <c r="P68" i="2"/>
  <c r="P67" i="2"/>
  <c r="N66" i="2"/>
  <c r="P65" i="2"/>
  <c r="P64" i="2"/>
  <c r="P63" i="2"/>
  <c r="N62" i="2"/>
  <c r="P59" i="2"/>
  <c r="X59" i="2" s="1"/>
  <c r="P58" i="2"/>
  <c r="N57" i="2"/>
  <c r="P56" i="2"/>
  <c r="P55" i="2"/>
  <c r="P54" i="2"/>
  <c r="N53" i="2"/>
  <c r="P50" i="2"/>
  <c r="P49" i="2"/>
  <c r="P48" i="2"/>
  <c r="N47" i="2"/>
  <c r="P46" i="2"/>
  <c r="P45" i="2"/>
  <c r="P44" i="2"/>
  <c r="N43" i="2"/>
  <c r="P42" i="2"/>
  <c r="P41" i="2"/>
  <c r="P40" i="2"/>
  <c r="N39" i="2"/>
  <c r="P36" i="2"/>
  <c r="P35" i="2"/>
  <c r="P34" i="2"/>
  <c r="N33" i="2"/>
  <c r="P27" i="2"/>
  <c r="P25" i="2"/>
  <c r="P24" i="2"/>
  <c r="N23" i="2"/>
  <c r="P21" i="2"/>
  <c r="P20" i="2"/>
  <c r="P19" i="2"/>
  <c r="N18" i="2"/>
  <c r="P17" i="2"/>
  <c r="P15" i="2"/>
  <c r="P14" i="2"/>
  <c r="N13" i="2"/>
  <c r="J179" i="2"/>
  <c r="J178" i="2"/>
  <c r="X178" i="2" s="1"/>
  <c r="J177" i="2"/>
  <c r="J175" i="2"/>
  <c r="J174" i="2"/>
  <c r="X174" i="2" s="1"/>
  <c r="J173" i="2"/>
  <c r="H172" i="2"/>
  <c r="J171" i="2"/>
  <c r="J170" i="2"/>
  <c r="X170" i="2" s="1"/>
  <c r="J169" i="2"/>
  <c r="H168" i="2"/>
  <c r="J167" i="2"/>
  <c r="J166" i="2"/>
  <c r="X166" i="2" s="1"/>
  <c r="J165" i="2"/>
  <c r="J164" i="2"/>
  <c r="H163" i="2"/>
  <c r="J162" i="2"/>
  <c r="X162" i="2" s="1"/>
  <c r="J161" i="2"/>
  <c r="J160" i="2"/>
  <c r="J159" i="2"/>
  <c r="H158" i="2"/>
  <c r="H156" i="2"/>
  <c r="J155" i="2"/>
  <c r="J154" i="2"/>
  <c r="J153" i="2"/>
  <c r="X153" i="2" s="1"/>
  <c r="J152" i="2"/>
  <c r="H150" i="2"/>
  <c r="J149" i="2"/>
  <c r="J148" i="2"/>
  <c r="H146" i="2"/>
  <c r="J145" i="2"/>
  <c r="J144" i="2"/>
  <c r="J143" i="2"/>
  <c r="X143" i="2" s="1"/>
  <c r="J142" i="2"/>
  <c r="J141" i="2"/>
  <c r="H139" i="2"/>
  <c r="J138" i="2"/>
  <c r="X138" i="2" s="1"/>
  <c r="J137" i="2"/>
  <c r="J136" i="2"/>
  <c r="J135" i="2"/>
  <c r="J134" i="2"/>
  <c r="J133" i="2"/>
  <c r="H131" i="2"/>
  <c r="J130" i="2"/>
  <c r="J129" i="2"/>
  <c r="X129" i="2" s="1"/>
  <c r="J128" i="2"/>
  <c r="J127" i="2"/>
  <c r="J126" i="2"/>
  <c r="J125" i="2"/>
  <c r="X125" i="2" s="1"/>
  <c r="H123" i="2"/>
  <c r="J122" i="2"/>
  <c r="X120" i="2"/>
  <c r="X118" i="2"/>
  <c r="J109" i="2"/>
  <c r="J108" i="2"/>
  <c r="J107" i="2"/>
  <c r="H106" i="2"/>
  <c r="J105" i="2"/>
  <c r="J104" i="2"/>
  <c r="J103" i="2"/>
  <c r="H102" i="2"/>
  <c r="J101" i="2"/>
  <c r="J100" i="2"/>
  <c r="J99" i="2"/>
  <c r="H98" i="2"/>
  <c r="J95" i="2"/>
  <c r="J94" i="2"/>
  <c r="J93" i="2"/>
  <c r="H92" i="2"/>
  <c r="J91" i="2"/>
  <c r="J90" i="2"/>
  <c r="J89" i="2"/>
  <c r="H88" i="2"/>
  <c r="J87" i="2"/>
  <c r="J86" i="2"/>
  <c r="J85" i="2"/>
  <c r="H84" i="2"/>
  <c r="J81" i="2"/>
  <c r="J80" i="2"/>
  <c r="J79" i="2"/>
  <c r="H78" i="2"/>
  <c r="J77" i="2"/>
  <c r="J76" i="2"/>
  <c r="J75" i="2"/>
  <c r="H74" i="2"/>
  <c r="J73" i="2"/>
  <c r="J72" i="2"/>
  <c r="J71" i="2"/>
  <c r="H70" i="2"/>
  <c r="J69" i="2"/>
  <c r="J68" i="2"/>
  <c r="J67" i="2"/>
  <c r="H66" i="2"/>
  <c r="J65" i="2"/>
  <c r="J64" i="2"/>
  <c r="H62" i="2"/>
  <c r="J56" i="2"/>
  <c r="J55" i="2"/>
  <c r="J54" i="2"/>
  <c r="H53" i="2"/>
  <c r="J50" i="2"/>
  <c r="J49" i="2"/>
  <c r="J48" i="2"/>
  <c r="H47" i="2"/>
  <c r="J46" i="2"/>
  <c r="J45" i="2"/>
  <c r="J44" i="2"/>
  <c r="H43" i="2"/>
  <c r="J42" i="2"/>
  <c r="J41" i="2"/>
  <c r="J40" i="2"/>
  <c r="H39" i="2"/>
  <c r="J36" i="2"/>
  <c r="J35" i="2"/>
  <c r="J34" i="2"/>
  <c r="H33" i="2"/>
  <c r="J27" i="2"/>
  <c r="J25" i="2"/>
  <c r="J24" i="2"/>
  <c r="J21" i="2"/>
  <c r="J20" i="2"/>
  <c r="J19" i="2"/>
  <c r="J17" i="2"/>
  <c r="J15" i="2"/>
  <c r="J14" i="2"/>
  <c r="H13" i="2"/>
  <c r="J23" i="2" l="1"/>
  <c r="X34" i="2"/>
  <c r="X40" i="2"/>
  <c r="X44" i="2"/>
  <c r="X48" i="2"/>
  <c r="X76" i="2"/>
  <c r="X108" i="2"/>
  <c r="X122" i="2"/>
  <c r="X127" i="2"/>
  <c r="X136" i="2"/>
  <c r="X145" i="2"/>
  <c r="X155" i="2"/>
  <c r="X160" i="2"/>
  <c r="X58" i="2"/>
  <c r="X57" i="2" s="1"/>
  <c r="V57" i="2"/>
  <c r="X177" i="2"/>
  <c r="X91" i="2"/>
  <c r="X115" i="2"/>
  <c r="X119" i="2"/>
  <c r="X128" i="2"/>
  <c r="X133" i="2"/>
  <c r="X137" i="2"/>
  <c r="X142" i="2"/>
  <c r="X152" i="2"/>
  <c r="X161" i="2"/>
  <c r="X165" i="2"/>
  <c r="X169" i="2"/>
  <c r="X15" i="2"/>
  <c r="X176" i="2"/>
  <c r="X63" i="2"/>
  <c r="J74" i="2"/>
  <c r="X179" i="2"/>
  <c r="J70" i="2"/>
  <c r="X41" i="2"/>
  <c r="X45" i="2"/>
  <c r="X49" i="2"/>
  <c r="X55" i="2"/>
  <c r="X64" i="2"/>
  <c r="X68" i="2"/>
  <c r="X72" i="2"/>
  <c r="V39" i="2"/>
  <c r="V47" i="2"/>
  <c r="V78" i="2"/>
  <c r="V102" i="2"/>
  <c r="V158" i="2"/>
  <c r="X109" i="2"/>
  <c r="X105" i="2"/>
  <c r="X101" i="2"/>
  <c r="X95" i="2"/>
  <c r="X87" i="2"/>
  <c r="X81" i="2"/>
  <c r="X77" i="2"/>
  <c r="X65" i="2"/>
  <c r="P57" i="2"/>
  <c r="P60" i="2" s="1"/>
  <c r="X56" i="2"/>
  <c r="V53" i="2"/>
  <c r="P53" i="2"/>
  <c r="X50" i="2"/>
  <c r="P47" i="2"/>
  <c r="X46" i="2"/>
  <c r="X42" i="2"/>
  <c r="P39" i="2"/>
  <c r="X36" i="2"/>
  <c r="X27" i="2"/>
  <c r="X21" i="2"/>
  <c r="X113" i="2"/>
  <c r="X171" i="2"/>
  <c r="X20" i="2"/>
  <c r="X25" i="2"/>
  <c r="X35" i="2"/>
  <c r="X75" i="2"/>
  <c r="X79" i="2"/>
  <c r="J84" i="2"/>
  <c r="X93" i="2"/>
  <c r="X167" i="2"/>
  <c r="X80" i="2"/>
  <c r="X90" i="2"/>
  <c r="X94" i="2"/>
  <c r="P146" i="2"/>
  <c r="P163" i="2"/>
  <c r="X185" i="2"/>
  <c r="X121" i="2"/>
  <c r="J146" i="2"/>
  <c r="J163" i="2"/>
  <c r="P62" i="2"/>
  <c r="V62" i="2"/>
  <c r="X117" i="2"/>
  <c r="X175" i="2"/>
  <c r="P13" i="2"/>
  <c r="N30" i="2" s="1"/>
  <c r="P18" i="2"/>
  <c r="N31" i="2" s="1"/>
  <c r="P31" i="2" s="1"/>
  <c r="X24" i="2"/>
  <c r="P33" i="2"/>
  <c r="N51" i="2"/>
  <c r="V18" i="2"/>
  <c r="T31" i="2" s="1"/>
  <c r="V31" i="2" s="1"/>
  <c r="V33" i="2"/>
  <c r="T51" i="2"/>
  <c r="J53" i="2"/>
  <c r="J60" i="2" s="1"/>
  <c r="X54" i="2"/>
  <c r="J66" i="2"/>
  <c r="X67" i="2"/>
  <c r="X103" i="2"/>
  <c r="X159" i="2"/>
  <c r="X158" i="2" s="1"/>
  <c r="X168" i="2"/>
  <c r="X17" i="2"/>
  <c r="J88" i="2"/>
  <c r="X89" i="2"/>
  <c r="X88" i="2" s="1"/>
  <c r="J92" i="2"/>
  <c r="J172" i="2"/>
  <c r="X173" i="2"/>
  <c r="V146" i="2"/>
  <c r="V163" i="2"/>
  <c r="X19" i="2"/>
  <c r="X71" i="2"/>
  <c r="X69" i="2"/>
  <c r="X73" i="2"/>
  <c r="X86" i="2"/>
  <c r="J98" i="2"/>
  <c r="J102" i="2"/>
  <c r="J106" i="2"/>
  <c r="J123" i="2"/>
  <c r="X112" i="2"/>
  <c r="J139" i="2"/>
  <c r="J150" i="2"/>
  <c r="X148" i="2"/>
  <c r="X85" i="2"/>
  <c r="X134" i="2"/>
  <c r="X164" i="2"/>
  <c r="X14" i="2"/>
  <c r="J13" i="2"/>
  <c r="H30" i="2" s="1"/>
  <c r="H32" i="2"/>
  <c r="J32" i="2" s="1"/>
  <c r="J33" i="2"/>
  <c r="J39" i="2"/>
  <c r="J43" i="2"/>
  <c r="H51" i="2"/>
  <c r="X100" i="2"/>
  <c r="X104" i="2"/>
  <c r="X107" i="2"/>
  <c r="X126" i="2"/>
  <c r="X130" i="2"/>
  <c r="X135" i="2"/>
  <c r="X144" i="2"/>
  <c r="X149" i="2"/>
  <c r="X154" i="2"/>
  <c r="P78" i="2"/>
  <c r="P102" i="2"/>
  <c r="P158" i="2"/>
  <c r="X99" i="2"/>
  <c r="X141" i="2"/>
  <c r="P70" i="2"/>
  <c r="P74" i="2"/>
  <c r="P168" i="2"/>
  <c r="P172" i="2"/>
  <c r="V70" i="2"/>
  <c r="V74" i="2"/>
  <c r="V168" i="2"/>
  <c r="V172" i="2"/>
  <c r="P88" i="2"/>
  <c r="P92" i="2"/>
  <c r="P98" i="2"/>
  <c r="N110" i="2"/>
  <c r="P123" i="2"/>
  <c r="P131" i="2"/>
  <c r="P156" i="2"/>
  <c r="V13" i="2"/>
  <c r="T30" i="2" s="1"/>
  <c r="V88" i="2"/>
  <c r="V92" i="2"/>
  <c r="V98" i="2"/>
  <c r="T110" i="2"/>
  <c r="V123" i="2"/>
  <c r="V131" i="2"/>
  <c r="V156" i="2"/>
  <c r="H82" i="2"/>
  <c r="H186" i="2"/>
  <c r="J18" i="2"/>
  <c r="H31" i="2" s="1"/>
  <c r="J47" i="2"/>
  <c r="H60" i="2"/>
  <c r="J62" i="2"/>
  <c r="J78" i="2"/>
  <c r="H110" i="2"/>
  <c r="J131" i="2"/>
  <c r="J156" i="2"/>
  <c r="J158" i="2"/>
  <c r="J168" i="2"/>
  <c r="P23" i="2"/>
  <c r="N32" i="2" s="1"/>
  <c r="P32" i="2" s="1"/>
  <c r="P43" i="2"/>
  <c r="N60" i="2"/>
  <c r="P66" i="2"/>
  <c r="N82" i="2"/>
  <c r="P84" i="2"/>
  <c r="P106" i="2"/>
  <c r="P139" i="2"/>
  <c r="P150" i="2"/>
  <c r="N186" i="2"/>
  <c r="V23" i="2"/>
  <c r="T32" i="2" s="1"/>
  <c r="V32" i="2" s="1"/>
  <c r="V43" i="2"/>
  <c r="T60" i="2"/>
  <c r="V66" i="2"/>
  <c r="T82" i="2"/>
  <c r="V84" i="2"/>
  <c r="V106" i="2"/>
  <c r="V139" i="2"/>
  <c r="V150" i="2"/>
  <c r="T186" i="2"/>
  <c r="S149" i="2"/>
  <c r="M149" i="2"/>
  <c r="G149" i="2"/>
  <c r="G155" i="2"/>
  <c r="M155" i="2"/>
  <c r="E172" i="2"/>
  <c r="X156" i="2" l="1"/>
  <c r="V60" i="2"/>
  <c r="X39" i="2"/>
  <c r="X43" i="2"/>
  <c r="X92" i="2"/>
  <c r="X62" i="2"/>
  <c r="X146" i="2"/>
  <c r="X53" i="2"/>
  <c r="X60" i="2" s="1"/>
  <c r="P51" i="2"/>
  <c r="X47" i="2"/>
  <c r="V51" i="2"/>
  <c r="X33" i="2"/>
  <c r="X78" i="2"/>
  <c r="X74" i="2"/>
  <c r="X98" i="2"/>
  <c r="X172" i="2"/>
  <c r="X18" i="2"/>
  <c r="X163" i="2"/>
  <c r="P186" i="2"/>
  <c r="X139" i="2"/>
  <c r="X131" i="2"/>
  <c r="X106" i="2"/>
  <c r="P96" i="2"/>
  <c r="X13" i="2"/>
  <c r="X123" i="2"/>
  <c r="P110" i="2"/>
  <c r="P82" i="2"/>
  <c r="X150" i="2"/>
  <c r="X70" i="2"/>
  <c r="X66" i="2"/>
  <c r="V82" i="2"/>
  <c r="J110" i="2"/>
  <c r="J96" i="2"/>
  <c r="X102" i="2"/>
  <c r="V96" i="2"/>
  <c r="J51" i="2"/>
  <c r="V110" i="2"/>
  <c r="W149" i="2"/>
  <c r="Y149" i="2" s="1"/>
  <c r="Z149" i="2" s="1"/>
  <c r="J82" i="2"/>
  <c r="X32" i="2"/>
  <c r="V186" i="2"/>
  <c r="X84" i="2"/>
  <c r="X96" i="2" s="1"/>
  <c r="J186" i="2"/>
  <c r="J31" i="2"/>
  <c r="T29" i="2"/>
  <c r="V30" i="2"/>
  <c r="V29" i="2" s="1"/>
  <c r="V37" i="2" s="1"/>
  <c r="N29" i="2"/>
  <c r="P30" i="2"/>
  <c r="P29" i="2" s="1"/>
  <c r="P37" i="2" s="1"/>
  <c r="J30" i="2"/>
  <c r="H29" i="2"/>
  <c r="E88" i="2"/>
  <c r="E92" i="2"/>
  <c r="E84" i="2"/>
  <c r="E53" i="2"/>
  <c r="E60" i="2" s="1"/>
  <c r="X51" i="2" l="1"/>
  <c r="X186" i="2"/>
  <c r="P187" i="2"/>
  <c r="X110" i="2"/>
  <c r="X82" i="2"/>
  <c r="V187" i="2"/>
  <c r="L28" i="1" s="1"/>
  <c r="X30" i="2"/>
  <c r="X31" i="2"/>
  <c r="J29" i="2"/>
  <c r="J37" i="2" s="1"/>
  <c r="J187" i="2" s="1"/>
  <c r="C28" i="1" s="1"/>
  <c r="Q172" i="2"/>
  <c r="K172" i="2"/>
  <c r="Q168" i="2"/>
  <c r="K168" i="2"/>
  <c r="E168" i="2"/>
  <c r="Q163" i="2"/>
  <c r="K163" i="2"/>
  <c r="E163" i="2"/>
  <c r="Q158" i="2"/>
  <c r="K158" i="2"/>
  <c r="E158" i="2"/>
  <c r="G162" i="2"/>
  <c r="Q156" i="2"/>
  <c r="K156" i="2"/>
  <c r="E156" i="2"/>
  <c r="Q150" i="2"/>
  <c r="K150" i="2"/>
  <c r="E150" i="2"/>
  <c r="E146" i="2"/>
  <c r="Q139" i="2"/>
  <c r="K139" i="2"/>
  <c r="E139" i="2"/>
  <c r="Q131" i="2"/>
  <c r="K131" i="2"/>
  <c r="E131" i="2"/>
  <c r="Q123" i="2"/>
  <c r="K123" i="2"/>
  <c r="Q106" i="2"/>
  <c r="K106" i="2"/>
  <c r="E106" i="2"/>
  <c r="Q102" i="2"/>
  <c r="K102" i="2"/>
  <c r="E102" i="2"/>
  <c r="Q98" i="2"/>
  <c r="K98" i="2"/>
  <c r="E98" i="2"/>
  <c r="Q92" i="2"/>
  <c r="K92" i="2"/>
  <c r="Q88" i="2"/>
  <c r="K88" i="2"/>
  <c r="Q84" i="2"/>
  <c r="K84" i="2"/>
  <c r="Q78" i="2"/>
  <c r="K78" i="2"/>
  <c r="E78" i="2"/>
  <c r="Q74" i="2"/>
  <c r="K74" i="2"/>
  <c r="E74" i="2"/>
  <c r="Q70" i="2"/>
  <c r="K70" i="2"/>
  <c r="E70" i="2"/>
  <c r="Q66" i="2"/>
  <c r="K66" i="2"/>
  <c r="E66" i="2"/>
  <c r="Q62" i="2"/>
  <c r="K62" i="2"/>
  <c r="E62" i="2"/>
  <c r="E47" i="2"/>
  <c r="K47" i="2"/>
  <c r="Q47" i="2"/>
  <c r="Q43" i="2"/>
  <c r="K43" i="2"/>
  <c r="E43" i="2"/>
  <c r="Q39" i="2"/>
  <c r="K39" i="2"/>
  <c r="E39" i="2"/>
  <c r="Q33" i="2"/>
  <c r="K33" i="2"/>
  <c r="E33" i="2"/>
  <c r="K23" i="2"/>
  <c r="Q23" i="2"/>
  <c r="Q18" i="2"/>
  <c r="K18" i="2"/>
  <c r="E18" i="2"/>
  <c r="Q13" i="2"/>
  <c r="K13" i="2"/>
  <c r="E13" i="2"/>
  <c r="L30" i="1" l="1"/>
  <c r="C30" i="1"/>
  <c r="N28" i="1"/>
  <c r="B28" i="1" s="1"/>
  <c r="B30" i="1" s="1"/>
  <c r="V189" i="2"/>
  <c r="X29" i="2"/>
  <c r="X37" i="2" s="1"/>
  <c r="X187" i="2" s="1"/>
  <c r="J189" i="2"/>
  <c r="E186" i="2"/>
  <c r="K51" i="2"/>
  <c r="E82" i="2"/>
  <c r="K186" i="2"/>
  <c r="Q51" i="2"/>
  <c r="E51" i="2"/>
  <c r="Q186" i="2"/>
  <c r="X189" i="2" l="1"/>
  <c r="M29" i="1"/>
  <c r="M30" i="1" s="1"/>
  <c r="N30" i="1"/>
  <c r="I28" i="1"/>
  <c r="I30" i="1" s="1"/>
  <c r="K28" i="1"/>
  <c r="K30" i="1" s="1"/>
  <c r="M93" i="2"/>
  <c r="E110" i="2"/>
  <c r="Q110" i="2"/>
  <c r="K110" i="2"/>
  <c r="Q146" i="2"/>
  <c r="K146" i="2"/>
  <c r="K57" i="2"/>
  <c r="M185" i="2"/>
  <c r="G185" i="2"/>
  <c r="G172" i="2" s="1"/>
  <c r="G186" i="2" s="1"/>
  <c r="G179" i="2"/>
  <c r="Q57" i="2"/>
  <c r="A5" i="2" l="1"/>
  <c r="A4" i="2"/>
  <c r="A3" i="2"/>
  <c r="A2" i="2"/>
  <c r="S179" i="2" l="1"/>
  <c r="M179" i="2"/>
  <c r="W179" i="2" s="1"/>
  <c r="Y179" i="2" s="1"/>
  <c r="Z179" i="2" s="1"/>
  <c r="S178" i="2"/>
  <c r="M178" i="2"/>
  <c r="G178" i="2"/>
  <c r="S177" i="2"/>
  <c r="M177" i="2"/>
  <c r="G177" i="2"/>
  <c r="S176" i="2"/>
  <c r="M176" i="2"/>
  <c r="S175" i="2"/>
  <c r="M175" i="2"/>
  <c r="G175" i="2"/>
  <c r="S174" i="2"/>
  <c r="M174" i="2"/>
  <c r="G174" i="2"/>
  <c r="S173" i="2"/>
  <c r="M173" i="2"/>
  <c r="G173" i="2"/>
  <c r="S171" i="2"/>
  <c r="M171" i="2"/>
  <c r="G171" i="2"/>
  <c r="S170" i="2"/>
  <c r="M170" i="2"/>
  <c r="G170" i="2"/>
  <c r="S169" i="2"/>
  <c r="M169" i="2"/>
  <c r="G169" i="2"/>
  <c r="S166" i="2"/>
  <c r="M166" i="2"/>
  <c r="G166" i="2"/>
  <c r="S165" i="2"/>
  <c r="M165" i="2"/>
  <c r="G165" i="2"/>
  <c r="S164" i="2"/>
  <c r="M164" i="2"/>
  <c r="G164" i="2"/>
  <c r="S162" i="2"/>
  <c r="M162" i="2"/>
  <c r="S161" i="2"/>
  <c r="M161" i="2"/>
  <c r="G161" i="2"/>
  <c r="S160" i="2"/>
  <c r="M160" i="2"/>
  <c r="G160" i="2"/>
  <c r="S159" i="2"/>
  <c r="M159" i="2"/>
  <c r="G159" i="2"/>
  <c r="S154" i="2"/>
  <c r="M154" i="2"/>
  <c r="G154" i="2"/>
  <c r="S153" i="2"/>
  <c r="M153" i="2"/>
  <c r="G153" i="2"/>
  <c r="S152" i="2"/>
  <c r="M152" i="2"/>
  <c r="G152" i="2"/>
  <c r="S148" i="2"/>
  <c r="M148" i="2"/>
  <c r="G148" i="2"/>
  <c r="S144" i="2"/>
  <c r="M144" i="2"/>
  <c r="G144" i="2"/>
  <c r="S143" i="2"/>
  <c r="M143" i="2"/>
  <c r="G143" i="2"/>
  <c r="S142" i="2"/>
  <c r="M142" i="2"/>
  <c r="G142" i="2"/>
  <c r="S141" i="2"/>
  <c r="M141" i="2"/>
  <c r="G141" i="2"/>
  <c r="S137" i="2"/>
  <c r="M137" i="2"/>
  <c r="G137" i="2"/>
  <c r="S136" i="2"/>
  <c r="M136" i="2"/>
  <c r="G136" i="2"/>
  <c r="S135" i="2"/>
  <c r="M135" i="2"/>
  <c r="G135" i="2"/>
  <c r="S134" i="2"/>
  <c r="M134" i="2"/>
  <c r="G134" i="2"/>
  <c r="S133" i="2"/>
  <c r="M133" i="2"/>
  <c r="G133" i="2"/>
  <c r="S129" i="2"/>
  <c r="M129" i="2"/>
  <c r="G129" i="2"/>
  <c r="S128" i="2"/>
  <c r="M128" i="2"/>
  <c r="G128" i="2"/>
  <c r="S127" i="2"/>
  <c r="M127" i="2"/>
  <c r="G127" i="2"/>
  <c r="S126" i="2"/>
  <c r="M126" i="2"/>
  <c r="G126" i="2"/>
  <c r="S125" i="2"/>
  <c r="M125" i="2"/>
  <c r="G125" i="2"/>
  <c r="S122" i="2"/>
  <c r="S130" i="2" s="1"/>
  <c r="S121" i="2"/>
  <c r="M121" i="2"/>
  <c r="G121" i="2"/>
  <c r="S120" i="2"/>
  <c r="M120" i="2"/>
  <c r="G120" i="2"/>
  <c r="S119" i="2"/>
  <c r="M119" i="2"/>
  <c r="G119" i="2"/>
  <c r="S118" i="2"/>
  <c r="M118" i="2"/>
  <c r="G118" i="2"/>
  <c r="S117" i="2"/>
  <c r="M117" i="2"/>
  <c r="G117" i="2"/>
  <c r="S116" i="2"/>
  <c r="M116" i="2"/>
  <c r="G116" i="2"/>
  <c r="S115" i="2"/>
  <c r="M115" i="2"/>
  <c r="M122" i="2" s="1"/>
  <c r="G115" i="2"/>
  <c r="S114" i="2"/>
  <c r="M114" i="2"/>
  <c r="G114" i="2"/>
  <c r="S113" i="2"/>
  <c r="M113" i="2"/>
  <c r="G113" i="2"/>
  <c r="S112" i="2"/>
  <c r="M112" i="2"/>
  <c r="G112" i="2"/>
  <c r="S109" i="2"/>
  <c r="M109" i="2"/>
  <c r="G109" i="2"/>
  <c r="S108" i="2"/>
  <c r="M108" i="2"/>
  <c r="G108" i="2"/>
  <c r="S107" i="2"/>
  <c r="M107" i="2"/>
  <c r="G107" i="2"/>
  <c r="S105" i="2"/>
  <c r="M105" i="2"/>
  <c r="G105" i="2"/>
  <c r="S104" i="2"/>
  <c r="M104" i="2"/>
  <c r="G104" i="2"/>
  <c r="S103" i="2"/>
  <c r="M103" i="2"/>
  <c r="G103" i="2"/>
  <c r="S101" i="2"/>
  <c r="M101" i="2"/>
  <c r="G101" i="2"/>
  <c r="S100" i="2"/>
  <c r="M100" i="2"/>
  <c r="G100" i="2"/>
  <c r="S99" i="2"/>
  <c r="M99" i="2"/>
  <c r="G99" i="2"/>
  <c r="S95" i="2"/>
  <c r="M95" i="2"/>
  <c r="G95" i="2"/>
  <c r="S94" i="2"/>
  <c r="M94" i="2"/>
  <c r="G94" i="2"/>
  <c r="S93" i="2"/>
  <c r="G93" i="2"/>
  <c r="S91" i="2"/>
  <c r="M91" i="2"/>
  <c r="G91" i="2"/>
  <c r="S90" i="2"/>
  <c r="M90" i="2"/>
  <c r="G90" i="2"/>
  <c r="S89" i="2"/>
  <c r="M89" i="2"/>
  <c r="G89" i="2"/>
  <c r="S87" i="2"/>
  <c r="M87" i="2"/>
  <c r="G87" i="2"/>
  <c r="S86" i="2"/>
  <c r="M86" i="2"/>
  <c r="G86" i="2"/>
  <c r="S85" i="2"/>
  <c r="M85" i="2"/>
  <c r="G85" i="2"/>
  <c r="S81" i="2"/>
  <c r="M81" i="2"/>
  <c r="G81" i="2"/>
  <c r="S80" i="2"/>
  <c r="M80" i="2"/>
  <c r="G80" i="2"/>
  <c r="S79" i="2"/>
  <c r="M79" i="2"/>
  <c r="G79" i="2"/>
  <c r="K82" i="2"/>
  <c r="S77" i="2"/>
  <c r="M77" i="2"/>
  <c r="G77" i="2"/>
  <c r="S76" i="2"/>
  <c r="M76" i="2"/>
  <c r="G76" i="2"/>
  <c r="S75" i="2"/>
  <c r="M75" i="2"/>
  <c r="G75" i="2"/>
  <c r="S73" i="2"/>
  <c r="M73" i="2"/>
  <c r="G73" i="2"/>
  <c r="S72" i="2"/>
  <c r="M72" i="2"/>
  <c r="G72" i="2"/>
  <c r="S71" i="2"/>
  <c r="M71" i="2"/>
  <c r="G71" i="2"/>
  <c r="S69" i="2"/>
  <c r="M69" i="2"/>
  <c r="G69" i="2"/>
  <c r="S68" i="2"/>
  <c r="M68" i="2"/>
  <c r="G68" i="2"/>
  <c r="S67" i="2"/>
  <c r="M67" i="2"/>
  <c r="G67" i="2"/>
  <c r="S65" i="2"/>
  <c r="M65" i="2"/>
  <c r="G65" i="2"/>
  <c r="S64" i="2"/>
  <c r="M64" i="2"/>
  <c r="G64" i="2"/>
  <c r="S63" i="2"/>
  <c r="M63" i="2"/>
  <c r="S59" i="2"/>
  <c r="M59" i="2"/>
  <c r="S58" i="2"/>
  <c r="M58" i="2"/>
  <c r="S56" i="2"/>
  <c r="M56" i="2"/>
  <c r="G56" i="2"/>
  <c r="S55" i="2"/>
  <c r="M55" i="2"/>
  <c r="G55" i="2"/>
  <c r="S54" i="2"/>
  <c r="M54" i="2"/>
  <c r="G54" i="2"/>
  <c r="Q53" i="2"/>
  <c r="Q60" i="2" s="1"/>
  <c r="K53" i="2"/>
  <c r="K60" i="2" s="1"/>
  <c r="S50" i="2"/>
  <c r="M50" i="2"/>
  <c r="G50" i="2"/>
  <c r="S49" i="2"/>
  <c r="M49" i="2"/>
  <c r="G49" i="2"/>
  <c r="S48" i="2"/>
  <c r="M48" i="2"/>
  <c r="G48" i="2"/>
  <c r="S46" i="2"/>
  <c r="M46" i="2"/>
  <c r="G46" i="2"/>
  <c r="S45" i="2"/>
  <c r="M45" i="2"/>
  <c r="G45" i="2"/>
  <c r="S44" i="2"/>
  <c r="M44" i="2"/>
  <c r="G44" i="2"/>
  <c r="S42" i="2"/>
  <c r="M42" i="2"/>
  <c r="G42" i="2"/>
  <c r="S41" i="2"/>
  <c r="M41" i="2"/>
  <c r="G41" i="2"/>
  <c r="S40" i="2"/>
  <c r="M40" i="2"/>
  <c r="G40" i="2"/>
  <c r="S36" i="2"/>
  <c r="M36" i="2"/>
  <c r="G36" i="2"/>
  <c r="S35" i="2"/>
  <c r="M35" i="2"/>
  <c r="G35" i="2"/>
  <c r="S34" i="2"/>
  <c r="M34" i="2"/>
  <c r="G34" i="2"/>
  <c r="S27" i="2"/>
  <c r="M27" i="2"/>
  <c r="S25" i="2"/>
  <c r="M25" i="2"/>
  <c r="S24" i="2"/>
  <c r="M24" i="2"/>
  <c r="S21" i="2"/>
  <c r="M21" i="2"/>
  <c r="S20" i="2"/>
  <c r="M20" i="2"/>
  <c r="S19" i="2"/>
  <c r="M19" i="2"/>
  <c r="S17" i="2"/>
  <c r="M17" i="2"/>
  <c r="G17" i="2"/>
  <c r="S15" i="2"/>
  <c r="M15" i="2"/>
  <c r="G15" i="2"/>
  <c r="S14" i="2"/>
  <c r="M14" i="2"/>
  <c r="G14" i="2"/>
  <c r="W59" i="2" l="1"/>
  <c r="Y59" i="2" s="1"/>
  <c r="Z59" i="2" s="1"/>
  <c r="G123" i="2"/>
  <c r="W176" i="2"/>
  <c r="Y176" i="2" s="1"/>
  <c r="Z176" i="2" s="1"/>
  <c r="W34" i="2"/>
  <c r="W14" i="2"/>
  <c r="Y14" i="2" s="1"/>
  <c r="Z14" i="2" s="1"/>
  <c r="W27" i="2"/>
  <c r="Y27" i="2" s="1"/>
  <c r="Z27" i="2" s="1"/>
  <c r="W45" i="2"/>
  <c r="Y45" i="2" s="1"/>
  <c r="Z45" i="2" s="1"/>
  <c r="W50" i="2"/>
  <c r="Y50" i="2" s="1"/>
  <c r="Z50" i="2" s="1"/>
  <c r="W55" i="2"/>
  <c r="Y55" i="2" s="1"/>
  <c r="Z55" i="2" s="1"/>
  <c r="W65" i="2"/>
  <c r="Y65" i="2" s="1"/>
  <c r="Z65" i="2" s="1"/>
  <c r="W71" i="2"/>
  <c r="Y71" i="2" s="1"/>
  <c r="Z71" i="2" s="1"/>
  <c r="W76" i="2"/>
  <c r="Y76" i="2" s="1"/>
  <c r="Z76" i="2" s="1"/>
  <c r="W85" i="2"/>
  <c r="Y85" i="2" s="1"/>
  <c r="Z85" i="2" s="1"/>
  <c r="W90" i="2"/>
  <c r="Y90" i="2" s="1"/>
  <c r="Z90" i="2" s="1"/>
  <c r="W94" i="2"/>
  <c r="Y94" i="2" s="1"/>
  <c r="Z94" i="2" s="1"/>
  <c r="W101" i="2"/>
  <c r="Y101" i="2" s="1"/>
  <c r="Z101" i="2" s="1"/>
  <c r="W107" i="2"/>
  <c r="Y107" i="2" s="1"/>
  <c r="Z107" i="2" s="1"/>
  <c r="W113" i="2"/>
  <c r="Y113" i="2" s="1"/>
  <c r="Z113" i="2" s="1"/>
  <c r="W117" i="2"/>
  <c r="Y117" i="2" s="1"/>
  <c r="Z117" i="2" s="1"/>
  <c r="W121" i="2"/>
  <c r="Y121" i="2" s="1"/>
  <c r="Z121" i="2" s="1"/>
  <c r="W125" i="2"/>
  <c r="Y125" i="2" s="1"/>
  <c r="Z125" i="2" s="1"/>
  <c r="W129" i="2"/>
  <c r="Y129" i="2" s="1"/>
  <c r="Z129" i="2" s="1"/>
  <c r="W136" i="2"/>
  <c r="Y136" i="2" s="1"/>
  <c r="Z136" i="2" s="1"/>
  <c r="W143" i="2"/>
  <c r="Y143" i="2" s="1"/>
  <c r="Z143" i="2" s="1"/>
  <c r="W153" i="2"/>
  <c r="Y153" i="2" s="1"/>
  <c r="Z153" i="2" s="1"/>
  <c r="W161" i="2"/>
  <c r="Y161" i="2" s="1"/>
  <c r="Z161" i="2" s="1"/>
  <c r="W165" i="2"/>
  <c r="Y165" i="2" s="1"/>
  <c r="Z165" i="2" s="1"/>
  <c r="W171" i="2"/>
  <c r="Y171" i="2" s="1"/>
  <c r="Z171" i="2" s="1"/>
  <c r="W20" i="2"/>
  <c r="Y20" i="2" s="1"/>
  <c r="Z20" i="2" s="1"/>
  <c r="W40" i="2"/>
  <c r="W19" i="2"/>
  <c r="Y40" i="2"/>
  <c r="Z40" i="2" s="1"/>
  <c r="S62" i="2"/>
  <c r="W17" i="2"/>
  <c r="Y17" i="2" s="1"/>
  <c r="Z17" i="2" s="1"/>
  <c r="W24" i="2"/>
  <c r="W35" i="2"/>
  <c r="Y35" i="2" s="1"/>
  <c r="Z35" i="2" s="1"/>
  <c r="W42" i="2"/>
  <c r="Y42" i="2" s="1"/>
  <c r="Z42" i="2" s="1"/>
  <c r="W48" i="2"/>
  <c r="W58" i="2"/>
  <c r="W63" i="2"/>
  <c r="W68" i="2"/>
  <c r="Y68" i="2" s="1"/>
  <c r="Z68" i="2" s="1"/>
  <c r="W73" i="2"/>
  <c r="Y73" i="2" s="1"/>
  <c r="Z73" i="2" s="1"/>
  <c r="W80" i="2"/>
  <c r="Y80" i="2" s="1"/>
  <c r="Z80" i="2" s="1"/>
  <c r="W87" i="2"/>
  <c r="Y87" i="2" s="1"/>
  <c r="Z87" i="2" s="1"/>
  <c r="W93" i="2"/>
  <c r="Y93" i="2" s="1"/>
  <c r="Z93" i="2" s="1"/>
  <c r="W99" i="2"/>
  <c r="W104" i="2"/>
  <c r="Y104" i="2" s="1"/>
  <c r="Z104" i="2" s="1"/>
  <c r="W109" i="2"/>
  <c r="Y109" i="2" s="1"/>
  <c r="Z109" i="2" s="1"/>
  <c r="W115" i="2"/>
  <c r="Y115" i="2" s="1"/>
  <c r="Z115" i="2" s="1"/>
  <c r="W119" i="2"/>
  <c r="Y119" i="2" s="1"/>
  <c r="Z119" i="2" s="1"/>
  <c r="S131" i="2"/>
  <c r="W127" i="2"/>
  <c r="Y127" i="2" s="1"/>
  <c r="Z127" i="2" s="1"/>
  <c r="W134" i="2"/>
  <c r="Y134" i="2" s="1"/>
  <c r="Z134" i="2" s="1"/>
  <c r="W141" i="2"/>
  <c r="Y141" i="2" s="1"/>
  <c r="Z141" i="2" s="1"/>
  <c r="W148" i="2"/>
  <c r="W159" i="2"/>
  <c r="W169" i="2"/>
  <c r="W174" i="2"/>
  <c r="Y174" i="2" s="1"/>
  <c r="Z174" i="2" s="1"/>
  <c r="W177" i="2"/>
  <c r="Y177" i="2" s="1"/>
  <c r="Z177" i="2" s="1"/>
  <c r="W15" i="2"/>
  <c r="Y15" i="2" s="1"/>
  <c r="Z15" i="2" s="1"/>
  <c r="S18" i="2"/>
  <c r="W21" i="2"/>
  <c r="Y21" i="2" s="1"/>
  <c r="Z21" i="2" s="1"/>
  <c r="W25" i="2"/>
  <c r="Y25" i="2" s="1"/>
  <c r="Z25" i="2" s="1"/>
  <c r="S33" i="2"/>
  <c r="W36" i="2"/>
  <c r="Y36" i="2" s="1"/>
  <c r="Z36" i="2" s="1"/>
  <c r="W41" i="2"/>
  <c r="Y41" i="2" s="1"/>
  <c r="Z41" i="2" s="1"/>
  <c r="W44" i="2"/>
  <c r="W46" i="2"/>
  <c r="Y46" i="2" s="1"/>
  <c r="Z46" i="2" s="1"/>
  <c r="W49" i="2"/>
  <c r="Y49" i="2" s="1"/>
  <c r="Z49" i="2" s="1"/>
  <c r="W54" i="2"/>
  <c r="S53" i="2"/>
  <c r="W56" i="2"/>
  <c r="Y56" i="2" s="1"/>
  <c r="Z56" i="2" s="1"/>
  <c r="W64" i="2"/>
  <c r="Y64" i="2" s="1"/>
  <c r="Z64" i="2" s="1"/>
  <c r="W67" i="2"/>
  <c r="S66" i="2"/>
  <c r="W69" i="2"/>
  <c r="Y69" i="2" s="1"/>
  <c r="Z69" i="2" s="1"/>
  <c r="M70" i="2"/>
  <c r="W72" i="2"/>
  <c r="Y72" i="2" s="1"/>
  <c r="Z72" i="2" s="1"/>
  <c r="W75" i="2"/>
  <c r="S74" i="2"/>
  <c r="W77" i="2"/>
  <c r="Y77" i="2" s="1"/>
  <c r="Z77" i="2" s="1"/>
  <c r="W79" i="2"/>
  <c r="S78" i="2"/>
  <c r="W81" i="2"/>
  <c r="Y81" i="2" s="1"/>
  <c r="Z81" i="2" s="1"/>
  <c r="M84" i="2"/>
  <c r="W86" i="2"/>
  <c r="Y86" i="2" s="1"/>
  <c r="Z86" i="2" s="1"/>
  <c r="W89" i="2"/>
  <c r="W91" i="2"/>
  <c r="Y91" i="2" s="1"/>
  <c r="Z91" i="2" s="1"/>
  <c r="S92" i="2"/>
  <c r="M92" i="2"/>
  <c r="W95" i="2"/>
  <c r="Y95" i="2" s="1"/>
  <c r="Z95" i="2" s="1"/>
  <c r="W100" i="2"/>
  <c r="Y100" i="2" s="1"/>
  <c r="Z100" i="2" s="1"/>
  <c r="W103" i="2"/>
  <c r="S102" i="2"/>
  <c r="W105" i="2"/>
  <c r="Y105" i="2" s="1"/>
  <c r="Z105" i="2" s="1"/>
  <c r="M106" i="2"/>
  <c r="W108" i="2"/>
  <c r="Y108" i="2" s="1"/>
  <c r="Z108" i="2" s="1"/>
  <c r="W112" i="2"/>
  <c r="Y112" i="2" s="1"/>
  <c r="Z112" i="2" s="1"/>
  <c r="S123" i="2"/>
  <c r="W114" i="2"/>
  <c r="Y114" i="2" s="1"/>
  <c r="Z114" i="2" s="1"/>
  <c r="W116" i="2"/>
  <c r="Y116" i="2" s="1"/>
  <c r="Z116" i="2" s="1"/>
  <c r="W118" i="2"/>
  <c r="Y118" i="2" s="1"/>
  <c r="Z118" i="2" s="1"/>
  <c r="W120" i="2"/>
  <c r="Y120" i="2" s="1"/>
  <c r="Z120" i="2" s="1"/>
  <c r="W126" i="2"/>
  <c r="W128" i="2"/>
  <c r="Y128" i="2" s="1"/>
  <c r="Z128" i="2" s="1"/>
  <c r="W133" i="2"/>
  <c r="Y133" i="2" s="1"/>
  <c r="Z133" i="2" s="1"/>
  <c r="W135" i="2"/>
  <c r="Y135" i="2" s="1"/>
  <c r="Z135" i="2" s="1"/>
  <c r="W137" i="2"/>
  <c r="Y137" i="2" s="1"/>
  <c r="Z137" i="2" s="1"/>
  <c r="W142" i="2"/>
  <c r="Y142" i="2" s="1"/>
  <c r="Z142" i="2" s="1"/>
  <c r="W144" i="2"/>
  <c r="Y144" i="2" s="1"/>
  <c r="Z144" i="2" s="1"/>
  <c r="W152" i="2"/>
  <c r="Y152" i="2" s="1"/>
  <c r="Z152" i="2" s="1"/>
  <c r="W154" i="2"/>
  <c r="Y154" i="2" s="1"/>
  <c r="Z154" i="2" s="1"/>
  <c r="W160" i="2"/>
  <c r="Y160" i="2" s="1"/>
  <c r="Z160" i="2" s="1"/>
  <c r="W162" i="2"/>
  <c r="Y162" i="2" s="1"/>
  <c r="Z162" i="2" s="1"/>
  <c r="W164" i="2"/>
  <c r="W166" i="2"/>
  <c r="Y166" i="2" s="1"/>
  <c r="Z166" i="2" s="1"/>
  <c r="W170" i="2"/>
  <c r="Y170" i="2" s="1"/>
  <c r="Z170" i="2" s="1"/>
  <c r="W173" i="2"/>
  <c r="W175" i="2"/>
  <c r="Y175" i="2" s="1"/>
  <c r="Z175" i="2" s="1"/>
  <c r="W178" i="2"/>
  <c r="Y178" i="2" s="1"/>
  <c r="Z178" i="2" s="1"/>
  <c r="S13" i="2"/>
  <c r="Q30" i="2" s="1"/>
  <c r="S43" i="2"/>
  <c r="S57" i="2"/>
  <c r="S60" i="2" s="1"/>
  <c r="S88" i="2"/>
  <c r="M98" i="2"/>
  <c r="S168" i="2"/>
  <c r="S23" i="2"/>
  <c r="Q32" i="2" s="1"/>
  <c r="S32" i="2" s="1"/>
  <c r="M33" i="2"/>
  <c r="S39" i="2"/>
  <c r="M43" i="2"/>
  <c r="S47" i="2"/>
  <c r="S150" i="2"/>
  <c r="M172" i="2"/>
  <c r="M53" i="2"/>
  <c r="M66" i="2"/>
  <c r="M13" i="2"/>
  <c r="Q31" i="2"/>
  <c r="S31" i="2" s="1"/>
  <c r="S70" i="2"/>
  <c r="M74" i="2"/>
  <c r="S98" i="2"/>
  <c r="M23" i="2"/>
  <c r="K32" i="2" s="1"/>
  <c r="M32" i="2" s="1"/>
  <c r="M39" i="2"/>
  <c r="M47" i="2"/>
  <c r="M62" i="2"/>
  <c r="M78" i="2"/>
  <c r="S84" i="2"/>
  <c r="M88" i="2"/>
  <c r="M102" i="2"/>
  <c r="S106" i="2"/>
  <c r="M123" i="2"/>
  <c r="M168" i="2"/>
  <c r="G18" i="2"/>
  <c r="G33" i="2"/>
  <c r="G43" i="2"/>
  <c r="G53" i="2"/>
  <c r="G66" i="2"/>
  <c r="G74" i="2"/>
  <c r="G78" i="2"/>
  <c r="G88" i="2"/>
  <c r="G102" i="2"/>
  <c r="M156" i="2"/>
  <c r="M150" i="2"/>
  <c r="G158" i="2"/>
  <c r="S167" i="2"/>
  <c r="S163" i="2" s="1"/>
  <c r="S158" i="2"/>
  <c r="G168" i="2"/>
  <c r="G13" i="2"/>
  <c r="M18" i="2"/>
  <c r="K31" i="2" s="1"/>
  <c r="M31" i="2" s="1"/>
  <c r="G39" i="2"/>
  <c r="G47" i="2"/>
  <c r="G62" i="2"/>
  <c r="G70" i="2"/>
  <c r="G84" i="2"/>
  <c r="G92" i="2"/>
  <c r="G98" i="2"/>
  <c r="G106" i="2"/>
  <c r="G122" i="2"/>
  <c r="W122" i="2" s="1"/>
  <c r="Y122" i="2" s="1"/>
  <c r="Z122" i="2" s="1"/>
  <c r="G150" i="2"/>
  <c r="M167" i="2"/>
  <c r="M163" i="2" s="1"/>
  <c r="M158" i="2"/>
  <c r="S185" i="2"/>
  <c r="W185" i="2" s="1"/>
  <c r="Y185" i="2" s="1"/>
  <c r="Z185" i="2" s="1"/>
  <c r="M57" i="2"/>
  <c r="G130" i="2"/>
  <c r="G167" i="2"/>
  <c r="S155" i="2"/>
  <c r="Q82" i="2"/>
  <c r="M130" i="2"/>
  <c r="M138" i="2" s="1"/>
  <c r="M139" i="2" s="1"/>
  <c r="S138" i="2"/>
  <c r="S139" i="2" s="1"/>
  <c r="S96" i="2" l="1"/>
  <c r="S110" i="2"/>
  <c r="M51" i="2"/>
  <c r="W18" i="2"/>
  <c r="Y18" i="2" s="1"/>
  <c r="W43" i="2"/>
  <c r="S51" i="2"/>
  <c r="W130" i="2"/>
  <c r="Y130" i="2" s="1"/>
  <c r="Z130" i="2" s="1"/>
  <c r="W47" i="2"/>
  <c r="W13" i="2"/>
  <c r="Y34" i="2"/>
  <c r="Z34" i="2" s="1"/>
  <c r="W33" i="2"/>
  <c r="Y33" i="2" s="1"/>
  <c r="Z33" i="2" s="1"/>
  <c r="Y164" i="2"/>
  <c r="Z164" i="2" s="1"/>
  <c r="W74" i="2"/>
  <c r="Y74" i="2" s="1"/>
  <c r="Z74" i="2" s="1"/>
  <c r="Y75" i="2"/>
  <c r="Z75" i="2" s="1"/>
  <c r="Y43" i="2"/>
  <c r="Z43" i="2" s="1"/>
  <c r="Y44" i="2"/>
  <c r="Z44" i="2" s="1"/>
  <c r="M60" i="2"/>
  <c r="W172" i="2"/>
  <c r="Y172" i="2" s="1"/>
  <c r="Z172" i="2" s="1"/>
  <c r="Y173" i="2"/>
  <c r="Z173" i="2" s="1"/>
  <c r="W78" i="2"/>
  <c r="Y78" i="2" s="1"/>
  <c r="Z78" i="2" s="1"/>
  <c r="Y79" i="2"/>
  <c r="Z79" i="2" s="1"/>
  <c r="W66" i="2"/>
  <c r="Y67" i="2"/>
  <c r="Z67" i="2" s="1"/>
  <c r="W53" i="2"/>
  <c r="Y53" i="2" s="1"/>
  <c r="Z53" i="2" s="1"/>
  <c r="Y54" i="2"/>
  <c r="Z54" i="2" s="1"/>
  <c r="W168" i="2"/>
  <c r="Y168" i="2" s="1"/>
  <c r="Z168" i="2" s="1"/>
  <c r="Y169" i="2"/>
  <c r="Z169" i="2" s="1"/>
  <c r="W39" i="2"/>
  <c r="Y39" i="2" s="1"/>
  <c r="Z39" i="2" s="1"/>
  <c r="W84" i="2"/>
  <c r="W88" i="2"/>
  <c r="Y88" i="2" s="1"/>
  <c r="Z88" i="2" s="1"/>
  <c r="Y89" i="2"/>
  <c r="Z89" i="2" s="1"/>
  <c r="Z18" i="2"/>
  <c r="Y19" i="2"/>
  <c r="Z19" i="2" s="1"/>
  <c r="W98" i="2"/>
  <c r="Y98" i="2" s="1"/>
  <c r="Z98" i="2" s="1"/>
  <c r="Y99" i="2"/>
  <c r="Z99" i="2" s="1"/>
  <c r="Y48" i="2"/>
  <c r="Z48" i="2" s="1"/>
  <c r="M82" i="2"/>
  <c r="M186" i="2"/>
  <c r="Q29" i="2"/>
  <c r="W102" i="2"/>
  <c r="Y102" i="2" s="1"/>
  <c r="Z102" i="2" s="1"/>
  <c r="Y103" i="2"/>
  <c r="Z103" i="2" s="1"/>
  <c r="M96" i="2"/>
  <c r="W92" i="2"/>
  <c r="Y92" i="2" s="1"/>
  <c r="Z92" i="2" s="1"/>
  <c r="W158" i="2"/>
  <c r="Y158" i="2" s="1"/>
  <c r="Z158" i="2" s="1"/>
  <c r="Y159" i="2"/>
  <c r="Z159" i="2" s="1"/>
  <c r="W62" i="2"/>
  <c r="Y62" i="2" s="1"/>
  <c r="Z62" i="2" s="1"/>
  <c r="Y63" i="2"/>
  <c r="Z63" i="2" s="1"/>
  <c r="W70" i="2"/>
  <c r="Y70" i="2" s="1"/>
  <c r="Z70" i="2" s="1"/>
  <c r="K30" i="2"/>
  <c r="M30" i="2" s="1"/>
  <c r="M29" i="2" s="1"/>
  <c r="M37" i="2" s="1"/>
  <c r="Y126" i="2"/>
  <c r="Z126" i="2" s="1"/>
  <c r="M110" i="2"/>
  <c r="S82" i="2"/>
  <c r="W150" i="2"/>
  <c r="Y150" i="2" s="1"/>
  <c r="Z150" i="2" s="1"/>
  <c r="Y148" i="2"/>
  <c r="Z148" i="2" s="1"/>
  <c r="W57" i="2"/>
  <c r="Y58" i="2"/>
  <c r="Z58" i="2" s="1"/>
  <c r="Y24" i="2"/>
  <c r="Z24" i="2" s="1"/>
  <c r="W106" i="2"/>
  <c r="S156" i="2"/>
  <c r="W155" i="2"/>
  <c r="Y155" i="2" s="1"/>
  <c r="Z155" i="2" s="1"/>
  <c r="W123" i="2"/>
  <c r="Y123" i="2" s="1"/>
  <c r="Z123" i="2" s="1"/>
  <c r="W167" i="2"/>
  <c r="Y167" i="2" s="1"/>
  <c r="Z167" i="2" s="1"/>
  <c r="G51" i="2"/>
  <c r="G110" i="2"/>
  <c r="G96" i="2"/>
  <c r="G138" i="2"/>
  <c r="W138" i="2" s="1"/>
  <c r="G131" i="2"/>
  <c r="E32" i="2"/>
  <c r="G32" i="2" s="1"/>
  <c r="W32" i="2" s="1"/>
  <c r="Y32" i="2" s="1"/>
  <c r="Z32" i="2" s="1"/>
  <c r="E30" i="2"/>
  <c r="G30" i="2" s="1"/>
  <c r="M131" i="2"/>
  <c r="G60" i="2"/>
  <c r="E31" i="2"/>
  <c r="G31" i="2" s="1"/>
  <c r="S172" i="2"/>
  <c r="S186" i="2" s="1"/>
  <c r="G163" i="2"/>
  <c r="G156" i="2"/>
  <c r="G82" i="2"/>
  <c r="M145" i="2"/>
  <c r="M146" i="2" s="1"/>
  <c r="G145" i="2"/>
  <c r="S30" i="2"/>
  <c r="S29" i="2" s="1"/>
  <c r="S37" i="2" s="1"/>
  <c r="S145" i="2"/>
  <c r="S146" i="2" s="1"/>
  <c r="W131" i="2" l="1"/>
  <c r="Y131" i="2" s="1"/>
  <c r="Z131" i="2" s="1"/>
  <c r="W31" i="2"/>
  <c r="Y31" i="2" s="1"/>
  <c r="Z31" i="2" s="1"/>
  <c r="G29" i="2"/>
  <c r="K29" i="2"/>
  <c r="W30" i="2"/>
  <c r="M187" i="2"/>
  <c r="M189" i="2" s="1"/>
  <c r="W139" i="2"/>
  <c r="Y139" i="2" s="1"/>
  <c r="Z139" i="2" s="1"/>
  <c r="Y138" i="2"/>
  <c r="Z138" i="2" s="1"/>
  <c r="W110" i="2"/>
  <c r="Y110" i="2" s="1"/>
  <c r="Z110" i="2" s="1"/>
  <c r="Y106" i="2"/>
  <c r="Z106" i="2" s="1"/>
  <c r="W60" i="2"/>
  <c r="Y60" i="2" s="1"/>
  <c r="Z60" i="2" s="1"/>
  <c r="Y57" i="2"/>
  <c r="Z57" i="2" s="1"/>
  <c r="W96" i="2"/>
  <c r="Y96" i="2" s="1"/>
  <c r="Z96" i="2" s="1"/>
  <c r="Y84" i="2"/>
  <c r="Z84" i="2" s="1"/>
  <c r="Y13" i="2"/>
  <c r="Z13" i="2" s="1"/>
  <c r="W156" i="2"/>
  <c r="Y156" i="2" s="1"/>
  <c r="Z156" i="2" s="1"/>
  <c r="W51" i="2"/>
  <c r="Y51" i="2" s="1"/>
  <c r="Z51" i="2" s="1"/>
  <c r="Y47" i="2"/>
  <c r="Z47" i="2" s="1"/>
  <c r="W82" i="2"/>
  <c r="Y82" i="2" s="1"/>
  <c r="Z82" i="2" s="1"/>
  <c r="Y66" i="2"/>
  <c r="Z66" i="2" s="1"/>
  <c r="W163" i="2"/>
  <c r="Y163" i="2" s="1"/>
  <c r="Z163" i="2" s="1"/>
  <c r="W145" i="2"/>
  <c r="S187" i="2"/>
  <c r="G146" i="2"/>
  <c r="E29" i="2"/>
  <c r="G139" i="2"/>
  <c r="W29" i="2" l="1"/>
  <c r="W37" i="2" s="1"/>
  <c r="W187" i="2" s="1"/>
  <c r="L27" i="1"/>
  <c r="Y30" i="2"/>
  <c r="Z30" i="2" s="1"/>
  <c r="W186" i="2"/>
  <c r="Y186" i="2" s="1"/>
  <c r="Z186" i="2" s="1"/>
  <c r="W146" i="2"/>
  <c r="Y146" i="2" s="1"/>
  <c r="Z146" i="2" s="1"/>
  <c r="Y145" i="2"/>
  <c r="Z145" i="2" s="1"/>
  <c r="G37" i="2"/>
  <c r="G187" i="2" s="1"/>
  <c r="C27" i="1" l="1"/>
  <c r="S189" i="2"/>
  <c r="Y29" i="2"/>
  <c r="Z29" i="2" s="1"/>
  <c r="N27" i="1" l="1"/>
  <c r="G189" i="2"/>
  <c r="Y37" i="2"/>
  <c r="I27" i="1" l="1"/>
  <c r="K27" i="1"/>
  <c r="W189" i="2"/>
  <c r="B27" i="1"/>
  <c r="Z37" i="2"/>
  <c r="Y187" i="2"/>
  <c r="Z187" i="2" s="1"/>
</calcChain>
</file>

<file path=xl/sharedStrings.xml><?xml version="1.0" encoding="utf-8"?>
<sst xmlns="http://schemas.openxmlformats.org/spreadsheetml/2006/main" count="645" uniqueCount="336">
  <si>
    <t xml:space="preserve">
</t>
  </si>
  <si>
    <t>Додаток №______</t>
  </si>
  <si>
    <t>до Договору про надання гранту №_____________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</si>
  <si>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</si>
  <si>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</si>
  <si>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</si>
  <si>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</si>
  <si>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</si>
  <si>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</si>
  <si>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</si>
  <si>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</si>
  <si>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</si>
  <si>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</si>
  <si>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</si>
  <si>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</si>
  <si>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ВИТРАТИ:</t>
  </si>
  <si>
    <t>Стаття:</t>
  </si>
  <si>
    <t>Підстаття:</t>
  </si>
  <si>
    <t>1.1</t>
  </si>
  <si>
    <t>Пункт:</t>
  </si>
  <si>
    <t>1.1.1</t>
  </si>
  <si>
    <t>місяців</t>
  </si>
  <si>
    <t>1.1.2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</si>
  <si>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</si>
  <si>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</si>
  <si>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</si>
  <si>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</si>
  <si>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</si>
  <si>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</si>
  <si>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</si>
  <si>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</si>
  <si>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</si>
  <si>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</si>
  <si>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</si>
  <si>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</si>
  <si>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</si>
  <si>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</si>
  <si>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</si>
  <si>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</si>
  <si>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</si>
  <si>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</si>
  <si>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</si>
  <si>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</si>
  <si>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</si>
  <si>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</si>
  <si>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</si>
  <si>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</si>
  <si>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</si>
  <si>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</si>
  <si>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</si>
  <si>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</si>
  <si>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</si>
  <si>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</si>
  <si>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</si>
  <si>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</si>
  <si>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</si>
  <si>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</si>
  <si>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</si>
  <si>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</si>
  <si>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</si>
  <si>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</si>
  <si>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</si>
  <si>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</si>
  <si>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</si>
  <si>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</si>
  <si>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</si>
  <si>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</si>
  <si>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</si>
  <si>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</si>
  <si>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</si>
  <si>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</si>
  <si>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</si>
  <si>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</si>
  <si>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</si>
  <si>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</si>
  <si>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</si>
  <si>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</si>
  <si>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</si>
  <si>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</si>
  <si>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</si>
  <si>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</si>
  <si>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</si>
  <si>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</si>
  <si>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</si>
  <si>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</si>
  <si>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</si>
  <si>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</si>
  <si>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</si>
  <si>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</si>
  <si>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</si>
  <si>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</si>
  <si>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</si>
  <si>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</si>
  <si>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</si>
  <si>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</si>
  <si>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</si>
  <si>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</si>
  <si>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</si>
  <si>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</si>
  <si>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</si>
  <si>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</si>
  <si>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</si>
  <si>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</si>
  <si>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</si>
  <si>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</si>
  <si>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</si>
  <si>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</si>
  <si>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</si>
  <si>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</si>
  <si>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</si>
  <si>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</si>
  <si>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</si>
  <si>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</si>
  <si>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</si>
  <si>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</si>
  <si>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</si>
  <si>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</si>
  <si>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</si>
  <si>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</si>
  <si>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</si>
  <si>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</si>
  <si>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</si>
  <si>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</si>
  <si>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</si>
  <si>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</si>
  <si>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</si>
  <si>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</si>
  <si>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</si>
  <si>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</si>
  <si>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</si>
  <si>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</si>
  <si>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</si>
  <si>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</si>
  <si>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</si>
  <si>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</si>
  <si>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</si>
  <si>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</si>
  <si>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</si>
  <si>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</si>
  <si>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</si>
  <si>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</si>
  <si>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</si>
  <si>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</si>
  <si>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</si>
  <si>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</si>
  <si>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</si>
  <si>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</si>
  <si>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</si>
  <si>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</si>
  <si>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</si>
  <si>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</si>
  <si>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</si>
  <si>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</si>
  <si>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</si>
  <si>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</si>
  <si>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</si>
  <si>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</si>
  <si>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</si>
  <si>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</si>
  <si>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</si>
  <si>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</si>
  <si>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</si>
  <si>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</si>
  <si>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</si>
  <si>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</si>
  <si>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</si>
  <si>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</si>
  <si>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</si>
  <si>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</si>
  <si>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</si>
  <si>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</si>
  <si>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</si>
  <si>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</si>
  <si>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</si>
  <si>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</si>
  <si>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</si>
  <si>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</si>
  <si>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</si>
  <si>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</si>
  <si>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</si>
  <si>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</si>
  <si>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</si>
  <si>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</si>
  <si>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</si>
  <si>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</si>
  <si>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</si>
  <si>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</si>
  <si>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</si>
  <si>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</si>
  <si>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</si>
  <si>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</si>
  <si>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</si>
  <si>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</si>
  <si>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</si>
  <si>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</si>
  <si>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</si>
  <si>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</si>
  <si>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</si>
  <si>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</si>
  <si>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</si>
  <si>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</si>
  <si>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</si>
  <si>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</si>
  <si>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</si>
  <si>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</si>
  <si>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</si>
  <si>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</si>
  <si>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</si>
  <si>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</si>
  <si>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</si>
  <si>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</si>
  <si>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</si>
  <si>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</si>
  <si>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</si>
  <si>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</si>
  <si>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</si>
  <si>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</si>
  <si>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</si>
  <si>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</si>
  <si>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</si>
  <si>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</si>
  <si>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</si>
  <si>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</si>
  <si>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</si>
  <si>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</si>
  <si>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</si>
  <si>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</si>
  <si>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</si>
  <si>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Розрахунково-касове обслуговування (відповідно до тарифів обслуговуючого банку)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</si>
  <si>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</si>
  <si>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</si>
  <si>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</si>
  <si>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</si>
  <si>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</si>
  <si>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</si>
  <si>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</si>
  <si>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</si>
  <si>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</si>
  <si>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</si>
  <si>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</si>
  <si>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</si>
  <si>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</si>
  <si>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</si>
  <si>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</si>
  <si>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</si>
  <si>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</si>
  <si>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</si>
  <si>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</si>
  <si>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</si>
  <si>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</si>
  <si>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</si>
  <si>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</si>
  <si>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</si>
  <si>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</si>
  <si>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</si>
  <si>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</si>
  <si>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</si>
  <si>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</si>
  <si>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>Загальна сума гранту</t>
  </si>
  <si>
    <t>Загальна сума співфінансування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</si>
  <si>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</si>
  <si>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</si>
  <si>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</si>
  <si>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</si>
  <si>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</si>
  <si>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</si>
  <si>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</si>
  <si>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</si>
  <si>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</si>
  <si>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</si>
  <si>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</si>
  <si>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</si>
  <si>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</si>
  <si>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</si>
  <si>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</si>
  <si>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</si>
  <si>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</si>
  <si>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</si>
  <si>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</si>
  <si>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</si>
  <si>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</si>
  <si>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</si>
  <si>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</si>
  <si>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</si>
  <si>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</si>
  <si>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</si>
  <si>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</si>
  <si>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</si>
  <si>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</si>
  <si>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</si>
  <si>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</si>
  <si>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</si>
  <si>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від "____" _________________ 2021 року</t>
  </si>
  <si>
    <t>Звіт про надходження та використання коштів для реалізації проекту</t>
  </si>
  <si>
    <t>Примітки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</si>
  <si>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</si>
  <si>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</si>
  <si>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Загальна сума реінвестицій
(дохід отриманий від реалізації книг, квитків, програм та інше)</t>
  </si>
  <si>
    <t xml:space="preserve">про надходження та використання коштів для реалізації проєкту </t>
  </si>
  <si>
    <t>Загальна сума всього проєкту</t>
  </si>
  <si>
    <t>Розділ ІІ:</t>
  </si>
  <si>
    <t>Дата початку проєкту: червень 2021</t>
  </si>
  <si>
    <t>Дата завершення проєкту: жовтень 2021</t>
  </si>
  <si>
    <t>1.1.3.</t>
  </si>
  <si>
    <t>1.1.4.</t>
  </si>
  <si>
    <t>Фрич-Алчіна Дар'я, керівниця проекту</t>
  </si>
  <si>
    <t>1.3.4.</t>
  </si>
  <si>
    <t xml:space="preserve">В.о. директора </t>
  </si>
  <si>
    <t>Ганжул Ганна Павлівна</t>
  </si>
  <si>
    <t>за період з червня по жовтень 2021 року</t>
  </si>
  <si>
    <t xml:space="preserve">                                                                 Ганжул Ганна Павлівна</t>
  </si>
  <si>
    <t xml:space="preserve">Назва конкурсної програми: Інноваційний культурний продукт </t>
  </si>
  <si>
    <t>Назва ЛОТ-у:  Урбаністика та публічні простори</t>
  </si>
  <si>
    <t>Назва Грантоотримувача: Громадська організація "Ресурсний центр громадських ініціатив"</t>
  </si>
  <si>
    <t>Назва проєкту: Арт-простір під відкритим небом : ДОФ</t>
  </si>
  <si>
    <t>Проскурін Микола Дмитрович, бухгалтер</t>
  </si>
  <si>
    <t>1.3.5.</t>
  </si>
  <si>
    <t>Устименко Марина Сергіївна, адміністраторка</t>
  </si>
  <si>
    <t>Фрич Дан, адміністратор</t>
  </si>
  <si>
    <t xml:space="preserve">Рекламні витрати </t>
  </si>
  <si>
    <t>відеофіксація</t>
  </si>
  <si>
    <t>шт</t>
  </si>
  <si>
    <t>лекція</t>
  </si>
  <si>
    <t>майстер-клас</t>
  </si>
  <si>
    <t>концерт</t>
  </si>
  <si>
    <t>13.4.3.</t>
  </si>
  <si>
    <t>13.4.4.</t>
  </si>
  <si>
    <t>13.4.5.</t>
  </si>
  <si>
    <t>13.4.6.</t>
  </si>
  <si>
    <t>13.4.7.</t>
  </si>
  <si>
    <t>13.4.8.</t>
  </si>
  <si>
    <t>13.4.9.</t>
  </si>
  <si>
    <t>13.4.10.</t>
  </si>
  <si>
    <t>13.4.11.</t>
  </si>
  <si>
    <t>13.4.12.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</si>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</sst>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₴_-;\-* #,##0.00\ _₴_-;_-* &quot;-&quot;??\ _₴_-;_-@"/>
    <numFmt numFmtId="165" formatCode="&quot;$&quot;#,##0"/>
    <numFmt numFmtId="166" formatCode="d\.m"/>
  </numFmts>
  <fonts count="39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vertAlign val="superscript"/>
      <sz val="11"/>
      <color theme="1"/>
      <name val="Arial"/>
      <family val="2"/>
      <charset val="204"/>
    </font>
    <font>
      <b/>
      <i/>
      <vertAlign val="superscript"/>
      <sz val="11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</fills>
  <borders count="19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wrapText="1"/>
    </xf>
    <xf numFmtId="4" fontId="8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vertical="center" wrapText="1"/>
    </xf>
    <xf numFmtId="4" fontId="0" fillId="2" borderId="31" xfId="0" applyNumberFormat="1" applyFont="1" applyFill="1" applyBorder="1" applyAlignment="1">
      <alignment horizontal="right" vertical="center"/>
    </xf>
    <xf numFmtId="4" fontId="11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1" fillId="5" borderId="3" xfId="0" applyNumberFormat="1" applyFont="1" applyFill="1" applyBorder="1" applyAlignment="1">
      <alignment horizontal="right" vertical="center"/>
    </xf>
    <xf numFmtId="4" fontId="6" fillId="5" borderId="3" xfId="0" applyNumberFormat="1" applyFont="1" applyFill="1" applyBorder="1" applyAlignment="1">
      <alignment horizontal="right" vertical="center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6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6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6" fillId="0" borderId="48" xfId="0" applyNumberFormat="1" applyFont="1" applyBorder="1" applyAlignment="1">
      <alignment horizontal="right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6" fillId="6" borderId="53" xfId="0" applyNumberFormat="1" applyFont="1" applyFill="1" applyBorder="1" applyAlignment="1">
      <alignment horizontal="right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4" fontId="6" fillId="7" borderId="3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2" fillId="7" borderId="74" xfId="0" applyNumberFormat="1" applyFont="1" applyFill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6" fillId="0" borderId="84" xfId="0" applyNumberFormat="1" applyFont="1" applyBorder="1" applyAlignment="1">
      <alignment horizontal="right" vertical="top"/>
    </xf>
    <xf numFmtId="4" fontId="2" fillId="7" borderId="6" xfId="0" applyNumberFormat="1" applyFont="1" applyFill="1" applyBorder="1" applyAlignment="1">
      <alignment horizontal="right" vertical="center"/>
    </xf>
    <xf numFmtId="4" fontId="6" fillId="7" borderId="4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2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3" fillId="0" borderId="0" xfId="0" applyFont="1"/>
    <xf numFmtId="4" fontId="14" fillId="0" borderId="0" xfId="0" applyNumberFormat="1" applyFont="1" applyAlignment="1">
      <alignment horizontal="right"/>
    </xf>
    <xf numFmtId="0" fontId="0" fillId="0" borderId="0" xfId="0" applyFont="1" applyAlignment="1"/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1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 vertical="center"/>
    </xf>
    <xf numFmtId="0" fontId="15" fillId="0" borderId="44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/>
    <xf numFmtId="0" fontId="15" fillId="0" borderId="0" xfId="0" applyFont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/>
    </xf>
    <xf numFmtId="0" fontId="16" fillId="6" borderId="39" xfId="0" applyFont="1" applyFill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6" fillId="6" borderId="52" xfId="0" applyFont="1" applyFill="1" applyBorder="1" applyAlignment="1">
      <alignment vertical="top" wrapText="1"/>
    </xf>
    <xf numFmtId="0" fontId="15" fillId="0" borderId="57" xfId="0" applyFont="1" applyBorder="1" applyAlignment="1">
      <alignment vertical="top" wrapText="1"/>
    </xf>
    <xf numFmtId="0" fontId="15" fillId="0" borderId="62" xfId="0" applyFont="1" applyBorder="1" applyAlignment="1">
      <alignment vertical="top" wrapText="1"/>
    </xf>
    <xf numFmtId="0" fontId="16" fillId="7" borderId="1" xfId="0" applyFont="1" applyFill="1" applyBorder="1" applyAlignment="1">
      <alignment vertical="center" wrapText="1"/>
    </xf>
    <xf numFmtId="0" fontId="15" fillId="0" borderId="52" xfId="0" applyFont="1" applyBorder="1" applyAlignment="1">
      <alignment vertical="top" wrapText="1"/>
    </xf>
    <xf numFmtId="0" fontId="15" fillId="0" borderId="89" xfId="0" applyFont="1" applyBorder="1" applyAlignment="1">
      <alignment vertical="top" wrapText="1"/>
    </xf>
    <xf numFmtId="0" fontId="15" fillId="0" borderId="70" xfId="0" applyFont="1" applyBorder="1" applyAlignment="1">
      <alignment vertical="top" wrapText="1"/>
    </xf>
    <xf numFmtId="0" fontId="16" fillId="6" borderId="91" xfId="0" applyFont="1" applyFill="1" applyBorder="1" applyAlignment="1">
      <alignment vertical="top" wrapText="1"/>
    </xf>
    <xf numFmtId="0" fontId="16" fillId="7" borderId="65" xfId="0" applyFont="1" applyFill="1" applyBorder="1" applyAlignment="1">
      <alignment vertical="center" wrapText="1"/>
    </xf>
    <xf numFmtId="0" fontId="16" fillId="2" borderId="75" xfId="0" applyFont="1" applyFill="1" applyBorder="1" applyAlignment="1">
      <alignment vertical="center" wrapText="1"/>
    </xf>
    <xf numFmtId="0" fontId="16" fillId="2" borderId="65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7" fillId="0" borderId="0" xfId="0" applyFont="1" applyAlignment="1"/>
    <xf numFmtId="4" fontId="2" fillId="8" borderId="87" xfId="0" applyNumberFormat="1" applyFont="1" applyFill="1" applyBorder="1" applyAlignment="1">
      <alignment horizontal="right" vertical="center"/>
    </xf>
    <xf numFmtId="4" fontId="2" fillId="6" borderId="84" xfId="0" applyNumberFormat="1" applyFont="1" applyFill="1" applyBorder="1" applyAlignment="1">
      <alignment horizontal="right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6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6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6" fillId="6" borderId="40" xfId="0" applyNumberFormat="1" applyFont="1" applyFill="1" applyBorder="1" applyAlignment="1">
      <alignment horizontal="right" vertical="top"/>
    </xf>
    <xf numFmtId="4" fontId="6" fillId="7" borderId="87" xfId="0" applyNumberFormat="1" applyFont="1" applyFill="1" applyBorder="1" applyAlignment="1">
      <alignment horizontal="right" vertical="center"/>
    </xf>
    <xf numFmtId="4" fontId="6" fillId="0" borderId="98" xfId="0" applyNumberFormat="1" applyFont="1" applyFill="1" applyBorder="1" applyAlignment="1">
      <alignment horizontal="right" vertical="top"/>
    </xf>
    <xf numFmtId="4" fontId="19" fillId="9" borderId="113" xfId="0" applyNumberFormat="1" applyFont="1" applyFill="1" applyBorder="1" applyAlignment="1">
      <alignment horizontal="right" vertical="top"/>
    </xf>
    <xf numFmtId="4" fontId="6" fillId="10" borderId="40" xfId="0" applyNumberFormat="1" applyFont="1" applyFill="1" applyBorder="1" applyAlignment="1">
      <alignment horizontal="right" vertical="top"/>
    </xf>
    <xf numFmtId="10" fontId="6" fillId="11" borderId="40" xfId="0" applyNumberFormat="1" applyFont="1" applyFill="1" applyBorder="1" applyAlignment="1">
      <alignment horizontal="right" vertical="top"/>
    </xf>
    <xf numFmtId="10" fontId="6" fillId="0" borderId="40" xfId="0" applyNumberFormat="1" applyFont="1" applyFill="1" applyBorder="1" applyAlignment="1">
      <alignment horizontal="right" vertical="top"/>
    </xf>
    <xf numFmtId="0" fontId="20" fillId="0" borderId="0" xfId="0" applyFont="1"/>
    <xf numFmtId="10" fontId="20" fillId="0" borderId="0" xfId="0" applyNumberFormat="1" applyFont="1"/>
    <xf numFmtId="4" fontId="20" fillId="0" borderId="0" xfId="0" applyNumberFormat="1" applyFont="1"/>
    <xf numFmtId="10" fontId="22" fillId="0" borderId="0" xfId="0" applyNumberFormat="1" applyFont="1"/>
    <xf numFmtId="4" fontId="22" fillId="0" borderId="0" xfId="0" applyNumberFormat="1" applyFont="1"/>
    <xf numFmtId="0" fontId="23" fillId="0" borderId="0" xfId="0" applyFont="1" applyAlignment="1">
      <alignment horizontal="center" vertical="center" wrapText="1"/>
    </xf>
    <xf numFmtId="14" fontId="0" fillId="0" borderId="0" xfId="0" applyNumberFormat="1" applyFont="1" applyAlignment="1"/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5" fillId="0" borderId="0" xfId="0" applyFont="1"/>
    <xf numFmtId="0" fontId="25" fillId="0" borderId="35" xfId="0" applyFont="1" applyBorder="1"/>
    <xf numFmtId="10" fontId="25" fillId="0" borderId="0" xfId="0" applyNumberFormat="1" applyFont="1"/>
    <xf numFmtId="4" fontId="2" fillId="3" borderId="30" xfId="0" applyNumberFormat="1" applyFont="1" applyFill="1" applyBorder="1" applyAlignment="1">
      <alignment horizontal="center" vertical="center" wrapText="1"/>
    </xf>
    <xf numFmtId="4" fontId="2" fillId="7" borderId="125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3" xfId="0" applyNumberFormat="1" applyFont="1" applyFill="1" applyBorder="1" applyAlignment="1">
      <alignment horizontal="right" vertical="center"/>
    </xf>
    <xf numFmtId="4" fontId="2" fillId="6" borderId="126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6" fillId="12" borderId="98" xfId="0" applyNumberFormat="1" applyFont="1" applyFill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6" fillId="6" borderId="51" xfId="0" applyNumberFormat="1" applyFont="1" applyFill="1" applyBorder="1" applyAlignment="1">
      <alignment horizontal="right" vertical="top"/>
    </xf>
    <xf numFmtId="4" fontId="6" fillId="10" borderId="98" xfId="0" applyNumberFormat="1" applyFont="1" applyFill="1" applyBorder="1" applyAlignment="1">
      <alignment horizontal="right" vertical="top"/>
    </xf>
    <xf numFmtId="4" fontId="6" fillId="6" borderId="128" xfId="0" applyNumberFormat="1" applyFont="1" applyFill="1" applyBorder="1" applyAlignment="1">
      <alignment horizontal="right" vertical="top"/>
    </xf>
    <xf numFmtId="4" fontId="2" fillId="6" borderId="143" xfId="0" applyNumberFormat="1" applyFont="1" applyFill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81" xfId="0" applyNumberFormat="1" applyFont="1" applyBorder="1" applyAlignment="1">
      <alignment horizontal="right" vertical="top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0" fontId="16" fillId="6" borderId="146" xfId="0" applyFont="1" applyFill="1" applyBorder="1" applyAlignment="1">
      <alignment vertical="top" wrapText="1"/>
    </xf>
    <xf numFmtId="4" fontId="6" fillId="0" borderId="140" xfId="0" applyNumberFormat="1" applyFont="1" applyBorder="1" applyAlignment="1">
      <alignment horizontal="right" vertical="top"/>
    </xf>
    <xf numFmtId="4" fontId="6" fillId="0" borderId="63" xfId="0" applyNumberFormat="1" applyFont="1" applyFill="1" applyBorder="1" applyAlignment="1">
      <alignment horizontal="right" vertical="top"/>
    </xf>
    <xf numFmtId="10" fontId="6" fillId="0" borderId="63" xfId="0" applyNumberFormat="1" applyFont="1" applyFill="1" applyBorder="1" applyAlignment="1">
      <alignment horizontal="right" vertical="top"/>
    </xf>
    <xf numFmtId="0" fontId="15" fillId="0" borderId="147" xfId="0" applyFont="1" applyBorder="1" applyAlignment="1">
      <alignment vertical="top" wrapText="1"/>
    </xf>
    <xf numFmtId="4" fontId="6" fillId="0" borderId="131" xfId="0" applyNumberFormat="1" applyFont="1" applyBorder="1" applyAlignment="1">
      <alignment horizontal="right" vertical="top"/>
    </xf>
    <xf numFmtId="4" fontId="6" fillId="0" borderId="148" xfId="0" applyNumberFormat="1" applyFont="1" applyFill="1" applyBorder="1" applyAlignment="1">
      <alignment horizontal="right" vertical="top"/>
    </xf>
    <xf numFmtId="10" fontId="6" fillId="0" borderId="148" xfId="0" applyNumberFormat="1" applyFont="1" applyFill="1" applyBorder="1" applyAlignment="1">
      <alignment horizontal="right" vertical="top"/>
    </xf>
    <xf numFmtId="0" fontId="15" fillId="0" borderId="121" xfId="0" applyFont="1" applyBorder="1" applyAlignment="1">
      <alignment vertical="top" wrapText="1"/>
    </xf>
    <xf numFmtId="10" fontId="6" fillId="0" borderId="98" xfId="0" applyNumberFormat="1" applyFont="1" applyFill="1" applyBorder="1" applyAlignment="1">
      <alignment horizontal="right" vertical="top"/>
    </xf>
    <xf numFmtId="4" fontId="6" fillId="5" borderId="0" xfId="0" applyNumberFormat="1" applyFont="1" applyFill="1" applyBorder="1" applyAlignment="1">
      <alignment horizontal="right" vertical="center"/>
    </xf>
    <xf numFmtId="0" fontId="15" fillId="5" borderId="96" xfId="0" applyFont="1" applyFill="1" applyBorder="1" applyAlignment="1">
      <alignment vertical="center"/>
    </xf>
    <xf numFmtId="4" fontId="6" fillId="7" borderId="149" xfId="0" applyNumberFormat="1" applyFont="1" applyFill="1" applyBorder="1" applyAlignment="1">
      <alignment horizontal="right" vertical="center"/>
    </xf>
    <xf numFmtId="4" fontId="6" fillId="7" borderId="150" xfId="0" applyNumberFormat="1" applyFont="1" applyFill="1" applyBorder="1" applyAlignment="1">
      <alignment horizontal="right" vertical="center"/>
    </xf>
    <xf numFmtId="0" fontId="16" fillId="7" borderId="151" xfId="0" applyFont="1" applyFill="1" applyBorder="1" applyAlignment="1">
      <alignment vertical="center" wrapText="1"/>
    </xf>
    <xf numFmtId="4" fontId="6" fillId="5" borderId="101" xfId="0" applyNumberFormat="1" applyFont="1" applyFill="1" applyBorder="1" applyAlignment="1">
      <alignment horizontal="right" vertical="center"/>
    </xf>
    <xf numFmtId="4" fontId="6" fillId="10" borderId="63" xfId="0" applyNumberFormat="1" applyFont="1" applyFill="1" applyBorder="1" applyAlignment="1">
      <alignment horizontal="right" vertical="top"/>
    </xf>
    <xf numFmtId="0" fontId="15" fillId="5" borderId="94" xfId="0" applyFont="1" applyFill="1" applyBorder="1" applyAlignment="1">
      <alignment vertical="center"/>
    </xf>
    <xf numFmtId="4" fontId="2" fillId="7" borderId="87" xfId="0" applyNumberFormat="1" applyFont="1" applyFill="1" applyBorder="1" applyAlignment="1">
      <alignment horizontal="right" vertical="center"/>
    </xf>
    <xf numFmtId="4" fontId="1" fillId="0" borderId="90" xfId="0" applyNumberFormat="1" applyFont="1" applyBorder="1" applyAlignment="1">
      <alignment horizontal="right" vertical="top"/>
    </xf>
    <xf numFmtId="4" fontId="6" fillId="0" borderId="152" xfId="0" applyNumberFormat="1" applyFont="1" applyBorder="1" applyAlignment="1">
      <alignment horizontal="right" vertical="top"/>
    </xf>
    <xf numFmtId="4" fontId="6" fillId="0" borderId="153" xfId="0" applyNumberFormat="1" applyFont="1" applyFill="1" applyBorder="1" applyAlignment="1">
      <alignment horizontal="right" vertical="top"/>
    </xf>
    <xf numFmtId="10" fontId="6" fillId="0" borderId="153" xfId="0" applyNumberFormat="1" applyFont="1" applyFill="1" applyBorder="1" applyAlignment="1">
      <alignment horizontal="right" vertical="top"/>
    </xf>
    <xf numFmtId="0" fontId="15" fillId="0" borderId="146" xfId="0" applyFont="1" applyBorder="1" applyAlignment="1">
      <alignment vertical="top" wrapText="1"/>
    </xf>
    <xf numFmtId="0" fontId="15" fillId="0" borderId="154" xfId="0" applyFont="1" applyBorder="1" applyAlignment="1">
      <alignment vertical="top" wrapText="1"/>
    </xf>
    <xf numFmtId="4" fontId="6" fillId="0" borderId="155" xfId="0" applyNumberFormat="1" applyFont="1" applyBorder="1" applyAlignment="1">
      <alignment horizontal="right" vertical="top"/>
    </xf>
    <xf numFmtId="4" fontId="1" fillId="0" borderId="126" xfId="0" applyNumberFormat="1" applyFont="1" applyBorder="1" applyAlignment="1">
      <alignment horizontal="right" vertical="top"/>
    </xf>
    <xf numFmtId="4" fontId="6" fillId="0" borderId="144" xfId="0" applyNumberFormat="1" applyFont="1" applyBorder="1" applyAlignment="1">
      <alignment horizontal="right" vertical="top"/>
    </xf>
    <xf numFmtId="0" fontId="15" fillId="0" borderId="156" xfId="0" applyFont="1" applyBorder="1" applyAlignment="1">
      <alignment vertical="top" wrapText="1"/>
    </xf>
    <xf numFmtId="4" fontId="6" fillId="0" borderId="157" xfId="0" applyNumberFormat="1" applyFont="1" applyBorder="1" applyAlignment="1">
      <alignment horizontal="right" vertical="top"/>
    </xf>
    <xf numFmtId="0" fontId="15" fillId="0" borderId="158" xfId="0" applyFont="1" applyBorder="1" applyAlignment="1">
      <alignment vertical="top" wrapText="1"/>
    </xf>
    <xf numFmtId="0" fontId="15" fillId="0" borderId="159" xfId="0" applyFont="1" applyBorder="1" applyAlignment="1">
      <alignment vertical="top" wrapText="1"/>
    </xf>
    <xf numFmtId="4" fontId="6" fillId="0" borderId="160" xfId="0" applyNumberFormat="1" applyFont="1" applyBorder="1" applyAlignment="1">
      <alignment horizontal="right" vertical="top"/>
    </xf>
    <xf numFmtId="0" fontId="15" fillId="0" borderId="139" xfId="0" applyFont="1" applyBorder="1" applyAlignment="1">
      <alignment vertical="top" wrapText="1"/>
    </xf>
    <xf numFmtId="4" fontId="6" fillId="0" borderId="161" xfId="0" applyNumberFormat="1" applyFont="1" applyBorder="1" applyAlignment="1">
      <alignment horizontal="right" vertical="top"/>
    </xf>
    <xf numFmtId="0" fontId="15" fillId="0" borderId="141" xfId="0" applyFont="1" applyBorder="1" applyAlignment="1">
      <alignment vertical="top" wrapText="1"/>
    </xf>
    <xf numFmtId="0" fontId="15" fillId="0" borderId="162" xfId="0" applyFont="1" applyBorder="1" applyAlignment="1">
      <alignment vertical="top" wrapText="1"/>
    </xf>
    <xf numFmtId="0" fontId="0" fillId="0" borderId="0" xfId="0" applyFont="1" applyAlignment="1"/>
    <xf numFmtId="4" fontId="1" fillId="0" borderId="169" xfId="0" applyNumberFormat="1" applyFont="1" applyBorder="1" applyAlignment="1">
      <alignment horizontal="right" vertical="top"/>
    </xf>
    <xf numFmtId="4" fontId="1" fillId="0" borderId="170" xfId="0" applyNumberFormat="1" applyFont="1" applyBorder="1" applyAlignment="1">
      <alignment horizontal="right" vertical="top"/>
    </xf>
    <xf numFmtId="4" fontId="1" fillId="0" borderId="171" xfId="0" applyNumberFormat="1" applyFont="1" applyBorder="1" applyAlignment="1">
      <alignment horizontal="right" vertical="top"/>
    </xf>
    <xf numFmtId="0" fontId="15" fillId="0" borderId="171" xfId="0" applyFont="1" applyBorder="1" applyAlignment="1">
      <alignment vertical="top" wrapText="1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" fillId="0" borderId="180" xfId="0" applyNumberFormat="1" applyFont="1" applyBorder="1" applyAlignment="1">
      <alignment horizontal="right" vertical="top"/>
    </xf>
    <xf numFmtId="4" fontId="1" fillId="0" borderId="181" xfId="0" applyNumberFormat="1" applyFont="1" applyBorder="1" applyAlignment="1">
      <alignment horizontal="right" vertical="top"/>
    </xf>
    <xf numFmtId="4" fontId="1" fillId="0" borderId="182" xfId="0" applyNumberFormat="1" applyFont="1" applyBorder="1" applyAlignment="1">
      <alignment horizontal="right" vertical="top"/>
    </xf>
    <xf numFmtId="0" fontId="21" fillId="0" borderId="0" xfId="0" applyNumberFormat="1" applyFont="1"/>
    <xf numFmtId="0" fontId="26" fillId="0" borderId="0" xfId="0" applyNumberFormat="1" applyFont="1"/>
    <xf numFmtId="0" fontId="26" fillId="0" borderId="0" xfId="0" applyFont="1"/>
    <xf numFmtId="0" fontId="26" fillId="0" borderId="0" xfId="0" applyFont="1" applyAlignment="1"/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/>
    <xf numFmtId="10" fontId="26" fillId="0" borderId="0" xfId="0" applyNumberFormat="1" applyFont="1"/>
    <xf numFmtId="4" fontId="26" fillId="0" borderId="0" xfId="0" applyNumberFormat="1" applyFont="1"/>
    <xf numFmtId="4" fontId="25" fillId="0" borderId="0" xfId="0" applyNumberFormat="1" applyFont="1"/>
    <xf numFmtId="10" fontId="25" fillId="0" borderId="163" xfId="0" applyNumberFormat="1" applyFont="1" applyBorder="1" applyAlignment="1">
      <alignment horizontal="center" vertical="center" wrapText="1"/>
    </xf>
    <xf numFmtId="10" fontId="25" fillId="0" borderId="165" xfId="0" applyNumberFormat="1" applyFont="1" applyBorder="1" applyAlignment="1">
      <alignment horizontal="center" vertical="center" wrapText="1"/>
    </xf>
    <xf numFmtId="10" fontId="25" fillId="0" borderId="163" xfId="0" applyNumberFormat="1" applyFont="1" applyBorder="1" applyAlignment="1">
      <alignment horizontal="center" vertical="center"/>
    </xf>
    <xf numFmtId="4" fontId="25" fillId="0" borderId="164" xfId="0" applyNumberFormat="1" applyFont="1" applyBorder="1" applyAlignment="1">
      <alignment horizontal="center" vertical="center"/>
    </xf>
    <xf numFmtId="10" fontId="25" fillId="0" borderId="165" xfId="0" applyNumberFormat="1" applyFont="1" applyBorder="1" applyAlignment="1">
      <alignment horizontal="center" vertical="center"/>
    </xf>
    <xf numFmtId="4" fontId="25" fillId="0" borderId="164" xfId="0" applyNumberFormat="1" applyFont="1" applyBorder="1" applyAlignment="1">
      <alignment horizontal="center" vertical="center" wrapText="1"/>
    </xf>
    <xf numFmtId="10" fontId="24" fillId="0" borderId="163" xfId="0" applyNumberFormat="1" applyFont="1" applyBorder="1" applyAlignment="1">
      <alignment horizontal="center" vertical="center"/>
    </xf>
    <xf numFmtId="4" fontId="24" fillId="0" borderId="164" xfId="0" applyNumberFormat="1" applyFont="1" applyBorder="1" applyAlignment="1">
      <alignment horizontal="center" vertical="center"/>
    </xf>
    <xf numFmtId="49" fontId="25" fillId="0" borderId="113" xfId="0" applyNumberFormat="1" applyFont="1" applyBorder="1" applyAlignment="1">
      <alignment horizontal="center" vertical="center" wrapText="1"/>
    </xf>
    <xf numFmtId="49" fontId="25" fillId="0" borderId="132" xfId="0" applyNumberFormat="1" applyFont="1" applyBorder="1" applyAlignment="1">
      <alignment horizontal="center" vertical="center"/>
    </xf>
    <xf numFmtId="49" fontId="25" fillId="0" borderId="119" xfId="0" applyNumberFormat="1" applyFont="1" applyBorder="1" applyAlignment="1">
      <alignment horizontal="center" vertical="center"/>
    </xf>
    <xf numFmtId="49" fontId="25" fillId="0" borderId="118" xfId="0" applyNumberFormat="1" applyFont="1" applyBorder="1" applyAlignment="1">
      <alignment horizontal="center" vertical="center"/>
    </xf>
    <xf numFmtId="0" fontId="25" fillId="0" borderId="111" xfId="0" applyFont="1" applyBorder="1" applyAlignment="1">
      <alignment horizontal="center" vertical="center" wrapText="1"/>
    </xf>
    <xf numFmtId="10" fontId="25" fillId="0" borderId="133" xfId="0" applyNumberFormat="1" applyFont="1" applyBorder="1" applyAlignment="1">
      <alignment horizontal="center" vertical="center"/>
    </xf>
    <xf numFmtId="4" fontId="25" fillId="0" borderId="134" xfId="0" applyNumberFormat="1" applyFont="1" applyBorder="1" applyAlignment="1">
      <alignment horizontal="center" vertical="center"/>
    </xf>
    <xf numFmtId="4" fontId="25" fillId="0" borderId="133" xfId="0" applyNumberFormat="1" applyFont="1" applyBorder="1" applyAlignment="1">
      <alignment horizontal="center" vertical="center"/>
    </xf>
    <xf numFmtId="4" fontId="25" fillId="0" borderId="129" xfId="0" applyNumberFormat="1" applyFont="1" applyBorder="1" applyAlignment="1">
      <alignment horizontal="center" vertical="center"/>
    </xf>
    <xf numFmtId="10" fontId="25" fillId="0" borderId="129" xfId="0" applyNumberFormat="1" applyFont="1" applyBorder="1" applyAlignment="1">
      <alignment horizontal="center" vertical="center"/>
    </xf>
    <xf numFmtId="10" fontId="24" fillId="0" borderId="133" xfId="0" applyNumberFormat="1" applyFont="1" applyBorder="1" applyAlignment="1">
      <alignment horizontal="center" vertical="center"/>
    </xf>
    <xf numFmtId="4" fontId="24" fillId="0" borderId="134" xfId="0" applyNumberFormat="1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 wrapText="1"/>
    </xf>
    <xf numFmtId="10" fontId="25" fillId="0" borderId="135" xfId="0" applyNumberFormat="1" applyFont="1" applyBorder="1" applyAlignment="1">
      <alignment horizontal="center" vertical="center"/>
    </xf>
    <xf numFmtId="4" fontId="29" fillId="0" borderId="136" xfId="0" applyNumberFormat="1" applyFont="1" applyBorder="1" applyAlignment="1">
      <alignment horizontal="center" vertical="center"/>
    </xf>
    <xf numFmtId="4" fontId="25" fillId="0" borderId="135" xfId="0" applyNumberFormat="1" applyFont="1" applyBorder="1" applyAlignment="1">
      <alignment horizontal="center" vertical="center"/>
    </xf>
    <xf numFmtId="4" fontId="25" fillId="0" borderId="114" xfId="0" applyNumberFormat="1" applyFont="1" applyBorder="1" applyAlignment="1">
      <alignment horizontal="center" vertical="center"/>
    </xf>
    <xf numFmtId="10" fontId="25" fillId="0" borderId="114" xfId="0" applyNumberFormat="1" applyFont="1" applyBorder="1" applyAlignment="1">
      <alignment horizontal="center" vertical="center"/>
    </xf>
    <xf numFmtId="4" fontId="25" fillId="0" borderId="136" xfId="0" applyNumberFormat="1" applyFont="1" applyBorder="1" applyAlignment="1">
      <alignment horizontal="center" vertical="center"/>
    </xf>
    <xf numFmtId="10" fontId="30" fillId="0" borderId="135" xfId="0" applyNumberFormat="1" applyFont="1" applyBorder="1" applyAlignment="1">
      <alignment horizontal="center" vertical="center"/>
    </xf>
    <xf numFmtId="4" fontId="24" fillId="0" borderId="136" xfId="0" applyNumberFormat="1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 wrapText="1"/>
    </xf>
    <xf numFmtId="10" fontId="25" fillId="0" borderId="137" xfId="0" applyNumberFormat="1" applyFont="1" applyBorder="1" applyAlignment="1">
      <alignment horizontal="center" vertical="center"/>
    </xf>
    <xf numFmtId="4" fontId="25" fillId="0" borderId="138" xfId="0" applyNumberFormat="1" applyFont="1" applyBorder="1" applyAlignment="1">
      <alignment horizontal="center" vertical="center"/>
    </xf>
    <xf numFmtId="4" fontId="25" fillId="0" borderId="137" xfId="0" applyNumberFormat="1" applyFont="1" applyBorder="1" applyAlignment="1">
      <alignment horizontal="center" vertical="center"/>
    </xf>
    <xf numFmtId="4" fontId="25" fillId="0" borderId="142" xfId="0" applyNumberFormat="1" applyFont="1" applyBorder="1" applyAlignment="1">
      <alignment horizontal="center" vertical="center"/>
    </xf>
    <xf numFmtId="10" fontId="25" fillId="0" borderId="142" xfId="0" applyNumberFormat="1" applyFont="1" applyBorder="1" applyAlignment="1">
      <alignment horizontal="center" vertical="center"/>
    </xf>
    <xf numFmtId="10" fontId="30" fillId="0" borderId="137" xfId="0" applyNumberFormat="1" applyFont="1" applyBorder="1" applyAlignment="1">
      <alignment horizontal="center" vertical="center"/>
    </xf>
    <xf numFmtId="4" fontId="24" fillId="0" borderId="138" xfId="0" applyNumberFormat="1" applyFont="1" applyBorder="1" applyAlignment="1">
      <alignment horizontal="center" vertical="center"/>
    </xf>
    <xf numFmtId="0" fontId="25" fillId="0" borderId="113" xfId="0" applyFont="1" applyBorder="1" applyAlignment="1">
      <alignment horizontal="center" vertical="center" wrapText="1"/>
    </xf>
    <xf numFmtId="10" fontId="25" fillId="0" borderId="115" xfId="0" applyNumberFormat="1" applyFont="1" applyBorder="1" applyAlignment="1">
      <alignment horizontal="center" vertical="center"/>
    </xf>
    <xf numFmtId="4" fontId="25" fillId="0" borderId="116" xfId="0" applyNumberFormat="1" applyFont="1" applyBorder="1" applyAlignment="1">
      <alignment horizontal="center" vertical="center"/>
    </xf>
    <xf numFmtId="4" fontId="25" fillId="0" borderId="117" xfId="0" applyNumberFormat="1" applyFont="1" applyBorder="1" applyAlignment="1">
      <alignment horizontal="center" vertical="center"/>
    </xf>
    <xf numFmtId="4" fontId="25" fillId="0" borderId="118" xfId="0" applyNumberFormat="1" applyFont="1" applyBorder="1" applyAlignment="1">
      <alignment horizontal="center" vertical="center"/>
    </xf>
    <xf numFmtId="10" fontId="25" fillId="0" borderId="118" xfId="0" applyNumberFormat="1" applyFont="1" applyBorder="1" applyAlignment="1">
      <alignment horizontal="center" vertical="center"/>
    </xf>
    <xf numFmtId="10" fontId="25" fillId="0" borderId="117" xfId="0" applyNumberFormat="1" applyFont="1" applyBorder="1" applyAlignment="1">
      <alignment horizontal="center" vertical="center"/>
    </xf>
    <xf numFmtId="10" fontId="30" fillId="0" borderId="117" xfId="0" applyNumberFormat="1" applyFont="1" applyBorder="1" applyAlignment="1">
      <alignment horizontal="center" vertical="center"/>
    </xf>
    <xf numFmtId="4" fontId="24" fillId="0" borderId="11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Font="1" applyAlignment="1"/>
    <xf numFmtId="4" fontId="1" fillId="0" borderId="189" xfId="0" applyNumberFormat="1" applyFont="1" applyBorder="1" applyAlignment="1">
      <alignment horizontal="right" vertical="top"/>
    </xf>
    <xf numFmtId="0" fontId="10" fillId="0" borderId="122" xfId="0" applyFont="1" applyBorder="1" applyAlignment="1"/>
    <xf numFmtId="0" fontId="10" fillId="0" borderId="113" xfId="0" applyFont="1" applyBorder="1" applyAlignment="1"/>
    <xf numFmtId="0" fontId="31" fillId="0" borderId="0" xfId="0" applyFont="1" applyAlignment="1">
      <alignment vertical="center"/>
    </xf>
    <xf numFmtId="0" fontId="31" fillId="0" borderId="190" xfId="0" applyFont="1" applyBorder="1" applyAlignment="1">
      <alignment vertical="center"/>
    </xf>
    <xf numFmtId="4" fontId="31" fillId="0" borderId="0" xfId="0" applyNumberFormat="1" applyFont="1" applyAlignment="1">
      <alignment horizontal="right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right" vertical="center"/>
    </xf>
    <xf numFmtId="0" fontId="10" fillId="0" borderId="0" xfId="0" applyNumberFormat="1" applyFont="1" applyAlignment="1"/>
    <xf numFmtId="0" fontId="33" fillId="0" borderId="0" xfId="0" applyNumberFormat="1" applyFont="1" applyAlignment="1">
      <alignment horizontal="right"/>
    </xf>
    <xf numFmtId="0" fontId="31" fillId="0" borderId="0" xfId="0" applyNumberFormat="1" applyFont="1" applyAlignme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4" fontId="31" fillId="0" borderId="0" xfId="0" applyNumberFormat="1" applyFont="1" applyAlignment="1">
      <alignment horizontal="right" vertical="center"/>
    </xf>
    <xf numFmtId="4" fontId="33" fillId="0" borderId="0" xfId="0" applyNumberFormat="1" applyFont="1" applyAlignment="1">
      <alignment horizontal="right" wrapText="1"/>
    </xf>
    <xf numFmtId="4" fontId="10" fillId="3" borderId="29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30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 wrapText="1"/>
    </xf>
    <xf numFmtId="3" fontId="10" fillId="4" borderId="29" xfId="0" applyNumberFormat="1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/>
    </xf>
    <xf numFmtId="4" fontId="31" fillId="2" borderId="31" xfId="0" applyNumberFormat="1" applyFont="1" applyFill="1" applyBorder="1" applyAlignment="1">
      <alignment horizontal="right" vertical="center"/>
    </xf>
    <xf numFmtId="0" fontId="10" fillId="5" borderId="32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vertical="center"/>
    </xf>
    <xf numFmtId="0" fontId="31" fillId="5" borderId="3" xfId="0" applyFont="1" applyFill="1" applyBorder="1" applyAlignment="1">
      <alignment horizontal="center" vertical="center"/>
    </xf>
    <xf numFmtId="4" fontId="31" fillId="5" borderId="3" xfId="0" applyNumberFormat="1" applyFont="1" applyFill="1" applyBorder="1" applyAlignment="1">
      <alignment horizontal="right" vertical="center"/>
    </xf>
    <xf numFmtId="164" fontId="10" fillId="6" borderId="33" xfId="0" applyNumberFormat="1" applyFont="1" applyFill="1" applyBorder="1" applyAlignment="1">
      <alignment vertical="top"/>
    </xf>
    <xf numFmtId="49" fontId="10" fillId="6" borderId="34" xfId="0" applyNumberFormat="1" applyFont="1" applyFill="1" applyBorder="1" applyAlignment="1">
      <alignment horizontal="center" vertical="top"/>
    </xf>
    <xf numFmtId="0" fontId="34" fillId="6" borderId="35" xfId="0" applyFont="1" applyFill="1" applyBorder="1" applyAlignment="1">
      <alignment vertical="top" wrapText="1"/>
    </xf>
    <xf numFmtId="0" fontId="10" fillId="6" borderId="36" xfId="0" applyFont="1" applyFill="1" applyBorder="1" applyAlignment="1">
      <alignment horizontal="center" vertical="top"/>
    </xf>
    <xf numFmtId="4" fontId="10" fillId="6" borderId="37" xfId="0" applyNumberFormat="1" applyFont="1" applyFill="1" applyBorder="1" applyAlignment="1">
      <alignment horizontal="right" vertical="top"/>
    </xf>
    <xf numFmtId="4" fontId="10" fillId="6" borderId="38" xfId="0" applyNumberFormat="1" applyFont="1" applyFill="1" applyBorder="1" applyAlignment="1">
      <alignment horizontal="right" vertical="top"/>
    </xf>
    <xf numFmtId="4" fontId="10" fillId="6" borderId="39" xfId="0" applyNumberFormat="1" applyFont="1" applyFill="1" applyBorder="1" applyAlignment="1">
      <alignment horizontal="right" vertical="top"/>
    </xf>
    <xf numFmtId="164" fontId="10" fillId="0" borderId="41" xfId="0" applyNumberFormat="1" applyFont="1" applyBorder="1" applyAlignment="1">
      <alignment vertical="top"/>
    </xf>
    <xf numFmtId="49" fontId="32" fillId="0" borderId="42" xfId="0" applyNumberFormat="1" applyFont="1" applyBorder="1" applyAlignment="1">
      <alignment horizontal="center" vertical="top"/>
    </xf>
    <xf numFmtId="0" fontId="35" fillId="0" borderId="43" xfId="0" applyFont="1" applyBorder="1" applyAlignment="1">
      <alignment vertical="top" wrapText="1"/>
    </xf>
    <xf numFmtId="0" fontId="31" fillId="0" borderId="41" xfId="0" applyFont="1" applyBorder="1" applyAlignment="1">
      <alignment horizontal="center" vertical="top"/>
    </xf>
    <xf numFmtId="4" fontId="31" fillId="0" borderId="8" xfId="0" applyNumberFormat="1" applyFont="1" applyBorder="1" applyAlignment="1">
      <alignment horizontal="right" vertical="top"/>
    </xf>
    <xf numFmtId="4" fontId="31" fillId="0" borderId="10" xfId="0" applyNumberFormat="1" applyFont="1" applyBorder="1" applyAlignment="1">
      <alignment horizontal="right" vertical="top"/>
    </xf>
    <xf numFmtId="4" fontId="31" fillId="0" borderId="44" xfId="0" applyNumberFormat="1" applyFont="1" applyBorder="1" applyAlignment="1">
      <alignment horizontal="right" vertical="top"/>
    </xf>
    <xf numFmtId="164" fontId="10" fillId="0" borderId="46" xfId="0" applyNumberFormat="1" applyFont="1" applyBorder="1" applyAlignment="1">
      <alignment vertical="top"/>
    </xf>
    <xf numFmtId="49" fontId="32" fillId="0" borderId="47" xfId="0" applyNumberFormat="1" applyFont="1" applyBorder="1" applyAlignment="1">
      <alignment horizontal="center" vertical="top"/>
    </xf>
    <xf numFmtId="4" fontId="31" fillId="0" borderId="12" xfId="0" applyNumberFormat="1" applyFont="1" applyBorder="1" applyAlignment="1">
      <alignment horizontal="right" vertical="top"/>
    </xf>
    <xf numFmtId="4" fontId="31" fillId="0" borderId="9" xfId="0" applyNumberFormat="1" applyFont="1" applyBorder="1" applyAlignment="1">
      <alignment horizontal="right" vertical="top"/>
    </xf>
    <xf numFmtId="0" fontId="31" fillId="0" borderId="0" xfId="0" applyFont="1" applyAlignment="1"/>
    <xf numFmtId="0" fontId="31" fillId="0" borderId="46" xfId="0" applyFont="1" applyBorder="1" applyAlignment="1">
      <alignment horizontal="center" vertical="top"/>
    </xf>
    <xf numFmtId="4" fontId="31" fillId="0" borderId="11" xfId="0" applyNumberFormat="1" applyFont="1" applyBorder="1" applyAlignment="1">
      <alignment horizontal="right" vertical="top"/>
    </xf>
    <xf numFmtId="164" fontId="10" fillId="6" borderId="82" xfId="0" applyNumberFormat="1" applyFont="1" applyFill="1" applyBorder="1" applyAlignment="1">
      <alignment vertical="top"/>
    </xf>
    <xf numFmtId="49" fontId="10" fillId="6" borderId="102" xfId="0" applyNumberFormat="1" applyFont="1" applyFill="1" applyBorder="1" applyAlignment="1">
      <alignment horizontal="center" vertical="top"/>
    </xf>
    <xf numFmtId="0" fontId="34" fillId="6" borderId="100" xfId="0" applyFont="1" applyFill="1" applyBorder="1" applyAlignment="1">
      <alignment vertical="top" wrapText="1"/>
    </xf>
    <xf numFmtId="0" fontId="10" fillId="6" borderId="102" xfId="0" applyFont="1" applyFill="1" applyBorder="1" applyAlignment="1">
      <alignment horizontal="center" vertical="top"/>
    </xf>
    <xf numFmtId="4" fontId="10" fillId="6" borderId="152" xfId="0" applyNumberFormat="1" applyFont="1" applyFill="1" applyBorder="1" applyAlignment="1">
      <alignment horizontal="right" vertical="top"/>
    </xf>
    <xf numFmtId="4" fontId="10" fillId="6" borderId="175" xfId="0" applyNumberFormat="1" applyFont="1" applyFill="1" applyBorder="1" applyAlignment="1">
      <alignment horizontal="right" vertical="top"/>
    </xf>
    <xf numFmtId="4" fontId="10" fillId="6" borderId="146" xfId="0" applyNumberFormat="1" applyFont="1" applyFill="1" applyBorder="1" applyAlignment="1">
      <alignment horizontal="right" vertical="top"/>
    </xf>
    <xf numFmtId="4" fontId="10" fillId="6" borderId="84" xfId="0" applyNumberFormat="1" applyFont="1" applyFill="1" applyBorder="1" applyAlignment="1">
      <alignment horizontal="right" vertical="top"/>
    </xf>
    <xf numFmtId="4" fontId="10" fillId="6" borderId="51" xfId="0" applyNumberFormat="1" applyFont="1" applyFill="1" applyBorder="1" applyAlignment="1">
      <alignment horizontal="right" vertical="top"/>
    </xf>
    <xf numFmtId="4" fontId="10" fillId="6" borderId="52" xfId="0" applyNumberFormat="1" applyFont="1" applyFill="1" applyBorder="1" applyAlignment="1">
      <alignment horizontal="right" vertical="top"/>
    </xf>
    <xf numFmtId="4" fontId="10" fillId="6" borderId="50" xfId="0" applyNumberFormat="1" applyFont="1" applyFill="1" applyBorder="1" applyAlignment="1">
      <alignment horizontal="right" vertical="top"/>
    </xf>
    <xf numFmtId="49" fontId="32" fillId="0" borderId="105" xfId="0" applyNumberFormat="1" applyFont="1" applyBorder="1" applyAlignment="1">
      <alignment horizontal="center" vertical="top"/>
    </xf>
    <xf numFmtId="0" fontId="35" fillId="0" borderId="64" xfId="0" applyFont="1" applyBorder="1" applyAlignment="1">
      <alignment vertical="top" wrapText="1"/>
    </xf>
    <xf numFmtId="0" fontId="31" fillId="0" borderId="105" xfId="0" applyFont="1" applyBorder="1" applyAlignment="1">
      <alignment horizontal="center" vertical="top"/>
    </xf>
    <xf numFmtId="4" fontId="31" fillId="0" borderId="155" xfId="0" applyNumberFormat="1" applyFont="1" applyBorder="1" applyAlignment="1">
      <alignment horizontal="right" vertical="top"/>
    </xf>
    <xf numFmtId="4" fontId="31" fillId="0" borderId="147" xfId="0" applyNumberFormat="1" applyFont="1" applyBorder="1" applyAlignment="1">
      <alignment horizontal="right" vertical="top"/>
    </xf>
    <xf numFmtId="4" fontId="31" fillId="0" borderId="140" xfId="0" applyNumberFormat="1" applyFont="1" applyBorder="1" applyAlignment="1">
      <alignment horizontal="right" vertical="top"/>
    </xf>
    <xf numFmtId="4" fontId="31" fillId="0" borderId="45" xfId="0" applyNumberFormat="1" applyFont="1" applyBorder="1" applyAlignment="1">
      <alignment horizontal="right" vertical="top"/>
    </xf>
    <xf numFmtId="164" fontId="10" fillId="0" borderId="172" xfId="0" applyNumberFormat="1" applyFont="1" applyBorder="1" applyAlignment="1">
      <alignment vertical="top"/>
    </xf>
    <xf numFmtId="49" fontId="32" fillId="0" borderId="173" xfId="0" applyNumberFormat="1" applyFont="1" applyBorder="1" applyAlignment="1">
      <alignment horizontal="center" vertical="top"/>
    </xf>
    <xf numFmtId="0" fontId="35" fillId="0" borderId="174" xfId="0" applyFont="1" applyBorder="1" applyAlignment="1">
      <alignment vertical="top" wrapText="1"/>
    </xf>
    <xf numFmtId="0" fontId="31" fillId="0" borderId="173" xfId="0" applyFont="1" applyBorder="1" applyAlignment="1">
      <alignment horizontal="center" vertical="top"/>
    </xf>
    <xf numFmtId="4" fontId="31" fillId="0" borderId="135" xfId="0" applyNumberFormat="1" applyFont="1" applyBorder="1" applyAlignment="1">
      <alignment horizontal="right" vertical="top"/>
    </xf>
    <xf numFmtId="4" fontId="31" fillId="0" borderId="114" xfId="0" applyNumberFormat="1" applyFont="1" applyBorder="1" applyAlignment="1">
      <alignment horizontal="right" vertical="top"/>
    </xf>
    <xf numFmtId="4" fontId="31" fillId="0" borderId="141" xfId="0" applyNumberFormat="1" applyFont="1" applyBorder="1" applyAlignment="1">
      <alignment horizontal="right" vertical="top"/>
    </xf>
    <xf numFmtId="4" fontId="31" fillId="0" borderId="177" xfId="0" applyNumberFormat="1" applyFont="1" applyBorder="1" applyAlignment="1">
      <alignment horizontal="right" vertical="top"/>
    </xf>
    <xf numFmtId="4" fontId="31" fillId="0" borderId="176" xfId="0" applyNumberFormat="1" applyFont="1" applyBorder="1" applyAlignment="1">
      <alignment horizontal="right" vertical="top"/>
    </xf>
    <xf numFmtId="4" fontId="31" fillId="0" borderId="178" xfId="0" applyNumberFormat="1" applyFont="1" applyBorder="1" applyAlignment="1">
      <alignment horizontal="right" vertical="top"/>
    </xf>
    <xf numFmtId="4" fontId="31" fillId="0" borderId="179" xfId="0" applyNumberFormat="1" applyFont="1" applyBorder="1" applyAlignment="1">
      <alignment horizontal="right" vertical="top"/>
    </xf>
    <xf numFmtId="4" fontId="31" fillId="0" borderId="180" xfId="0" applyNumberFormat="1" applyFont="1" applyBorder="1" applyAlignment="1">
      <alignment horizontal="right" vertical="top"/>
    </xf>
    <xf numFmtId="4" fontId="31" fillId="0" borderId="181" xfId="0" applyNumberFormat="1" applyFont="1" applyBorder="1" applyAlignment="1">
      <alignment horizontal="right" vertical="top"/>
    </xf>
    <xf numFmtId="4" fontId="31" fillId="0" borderId="182" xfId="0" applyNumberFormat="1" applyFont="1" applyBorder="1" applyAlignment="1">
      <alignment horizontal="right" vertical="top"/>
    </xf>
    <xf numFmtId="164" fontId="10" fillId="0" borderId="32" xfId="0" applyNumberFormat="1" applyFont="1" applyBorder="1" applyAlignment="1">
      <alignment vertical="top"/>
    </xf>
    <xf numFmtId="49" fontId="32" fillId="0" borderId="124" xfId="0" applyNumberFormat="1" applyFont="1" applyBorder="1" applyAlignment="1">
      <alignment horizontal="center" vertical="center"/>
    </xf>
    <xf numFmtId="0" fontId="31" fillId="0" borderId="124" xfId="0" applyFont="1" applyBorder="1" applyAlignment="1">
      <alignment horizontal="center" vertical="top"/>
    </xf>
    <xf numFmtId="4" fontId="31" fillId="0" borderId="183" xfId="0" applyNumberFormat="1" applyFont="1" applyBorder="1" applyAlignment="1">
      <alignment horizontal="right" vertical="top"/>
    </xf>
    <xf numFmtId="4" fontId="31" fillId="0" borderId="170" xfId="0" applyNumberFormat="1" applyFont="1" applyBorder="1" applyAlignment="1">
      <alignment horizontal="right" vertical="top"/>
    </xf>
    <xf numFmtId="4" fontId="31" fillId="0" borderId="184" xfId="0" applyNumberFormat="1" applyFont="1" applyBorder="1" applyAlignment="1">
      <alignment horizontal="right" vertical="top"/>
    </xf>
    <xf numFmtId="4" fontId="31" fillId="0" borderId="98" xfId="0" applyNumberFormat="1" applyFont="1" applyBorder="1" applyAlignment="1">
      <alignment horizontal="right" vertical="top"/>
    </xf>
    <xf numFmtId="4" fontId="31" fillId="0" borderId="171" xfId="0" applyNumberFormat="1" applyFont="1" applyBorder="1" applyAlignment="1">
      <alignment horizontal="right" vertical="top"/>
    </xf>
    <xf numFmtId="4" fontId="31" fillId="0" borderId="169" xfId="0" applyNumberFormat="1" applyFont="1" applyBorder="1" applyAlignment="1">
      <alignment horizontal="right" vertical="top"/>
    </xf>
    <xf numFmtId="49" fontId="10" fillId="6" borderId="60" xfId="0" applyNumberFormat="1" applyFont="1" applyFill="1" applyBorder="1" applyAlignment="1">
      <alignment horizontal="center" vertical="top"/>
    </xf>
    <xf numFmtId="0" fontId="36" fillId="6" borderId="49" xfId="0" applyFont="1" applyFill="1" applyBorder="1" applyAlignment="1">
      <alignment vertical="top" wrapText="1"/>
    </xf>
    <xf numFmtId="0" fontId="10" fillId="6" borderId="99" xfId="0" applyFont="1" applyFill="1" applyBorder="1" applyAlignment="1">
      <alignment horizontal="center" vertical="top"/>
    </xf>
    <xf numFmtId="4" fontId="10" fillId="6" borderId="186" xfId="0" applyNumberFormat="1" applyFont="1" applyFill="1" applyBorder="1" applyAlignment="1">
      <alignment horizontal="right" vertical="top"/>
    </xf>
    <xf numFmtId="4" fontId="31" fillId="0" borderId="136" xfId="0" applyNumberFormat="1" applyFont="1" applyBorder="1" applyAlignment="1">
      <alignment horizontal="right" vertical="top"/>
    </xf>
    <xf numFmtId="4" fontId="31" fillId="0" borderId="133" xfId="0" applyNumberFormat="1" applyFont="1" applyBorder="1" applyAlignment="1">
      <alignment horizontal="right" vertical="top"/>
    </xf>
    <xf numFmtId="4" fontId="31" fillId="0" borderId="129" xfId="0" applyNumberFormat="1" applyFont="1" applyBorder="1" applyAlignment="1">
      <alignment horizontal="right" vertical="top"/>
    </xf>
    <xf numFmtId="4" fontId="31" fillId="0" borderId="185" xfId="0" applyNumberFormat="1" applyFont="1" applyBorder="1" applyAlignment="1">
      <alignment horizontal="right" vertical="top"/>
    </xf>
    <xf numFmtId="4" fontId="31" fillId="0" borderId="187" xfId="0" applyNumberFormat="1" applyFont="1" applyBorder="1" applyAlignment="1">
      <alignment horizontal="right" vertical="top"/>
    </xf>
    <xf numFmtId="4" fontId="31" fillId="0" borderId="48" xfId="0" applyNumberFormat="1" applyFont="1" applyBorder="1" applyAlignment="1">
      <alignment horizontal="right" vertical="top"/>
    </xf>
    <xf numFmtId="4" fontId="31" fillId="0" borderId="154" xfId="0" applyNumberFormat="1" applyFont="1" applyBorder="1" applyAlignment="1">
      <alignment horizontal="right" vertical="top"/>
    </xf>
    <xf numFmtId="164" fontId="10" fillId="0" borderId="106" xfId="0" applyNumberFormat="1" applyFont="1" applyBorder="1" applyAlignment="1">
      <alignment vertical="top"/>
    </xf>
    <xf numFmtId="0" fontId="31" fillId="0" borderId="191" xfId="0" applyFont="1" applyBorder="1" applyAlignment="1">
      <alignment horizontal="center" vertical="top"/>
    </xf>
    <xf numFmtId="4" fontId="31" fillId="0" borderId="132" xfId="0" applyNumberFormat="1" applyFont="1" applyBorder="1" applyAlignment="1">
      <alignment horizontal="right" vertical="top"/>
    </xf>
    <xf numFmtId="4" fontId="31" fillId="0" borderId="118" xfId="0" applyNumberFormat="1" applyFont="1" applyBorder="1" applyAlignment="1">
      <alignment horizontal="right" vertical="top"/>
    </xf>
    <xf numFmtId="4" fontId="31" fillId="0" borderId="119" xfId="0" applyNumberFormat="1" applyFont="1" applyBorder="1" applyAlignment="1">
      <alignment horizontal="right" vertical="top"/>
    </xf>
    <xf numFmtId="4" fontId="31" fillId="0" borderId="189" xfId="0" applyNumberFormat="1" applyFont="1" applyBorder="1" applyAlignment="1">
      <alignment horizontal="right" vertical="top"/>
    </xf>
    <xf numFmtId="164" fontId="10" fillId="6" borderId="99" xfId="0" applyNumberFormat="1" applyFont="1" applyFill="1" applyBorder="1" applyAlignment="1">
      <alignment vertical="top"/>
    </xf>
    <xf numFmtId="49" fontId="32" fillId="6" borderId="60" xfId="0" applyNumberFormat="1" applyFont="1" applyFill="1" applyBorder="1" applyAlignment="1">
      <alignment horizontal="center" vertical="top"/>
    </xf>
    <xf numFmtId="4" fontId="10" fillId="6" borderId="133" xfId="0" applyNumberFormat="1" applyFont="1" applyFill="1" applyBorder="1" applyAlignment="1">
      <alignment horizontal="right" vertical="top"/>
    </xf>
    <xf numFmtId="4" fontId="10" fillId="6" borderId="129" xfId="0" applyNumberFormat="1" applyFont="1" applyFill="1" applyBorder="1" applyAlignment="1">
      <alignment horizontal="right" vertical="top"/>
    </xf>
    <xf numFmtId="4" fontId="10" fillId="6" borderId="134" xfId="0" applyNumberFormat="1" applyFont="1" applyFill="1" applyBorder="1" applyAlignment="1">
      <alignment horizontal="right" vertical="top"/>
    </xf>
    <xf numFmtId="4" fontId="10" fillId="6" borderId="63" xfId="0" applyNumberFormat="1" applyFont="1" applyFill="1" applyBorder="1" applyAlignment="1">
      <alignment horizontal="right" vertical="top"/>
    </xf>
    <xf numFmtId="4" fontId="10" fillId="6" borderId="61" xfId="0" applyNumberFormat="1" applyFont="1" applyFill="1" applyBorder="1" applyAlignment="1">
      <alignment horizontal="right" vertical="top"/>
    </xf>
    <xf numFmtId="4" fontId="10" fillId="6" borderId="62" xfId="0" applyNumberFormat="1" applyFont="1" applyFill="1" applyBorder="1" applyAlignment="1">
      <alignment horizontal="right" vertical="top"/>
    </xf>
    <xf numFmtId="164" fontId="10" fillId="0" borderId="59" xfId="0" applyNumberFormat="1" applyFont="1" applyBorder="1" applyAlignment="1">
      <alignment vertical="top"/>
    </xf>
    <xf numFmtId="49" fontId="32" fillId="0" borderId="60" xfId="0" applyNumberFormat="1" applyFont="1" applyBorder="1" applyAlignment="1">
      <alignment horizontal="center" vertical="top"/>
    </xf>
    <xf numFmtId="0" fontId="31" fillId="0" borderId="59" xfId="0" applyFont="1" applyBorder="1" applyAlignment="1">
      <alignment horizontal="center" vertical="top"/>
    </xf>
    <xf numFmtId="4" fontId="31" fillId="0" borderId="63" xfId="0" applyNumberFormat="1" applyFont="1" applyBorder="1" applyAlignment="1">
      <alignment horizontal="right" vertical="top"/>
    </xf>
    <xf numFmtId="4" fontId="31" fillId="0" borderId="61" xfId="0" applyNumberFormat="1" applyFont="1" applyBorder="1" applyAlignment="1">
      <alignment horizontal="right" vertical="top"/>
    </xf>
    <xf numFmtId="4" fontId="31" fillId="0" borderId="62" xfId="0" applyNumberFormat="1" applyFont="1" applyBorder="1" applyAlignment="1">
      <alignment horizontal="right" vertical="top"/>
    </xf>
    <xf numFmtId="4" fontId="31" fillId="0" borderId="7" xfId="0" applyNumberFormat="1" applyFont="1" applyBorder="1" applyAlignment="1">
      <alignment horizontal="right" vertical="top"/>
    </xf>
    <xf numFmtId="49" fontId="32" fillId="0" borderId="58" xfId="0" applyNumberFormat="1" applyFont="1" applyBorder="1" applyAlignment="1">
      <alignment horizontal="center" vertical="top"/>
    </xf>
    <xf numFmtId="0" fontId="31" fillId="0" borderId="64" xfId="0" applyFont="1" applyBorder="1" applyAlignment="1">
      <alignment vertical="top" wrapText="1"/>
    </xf>
    <xf numFmtId="4" fontId="31" fillId="0" borderId="163" xfId="0" applyNumberFormat="1" applyFont="1" applyBorder="1" applyAlignment="1">
      <alignment horizontal="right" vertical="top"/>
    </xf>
    <xf numFmtId="4" fontId="31" fillId="0" borderId="165" xfId="0" applyNumberFormat="1" applyFont="1" applyBorder="1" applyAlignment="1">
      <alignment horizontal="right" vertical="top"/>
    </xf>
    <xf numFmtId="4" fontId="31" fillId="0" borderId="164" xfId="0" applyNumberFormat="1" applyFont="1" applyBorder="1" applyAlignment="1">
      <alignment horizontal="right" vertical="top"/>
    </xf>
    <xf numFmtId="49" fontId="32" fillId="6" borderId="34" xfId="0" applyNumberFormat="1" applyFont="1" applyFill="1" applyBorder="1" applyAlignment="1">
      <alignment horizontal="center" vertical="top"/>
    </xf>
    <xf numFmtId="0" fontId="34" fillId="6" borderId="49" xfId="0" applyFont="1" applyFill="1" applyBorder="1" applyAlignment="1">
      <alignment vertical="top" wrapText="1"/>
    </xf>
    <xf numFmtId="0" fontId="10" fillId="6" borderId="33" xfId="0" applyFont="1" applyFill="1" applyBorder="1" applyAlignment="1">
      <alignment horizontal="center" vertical="top"/>
    </xf>
    <xf numFmtId="4" fontId="31" fillId="0" borderId="55" xfId="0" applyNumberFormat="1" applyFont="1" applyBorder="1" applyAlignment="1">
      <alignment horizontal="right" vertical="top"/>
    </xf>
    <xf numFmtId="4" fontId="31" fillId="0" borderId="56" xfId="0" applyNumberFormat="1" applyFont="1" applyBorder="1" applyAlignment="1">
      <alignment horizontal="right" vertical="top"/>
    </xf>
    <xf numFmtId="4" fontId="31" fillId="0" borderId="57" xfId="0" applyNumberFormat="1" applyFont="1" applyBorder="1" applyAlignment="1">
      <alignment horizontal="right" vertical="top"/>
    </xf>
    <xf numFmtId="164" fontId="34" fillId="7" borderId="106" xfId="0" applyNumberFormat="1" applyFont="1" applyFill="1" applyBorder="1" applyAlignment="1">
      <alignment vertical="center"/>
    </xf>
    <xf numFmtId="164" fontId="10" fillId="7" borderId="107" xfId="0" applyNumberFormat="1" applyFont="1" applyFill="1" applyBorder="1" applyAlignment="1">
      <alignment horizontal="center" vertical="center"/>
    </xf>
    <xf numFmtId="0" fontId="10" fillId="7" borderId="107" xfId="0" applyFont="1" applyFill="1" applyBorder="1" applyAlignment="1">
      <alignment vertical="center" wrapText="1"/>
    </xf>
    <xf numFmtId="0" fontId="10" fillId="7" borderId="108" xfId="0" applyFont="1" applyFill="1" applyBorder="1" applyAlignment="1">
      <alignment horizontal="center" vertical="center"/>
    </xf>
    <xf numFmtId="4" fontId="10" fillId="8" borderId="87" xfId="0" applyNumberFormat="1" applyFont="1" applyFill="1" applyBorder="1" applyAlignment="1">
      <alignment horizontal="right" vertical="center"/>
    </xf>
    <xf numFmtId="4" fontId="10" fillId="7" borderId="109" xfId="0" applyNumberFormat="1" applyFont="1" applyFill="1" applyBorder="1" applyAlignment="1">
      <alignment horizontal="right" vertical="center"/>
    </xf>
    <xf numFmtId="4" fontId="10" fillId="7" borderId="66" xfId="0" applyNumberFormat="1" applyFont="1" applyFill="1" applyBorder="1" applyAlignment="1">
      <alignment horizontal="right" vertical="center"/>
    </xf>
    <xf numFmtId="4" fontId="10" fillId="7" borderId="74" xfId="0" applyNumberFormat="1" applyFont="1" applyFill="1" applyBorder="1" applyAlignment="1">
      <alignment horizontal="right" vertical="center"/>
    </xf>
    <xf numFmtId="0" fontId="10" fillId="5" borderId="95" xfId="0" applyFont="1" applyFill="1" applyBorder="1" applyAlignment="1">
      <alignment vertical="center"/>
    </xf>
    <xf numFmtId="0" fontId="32" fillId="5" borderId="80" xfId="0" applyFont="1" applyFill="1" applyBorder="1" applyAlignment="1">
      <alignment horizontal="center" vertical="center"/>
    </xf>
    <xf numFmtId="0" fontId="10" fillId="5" borderId="101" xfId="0" applyFont="1" applyFill="1" applyBorder="1" applyAlignment="1">
      <alignment vertical="center"/>
    </xf>
    <xf numFmtId="0" fontId="31" fillId="5" borderId="101" xfId="0" applyFont="1" applyFill="1" applyBorder="1" applyAlignment="1">
      <alignment horizontal="center" vertical="center"/>
    </xf>
    <xf numFmtId="164" fontId="10" fillId="0" borderId="54" xfId="0" applyNumberFormat="1" applyFont="1" applyBorder="1" applyAlignment="1">
      <alignment vertical="top"/>
    </xf>
    <xf numFmtId="0" fontId="31" fillId="0" borderId="54" xfId="0" applyFont="1" applyBorder="1" applyAlignment="1">
      <alignment horizontal="center" vertical="top"/>
    </xf>
    <xf numFmtId="0" fontId="31" fillId="0" borderId="43" xfId="0" applyFont="1" applyBorder="1" applyAlignment="1">
      <alignment vertical="top" wrapText="1"/>
    </xf>
    <xf numFmtId="0" fontId="35" fillId="0" borderId="69" xfId="0" applyFont="1" applyBorder="1" applyAlignment="1">
      <alignment vertical="top" wrapText="1"/>
    </xf>
    <xf numFmtId="4" fontId="10" fillId="7" borderId="67" xfId="0" applyNumberFormat="1" applyFont="1" applyFill="1" applyBorder="1" applyAlignment="1">
      <alignment horizontal="right" vertical="center"/>
    </xf>
    <xf numFmtId="4" fontId="10" fillId="7" borderId="68" xfId="0" applyNumberFormat="1" applyFont="1" applyFill="1" applyBorder="1" applyAlignment="1">
      <alignment horizontal="right" vertical="center"/>
    </xf>
    <xf numFmtId="0" fontId="36" fillId="6" borderId="35" xfId="0" applyFont="1" applyFill="1" applyBorder="1" applyAlignment="1">
      <alignment vertical="top" wrapText="1"/>
    </xf>
    <xf numFmtId="0" fontId="35" fillId="0" borderId="41" xfId="0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horizontal="right" vertical="top" wrapText="1"/>
    </xf>
    <xf numFmtId="4" fontId="31" fillId="0" borderId="10" xfId="0" applyNumberFormat="1" applyFont="1" applyBorder="1" applyAlignment="1">
      <alignment horizontal="right" vertical="top" wrapText="1"/>
    </xf>
    <xf numFmtId="4" fontId="31" fillId="0" borderId="44" xfId="0" applyNumberFormat="1" applyFont="1" applyBorder="1" applyAlignment="1">
      <alignment horizontal="right" vertical="top" wrapText="1"/>
    </xf>
    <xf numFmtId="4" fontId="31" fillId="0" borderId="12" xfId="0" applyNumberFormat="1" applyFont="1" applyBorder="1" applyAlignment="1">
      <alignment horizontal="right" vertical="top" wrapText="1"/>
    </xf>
    <xf numFmtId="4" fontId="31" fillId="0" borderId="9" xfId="0" applyNumberFormat="1" applyFont="1" applyBorder="1" applyAlignment="1">
      <alignment horizontal="right" vertical="top" wrapText="1"/>
    </xf>
    <xf numFmtId="4" fontId="31" fillId="0" borderId="11" xfId="0" applyNumberFormat="1" applyFont="1" applyBorder="1" applyAlignment="1">
      <alignment horizontal="right" vertical="top" wrapText="1"/>
    </xf>
    <xf numFmtId="0" fontId="31" fillId="0" borderId="43" xfId="0" applyFont="1" applyBorder="1" applyAlignment="1">
      <alignment horizontal="left" vertical="top" wrapText="1"/>
    </xf>
    <xf numFmtId="0" fontId="35" fillId="0" borderId="41" xfId="0" applyFont="1" applyBorder="1" applyAlignment="1">
      <alignment horizontal="center" vertical="top"/>
    </xf>
    <xf numFmtId="0" fontId="31" fillId="0" borderId="64" xfId="0" applyFont="1" applyBorder="1" applyAlignment="1">
      <alignment horizontal="left" vertical="top" wrapText="1"/>
    </xf>
    <xf numFmtId="0" fontId="35" fillId="0" borderId="46" xfId="0" applyFont="1" applyBorder="1" applyAlignment="1">
      <alignment horizontal="center" vertical="top"/>
    </xf>
    <xf numFmtId="164" fontId="34" fillId="7" borderId="2" xfId="0" applyNumberFormat="1" applyFont="1" applyFill="1" applyBorder="1" applyAlignment="1">
      <alignment vertical="center"/>
    </xf>
    <xf numFmtId="164" fontId="10" fillId="7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vertical="center" wrapText="1"/>
    </xf>
    <xf numFmtId="0" fontId="10" fillId="7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/>
    </xf>
    <xf numFmtId="0" fontId="32" fillId="5" borderId="65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vertical="center"/>
    </xf>
    <xf numFmtId="0" fontId="35" fillId="0" borderId="78" xfId="0" applyFont="1" applyBorder="1" applyAlignment="1">
      <alignment vertical="top" wrapText="1"/>
    </xf>
    <xf numFmtId="0" fontId="10" fillId="6" borderId="113" xfId="0" applyFont="1" applyFill="1" applyBorder="1" applyAlignment="1">
      <alignment horizontal="center" vertical="top"/>
    </xf>
    <xf numFmtId="0" fontId="35" fillId="0" borderId="99" xfId="0" applyFont="1" applyBorder="1" applyAlignment="1">
      <alignment horizontal="center" vertical="top"/>
    </xf>
    <xf numFmtId="49" fontId="32" fillId="6" borderId="102" xfId="0" applyNumberFormat="1" applyFont="1" applyFill="1" applyBorder="1" applyAlignment="1">
      <alignment horizontal="center" vertical="top"/>
    </xf>
    <xf numFmtId="0" fontId="34" fillId="6" borderId="102" xfId="0" applyFont="1" applyFill="1" applyBorder="1" applyAlignment="1">
      <alignment vertical="top" wrapText="1"/>
    </xf>
    <xf numFmtId="0" fontId="10" fillId="6" borderId="100" xfId="0" applyFont="1" applyFill="1" applyBorder="1" applyAlignment="1">
      <alignment horizontal="center" vertical="top"/>
    </xf>
    <xf numFmtId="49" fontId="32" fillId="0" borderId="103" xfId="0" applyNumberFormat="1" applyFont="1" applyBorder="1" applyAlignment="1">
      <alignment horizontal="center" vertical="top"/>
    </xf>
    <xf numFmtId="0" fontId="31" fillId="0" borderId="103" xfId="0" applyFont="1" applyBorder="1" applyAlignment="1">
      <alignment vertical="top" wrapText="1"/>
    </xf>
    <xf numFmtId="0" fontId="35" fillId="0" borderId="43" xfId="0" applyFont="1" applyBorder="1" applyAlignment="1">
      <alignment horizontal="center" vertical="top"/>
    </xf>
    <xf numFmtId="0" fontId="31" fillId="0" borderId="105" xfId="0" applyFont="1" applyBorder="1" applyAlignment="1">
      <alignment vertical="top" wrapText="1"/>
    </xf>
    <xf numFmtId="0" fontId="10" fillId="5" borderId="76" xfId="0" applyFont="1" applyFill="1" applyBorder="1" applyAlignment="1">
      <alignment vertical="center"/>
    </xf>
    <xf numFmtId="0" fontId="10" fillId="5" borderId="77" xfId="0" applyFont="1" applyFill="1" applyBorder="1" applyAlignment="1">
      <alignment vertical="center"/>
    </xf>
    <xf numFmtId="0" fontId="31" fillId="5" borderId="77" xfId="0" applyFont="1" applyFill="1" applyBorder="1" applyAlignment="1">
      <alignment horizontal="center" vertical="center"/>
    </xf>
    <xf numFmtId="0" fontId="36" fillId="6" borderId="35" xfId="0" applyFont="1" applyFill="1" applyBorder="1" applyAlignment="1">
      <alignment horizontal="left" vertical="top" wrapText="1"/>
    </xf>
    <xf numFmtId="0" fontId="36" fillId="6" borderId="49" xfId="0" applyFont="1" applyFill="1" applyBorder="1" applyAlignment="1">
      <alignment horizontal="left" vertical="top" wrapText="1"/>
    </xf>
    <xf numFmtId="0" fontId="35" fillId="0" borderId="81" xfId="0" applyFont="1" applyBorder="1" applyAlignment="1">
      <alignment vertical="top" wrapText="1"/>
    </xf>
    <xf numFmtId="0" fontId="32" fillId="5" borderId="77" xfId="0" applyFont="1" applyFill="1" applyBorder="1" applyAlignment="1">
      <alignment vertical="center"/>
    </xf>
    <xf numFmtId="164" fontId="10" fillId="0" borderId="8" xfId="0" applyNumberFormat="1" applyFont="1" applyBorder="1" applyAlignment="1">
      <alignment vertical="top"/>
    </xf>
    <xf numFmtId="49" fontId="32" fillId="0" borderId="10" xfId="0" applyNumberFormat="1" applyFont="1" applyBorder="1" applyAlignment="1">
      <alignment horizontal="center" vertical="top"/>
    </xf>
    <xf numFmtId="0" fontId="31" fillId="0" borderId="78" xfId="0" applyFont="1" applyBorder="1" applyAlignment="1">
      <alignment vertical="top" wrapText="1"/>
    </xf>
    <xf numFmtId="4" fontId="35" fillId="0" borderId="8" xfId="0" applyNumberFormat="1" applyFont="1" applyBorder="1" applyAlignment="1">
      <alignment horizontal="right" vertical="top"/>
    </xf>
    <xf numFmtId="4" fontId="35" fillId="0" borderId="10" xfId="0" applyNumberFormat="1" applyFont="1" applyBorder="1" applyAlignment="1">
      <alignment horizontal="right" vertical="top"/>
    </xf>
    <xf numFmtId="164" fontId="10" fillId="0" borderId="12" xfId="0" applyNumberFormat="1" applyFont="1" applyBorder="1" applyAlignment="1">
      <alignment vertical="top"/>
    </xf>
    <xf numFmtId="49" fontId="32" fillId="0" borderId="9" xfId="0" applyNumberFormat="1" applyFont="1" applyBorder="1" applyAlignment="1">
      <alignment horizontal="center" vertical="top"/>
    </xf>
    <xf numFmtId="0" fontId="35" fillId="0" borderId="90" xfId="0" applyFont="1" applyBorder="1" applyAlignment="1">
      <alignment vertical="top" wrapText="1"/>
    </xf>
    <xf numFmtId="164" fontId="10" fillId="0" borderId="82" xfId="0" applyNumberFormat="1" applyFont="1" applyBorder="1" applyAlignment="1">
      <alignment vertical="top"/>
    </xf>
    <xf numFmtId="166" fontId="32" fillId="0" borderId="34" xfId="0" applyNumberFormat="1" applyFont="1" applyBorder="1" applyAlignment="1">
      <alignment horizontal="center" vertical="top"/>
    </xf>
    <xf numFmtId="0" fontId="31" fillId="0" borderId="83" xfId="0" applyFont="1" applyBorder="1" applyAlignment="1">
      <alignment vertical="top" wrapText="1"/>
    </xf>
    <xf numFmtId="0" fontId="31" fillId="0" borderId="42" xfId="0" applyFont="1" applyBorder="1" applyAlignment="1">
      <alignment horizontal="center" vertical="top"/>
    </xf>
    <xf numFmtId="4" fontId="31" fillId="0" borderId="84" xfId="0" applyNumberFormat="1" applyFont="1" applyBorder="1" applyAlignment="1">
      <alignment horizontal="right" vertical="top"/>
    </xf>
    <xf numFmtId="4" fontId="31" fillId="0" borderId="51" xfId="0" applyNumberFormat="1" applyFont="1" applyBorder="1" applyAlignment="1">
      <alignment horizontal="right" vertical="top"/>
    </xf>
    <xf numFmtId="4" fontId="31" fillId="0" borderId="52" xfId="0" applyNumberFormat="1" applyFont="1" applyBorder="1" applyAlignment="1">
      <alignment horizontal="right" vertical="top"/>
    </xf>
    <xf numFmtId="4" fontId="31" fillId="0" borderId="50" xfId="0" applyNumberFormat="1" applyFont="1" applyBorder="1" applyAlignment="1">
      <alignment horizontal="right" vertical="top"/>
    </xf>
    <xf numFmtId="166" fontId="32" fillId="0" borderId="42" xfId="0" applyNumberFormat="1" applyFont="1" applyBorder="1" applyAlignment="1">
      <alignment horizontal="center" vertical="top"/>
    </xf>
    <xf numFmtId="0" fontId="31" fillId="0" borderId="47" xfId="0" applyFont="1" applyBorder="1" applyAlignment="1">
      <alignment horizontal="center" vertical="top"/>
    </xf>
    <xf numFmtId="0" fontId="31" fillId="0" borderId="13" xfId="0" applyFont="1" applyBorder="1" applyAlignment="1">
      <alignment vertical="top" wrapText="1"/>
    </xf>
    <xf numFmtId="166" fontId="32" fillId="0" borderId="47" xfId="0" applyNumberFormat="1" applyFont="1" applyBorder="1" applyAlignment="1">
      <alignment horizontal="center" vertical="top"/>
    </xf>
    <xf numFmtId="166" fontId="32" fillId="0" borderId="58" xfId="0" applyNumberFormat="1" applyFont="1" applyBorder="1" applyAlignment="1">
      <alignment horizontal="center" vertical="top"/>
    </xf>
    <xf numFmtId="0" fontId="31" fillId="0" borderId="58" xfId="0" applyFont="1" applyBorder="1" applyAlignment="1">
      <alignment horizontal="center" vertical="top"/>
    </xf>
    <xf numFmtId="164" fontId="10" fillId="0" borderId="42" xfId="0" applyNumberFormat="1" applyFont="1" applyBorder="1" applyAlignment="1">
      <alignment vertical="top"/>
    </xf>
    <xf numFmtId="164" fontId="10" fillId="0" borderId="47" xfId="0" applyNumberFormat="1" applyFont="1" applyBorder="1" applyAlignment="1">
      <alignment vertical="top"/>
    </xf>
    <xf numFmtId="0" fontId="31" fillId="5" borderId="87" xfId="0" applyFont="1" applyFill="1" applyBorder="1" applyAlignment="1">
      <alignment horizontal="center" vertical="center"/>
    </xf>
    <xf numFmtId="166" fontId="32" fillId="0" borderId="60" xfId="0" applyNumberFormat="1" applyFont="1" applyBorder="1" applyAlignment="1">
      <alignment horizontal="center" vertical="top"/>
    </xf>
    <xf numFmtId="0" fontId="31" fillId="0" borderId="82" xfId="0" applyFont="1" applyBorder="1" applyAlignment="1">
      <alignment vertical="top" wrapText="1"/>
    </xf>
    <xf numFmtId="0" fontId="31" fillId="0" borderId="102" xfId="0" applyFont="1" applyBorder="1" applyAlignment="1">
      <alignment horizontal="center" vertical="top"/>
    </xf>
    <xf numFmtId="0" fontId="31" fillId="0" borderId="103" xfId="0" applyFont="1" applyBorder="1" applyAlignment="1">
      <alignment horizontal="center" vertical="top"/>
    </xf>
    <xf numFmtId="0" fontId="31" fillId="0" borderId="104" xfId="0" applyFont="1" applyBorder="1" applyAlignment="1">
      <alignment horizontal="center" vertical="top"/>
    </xf>
    <xf numFmtId="0" fontId="10" fillId="7" borderId="94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0" fontId="36" fillId="6" borderId="91" xfId="0" applyFont="1" applyFill="1" applyBorder="1" applyAlignment="1">
      <alignment horizontal="left" vertical="top" wrapText="1"/>
    </xf>
    <xf numFmtId="0" fontId="31" fillId="0" borderId="63" xfId="0" applyFont="1" applyBorder="1" applyAlignment="1">
      <alignment vertical="top" wrapText="1"/>
    </xf>
    <xf numFmtId="0" fontId="31" fillId="0" borderId="45" xfId="0" applyFont="1" applyBorder="1" applyAlignment="1">
      <alignment vertical="top" wrapText="1"/>
    </xf>
    <xf numFmtId="49" fontId="32" fillId="0" borderId="110" xfId="0" applyNumberFormat="1" applyFont="1" applyBorder="1" applyAlignment="1">
      <alignment horizontal="center" vertical="top"/>
    </xf>
    <xf numFmtId="4" fontId="31" fillId="0" borderId="56" xfId="0" applyNumberFormat="1" applyFont="1" applyFill="1" applyBorder="1" applyAlignment="1">
      <alignment horizontal="right" vertical="top"/>
    </xf>
    <xf numFmtId="49" fontId="32" fillId="6" borderId="111" xfId="0" applyNumberFormat="1" applyFont="1" applyFill="1" applyBorder="1" applyAlignment="1">
      <alignment horizontal="center" vertical="top"/>
    </xf>
    <xf numFmtId="0" fontId="36" fillId="6" borderId="100" xfId="0" applyFont="1" applyFill="1" applyBorder="1" applyAlignment="1">
      <alignment horizontal="left" vertical="top" wrapText="1"/>
    </xf>
    <xf numFmtId="4" fontId="31" fillId="0" borderId="12" xfId="0" applyNumberFormat="1" applyFont="1" applyFill="1" applyBorder="1" applyAlignment="1">
      <alignment horizontal="right" vertical="top"/>
    </xf>
    <xf numFmtId="49" fontId="32" fillId="6" borderId="112" xfId="0" applyNumberFormat="1" applyFont="1" applyFill="1" applyBorder="1" applyAlignment="1">
      <alignment horizontal="center" vertical="top"/>
    </xf>
    <xf numFmtId="0" fontId="34" fillId="6" borderId="100" xfId="0" applyFont="1" applyFill="1" applyBorder="1" applyAlignment="1">
      <alignment horizontal="left" vertical="top" wrapText="1"/>
    </xf>
    <xf numFmtId="0" fontId="31" fillId="0" borderId="41" xfId="0" applyFont="1" applyBorder="1" applyAlignment="1">
      <alignment horizontal="center" vertical="top" wrapText="1"/>
    </xf>
    <xf numFmtId="164" fontId="34" fillId="7" borderId="29" xfId="0" applyNumberFormat="1" applyFont="1" applyFill="1" applyBorder="1" applyAlignment="1">
      <alignment vertical="center"/>
    </xf>
    <xf numFmtId="164" fontId="10" fillId="7" borderId="0" xfId="0" applyNumberFormat="1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vertical="center" wrapText="1"/>
    </xf>
    <xf numFmtId="0" fontId="10" fillId="7" borderId="30" xfId="0" applyFont="1" applyFill="1" applyBorder="1" applyAlignment="1">
      <alignment horizontal="center" vertical="center"/>
    </xf>
    <xf numFmtId="4" fontId="10" fillId="7" borderId="6" xfId="0" applyNumberFormat="1" applyFont="1" applyFill="1" applyBorder="1" applyAlignment="1">
      <alignment horizontal="right" vertical="center"/>
    </xf>
    <xf numFmtId="164" fontId="10" fillId="2" borderId="2" xfId="0" applyNumberFormat="1" applyFont="1" applyFill="1" applyBorder="1" applyAlignment="1">
      <alignment vertical="center"/>
    </xf>
    <xf numFmtId="164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right" vertical="center"/>
    </xf>
    <xf numFmtId="4" fontId="10" fillId="2" borderId="4" xfId="0" applyNumberFormat="1" applyFont="1" applyFill="1" applyBorder="1" applyAlignment="1">
      <alignment horizontal="right" vertical="center"/>
    </xf>
    <xf numFmtId="4" fontId="10" fillId="2" borderId="92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right" vertical="center"/>
    </xf>
    <xf numFmtId="0" fontId="31" fillId="0" borderId="0" xfId="0" applyFont="1"/>
    <xf numFmtId="0" fontId="10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/>
    </xf>
    <xf numFmtId="4" fontId="31" fillId="0" borderId="0" xfId="0" applyNumberFormat="1" applyFont="1" applyBorder="1" applyAlignment="1">
      <alignment horizontal="right"/>
    </xf>
    <xf numFmtId="4" fontId="31" fillId="0" borderId="13" xfId="0" applyNumberFormat="1" applyFont="1" applyBorder="1" applyAlignment="1">
      <alignment horizontal="right"/>
    </xf>
    <xf numFmtId="4" fontId="10" fillId="0" borderId="0" xfId="0" applyNumberFormat="1" applyFont="1" applyBorder="1" applyAlignment="1"/>
    <xf numFmtId="4" fontId="10" fillId="0" borderId="188" xfId="0" applyNumberFormat="1" applyFont="1" applyBorder="1" applyAlignment="1"/>
    <xf numFmtId="4" fontId="10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center"/>
    </xf>
    <xf numFmtId="4" fontId="37" fillId="0" borderId="0" xfId="0" applyNumberFormat="1" applyFont="1" applyBorder="1" applyAlignment="1">
      <alignment horizontal="right"/>
    </xf>
    <xf numFmtId="4" fontId="37" fillId="0" borderId="0" xfId="0" applyNumberFormat="1" applyFont="1" applyBorder="1" applyAlignment="1">
      <alignment horizontal="left"/>
    </xf>
    <xf numFmtId="4" fontId="37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left"/>
    </xf>
    <xf numFmtId="4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 wrapText="1"/>
    </xf>
    <xf numFmtId="4" fontId="38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horizontal="center" wrapText="1"/>
    </xf>
    <xf numFmtId="4" fontId="6" fillId="7" borderId="113" xfId="0" applyNumberFormat="1" applyFont="1" applyFill="1" applyBorder="1" applyAlignment="1">
      <alignment horizontal="right" vertical="center"/>
    </xf>
    <xf numFmtId="0" fontId="15" fillId="0" borderId="192" xfId="0" applyFont="1" applyBorder="1" applyAlignment="1">
      <alignment vertical="top" wrapText="1"/>
    </xf>
    <xf numFmtId="4" fontId="2" fillId="6" borderId="149" xfId="0" applyNumberFormat="1" applyFont="1" applyFill="1" applyBorder="1" applyAlignment="1">
      <alignment horizontal="right" vertical="top"/>
    </xf>
    <xf numFmtId="4" fontId="2" fillId="6" borderId="116" xfId="0" applyNumberFormat="1" applyFont="1" applyFill="1" applyBorder="1" applyAlignment="1">
      <alignment horizontal="right" vertical="top"/>
    </xf>
    <xf numFmtId="4" fontId="6" fillId="6" borderId="115" xfId="0" applyNumberFormat="1" applyFont="1" applyFill="1" applyBorder="1" applyAlignment="1">
      <alignment horizontal="right" vertical="top"/>
    </xf>
    <xf numFmtId="10" fontId="6" fillId="6" borderId="115" xfId="0" applyNumberFormat="1" applyFont="1" applyFill="1" applyBorder="1" applyAlignment="1">
      <alignment horizontal="right" vertical="top"/>
    </xf>
    <xf numFmtId="0" fontId="16" fillId="6" borderId="119" xfId="0" applyFont="1" applyFill="1" applyBorder="1" applyAlignment="1">
      <alignment vertical="top" wrapText="1"/>
    </xf>
    <xf numFmtId="0" fontId="25" fillId="0" borderId="35" xfId="0" applyFont="1" applyBorder="1" applyAlignment="1">
      <alignment horizontal="center"/>
    </xf>
    <xf numFmtId="0" fontId="28" fillId="0" borderId="35" xfId="0" applyFont="1" applyBorder="1"/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4" fillId="0" borderId="122" xfId="0" applyFont="1" applyBorder="1" applyAlignment="1">
      <alignment horizontal="center" vertical="center" wrapText="1"/>
    </xf>
    <xf numFmtId="0" fontId="28" fillId="0" borderId="123" xfId="0" applyFont="1" applyBorder="1"/>
    <xf numFmtId="0" fontId="28" fillId="0" borderId="124" xfId="0" applyFont="1" applyBorder="1"/>
    <xf numFmtId="0" fontId="24" fillId="0" borderId="130" xfId="0" applyFont="1" applyBorder="1" applyAlignment="1">
      <alignment horizontal="center" vertical="center" wrapText="1"/>
    </xf>
    <xf numFmtId="0" fontId="28" fillId="0" borderId="120" xfId="0" applyFont="1" applyBorder="1"/>
    <xf numFmtId="0" fontId="28" fillId="0" borderId="166" xfId="0" applyFont="1" applyBorder="1"/>
    <xf numFmtId="0" fontId="28" fillId="0" borderId="167" xfId="0" applyFont="1" applyBorder="1"/>
    <xf numFmtId="0" fontId="24" fillId="0" borderId="106" xfId="0" applyFont="1" applyBorder="1" applyAlignment="1">
      <alignment horizontal="center" vertical="center" wrapText="1"/>
    </xf>
    <xf numFmtId="0" fontId="28" fillId="0" borderId="107" xfId="0" applyFont="1" applyBorder="1"/>
    <xf numFmtId="0" fontId="28" fillId="0" borderId="108" xfId="0" applyFont="1" applyBorder="1"/>
    <xf numFmtId="10" fontId="25" fillId="0" borderId="168" xfId="0" applyNumberFormat="1" applyFont="1" applyBorder="1" applyAlignment="1">
      <alignment horizontal="center" vertical="center"/>
    </xf>
    <xf numFmtId="0" fontId="28" fillId="0" borderId="167" xfId="0" applyFont="1" applyBorder="1" applyAlignment="1">
      <alignment vertical="center"/>
    </xf>
    <xf numFmtId="0" fontId="31" fillId="0" borderId="35" xfId="0" applyFont="1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31" fillId="0" borderId="0" xfId="0" applyFont="1" applyAlignment="1"/>
    <xf numFmtId="0" fontId="10" fillId="3" borderId="14" xfId="0" applyFont="1" applyFill="1" applyBorder="1" applyAlignment="1">
      <alignment horizontal="center" vertical="center" wrapText="1"/>
    </xf>
    <xf numFmtId="0" fontId="9" fillId="0" borderId="21" xfId="0" applyFont="1" applyBorder="1"/>
    <xf numFmtId="0" fontId="9" fillId="0" borderId="25" xfId="0" applyFont="1" applyBorder="1"/>
    <xf numFmtId="0" fontId="10" fillId="3" borderId="15" xfId="0" applyFont="1" applyFill="1" applyBorder="1" applyAlignment="1">
      <alignment horizontal="center" vertical="center"/>
    </xf>
    <xf numFmtId="0" fontId="9" fillId="0" borderId="22" xfId="0" applyFont="1" applyBorder="1"/>
    <xf numFmtId="0" fontId="9" fillId="0" borderId="26" xfId="0" applyFont="1" applyBorder="1"/>
    <xf numFmtId="0" fontId="10" fillId="3" borderId="16" xfId="0" applyFont="1" applyFill="1" applyBorder="1" applyAlignment="1">
      <alignment horizontal="center" vertical="center" wrapText="1"/>
    </xf>
    <xf numFmtId="0" fontId="9" fillId="0" borderId="23" xfId="0" applyFont="1" applyBorder="1"/>
    <xf numFmtId="0" fontId="9" fillId="0" borderId="27" xfId="0" applyFont="1" applyBorder="1"/>
    <xf numFmtId="0" fontId="10" fillId="3" borderId="17" xfId="0" applyFont="1" applyFill="1" applyBorder="1" applyAlignment="1">
      <alignment horizontal="center" vertical="center" wrapText="1"/>
    </xf>
    <xf numFmtId="0" fontId="9" fillId="0" borderId="24" xfId="0" applyFont="1" applyBorder="1"/>
    <xf numFmtId="0" fontId="9" fillId="0" borderId="28" xfId="0" applyFont="1" applyBorder="1"/>
    <xf numFmtId="164" fontId="34" fillId="7" borderId="86" xfId="0" applyNumberFormat="1" applyFont="1" applyFill="1" applyBorder="1" applyAlignment="1">
      <alignment horizontal="left" vertical="center" wrapText="1"/>
    </xf>
    <xf numFmtId="0" fontId="9" fillId="0" borderId="87" xfId="0" applyFont="1" applyBorder="1"/>
    <xf numFmtId="0" fontId="9" fillId="0" borderId="88" xfId="0" applyFont="1" applyBorder="1"/>
    <xf numFmtId="164" fontId="31" fillId="0" borderId="0" xfId="0" applyNumberFormat="1" applyFont="1" applyAlignment="1">
      <alignment horizontal="center" vertical="center"/>
    </xf>
    <xf numFmtId="164" fontId="32" fillId="2" borderId="18" xfId="0" applyNumberFormat="1" applyFont="1" applyFill="1" applyBorder="1" applyAlignment="1">
      <alignment horizontal="left" vertical="center"/>
    </xf>
    <xf numFmtId="0" fontId="9" fillId="0" borderId="19" xfId="0" applyFont="1" applyBorder="1"/>
    <xf numFmtId="0" fontId="9" fillId="0" borderId="79" xfId="0" applyFont="1" applyBorder="1"/>
    <xf numFmtId="4" fontId="35" fillId="0" borderId="46" xfId="0" applyNumberFormat="1" applyFont="1" applyBorder="1" applyAlignment="1">
      <alignment horizontal="right" vertical="center"/>
    </xf>
    <xf numFmtId="0" fontId="9" fillId="0" borderId="64" xfId="0" applyFont="1" applyBorder="1"/>
    <xf numFmtId="0" fontId="9" fillId="0" borderId="70" xfId="0" applyFont="1" applyBorder="1"/>
    <xf numFmtId="0" fontId="9" fillId="0" borderId="71" xfId="0" applyFont="1" applyBorder="1"/>
    <xf numFmtId="0" fontId="9" fillId="0" borderId="72" xfId="0" applyFont="1" applyBorder="1"/>
    <xf numFmtId="0" fontId="9" fillId="0" borderId="73" xfId="0" applyFont="1" applyBorder="1"/>
    <xf numFmtId="164" fontId="34" fillId="7" borderId="106" xfId="0" applyNumberFormat="1" applyFont="1" applyFill="1" applyBorder="1" applyAlignment="1">
      <alignment horizontal="left" vertical="center" wrapText="1"/>
    </xf>
    <xf numFmtId="164" fontId="34" fillId="7" borderId="107" xfId="0" applyNumberFormat="1" applyFont="1" applyFill="1" applyBorder="1" applyAlignment="1">
      <alignment horizontal="left" vertical="center" wrapText="1"/>
    </xf>
    <xf numFmtId="164" fontId="34" fillId="7" borderId="108" xfId="0" applyNumberFormat="1" applyFont="1" applyFill="1" applyBorder="1" applyAlignment="1">
      <alignment horizontal="left" vertical="center" wrapText="1"/>
    </xf>
    <xf numFmtId="4" fontId="10" fillId="3" borderId="18" xfId="0" applyNumberFormat="1" applyFont="1" applyFill="1" applyBorder="1" applyAlignment="1">
      <alignment horizontal="center" vertical="center"/>
    </xf>
    <xf numFmtId="4" fontId="10" fillId="3" borderId="97" xfId="0" applyNumberFormat="1" applyFont="1" applyFill="1" applyBorder="1" applyAlignment="1">
      <alignment horizontal="center" vertical="center"/>
    </xf>
    <xf numFmtId="4" fontId="10" fillId="3" borderId="20" xfId="0" applyNumberFormat="1" applyFont="1" applyFill="1" applyBorder="1" applyAlignment="1">
      <alignment horizontal="center" vertical="center"/>
    </xf>
    <xf numFmtId="4" fontId="10" fillId="3" borderId="18" xfId="0" applyNumberFormat="1" applyFont="1" applyFill="1" applyBorder="1" applyAlignment="1">
      <alignment horizontal="center" vertical="center" wrapText="1"/>
    </xf>
    <xf numFmtId="0" fontId="9" fillId="0" borderId="20" xfId="0" applyFont="1" applyBorder="1"/>
    <xf numFmtId="165" fontId="16" fillId="3" borderId="14" xfId="0" applyNumberFormat="1" applyFont="1" applyFill="1" applyBorder="1" applyAlignment="1">
      <alignment horizontal="center" vertical="center" wrapText="1"/>
    </xf>
    <xf numFmtId="165" fontId="16" fillId="3" borderId="93" xfId="0" applyNumberFormat="1" applyFont="1" applyFill="1" applyBorder="1" applyAlignment="1">
      <alignment horizontal="center" vertical="center" wrapText="1"/>
    </xf>
    <xf numFmtId="165" fontId="16" fillId="3" borderId="80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97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4;%20&#1056;&#1062;&#1043;&#1030;/&#1043;&#1088;&#1072;&#1085;&#1090;&#1080;%202021/&#1040;&#1088;&#1090;-&#1087;&#1088;&#1086;&#1089;&#1090;&#1110;&#1088;%20&#1087;&#1110;&#1076;%20&#1074;&#1110;&#1076;&#1082;&#1088;&#1080;&#1090;&#1080;&#1084;%20&#1085;&#1077;&#1073;&#1086;&#1084;%20&#1044;&#1054;&#1060;/&#1050;&#1086;&#1096;&#1090;&#1086;&#1088;&#1080;&#1089;%20&#1044;&#1054;&#1060;%20&#1085;&#1086;&#1074;&#1080;&#1080;&#7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75;&#1077;&#1085;&#1094;&#1110;&#1103;%20&#1056;&#1052;/&#1043;&#1088;&#1072;&#1085;&#1090;&#1080;/&#1040;&#1085;&#1072;&#1083;&#1110;&#1079;%20&#1082;&#1091;&#1083;&#1100;&#1090;&#1091;&#1088;&#1085;&#1080;&#1093;%20&#1087;&#1086;&#1083;&#1110;&#1090;&#1080;&#1082;%20&#1090;&#1072;%20&#1088;&#1110;&#1074;&#1085;&#1103;%20&#1079;&#1072;&#1076;&#1086;&#1074;&#1086;&#1083;&#1077;&#1085;&#1085;&#1086;&#1089;&#1090;&#1110;%20&#1082;&#1091;&#1083;&#1100;&#1090;&#1091;&#1088;&#1085;&#1080;&#1093;%20&#1087;&#1086;&#1090;&#1088;&#1077;&#1073;%20&#1084;&#1080;&#1082;&#1086;&#1083;&#1072;&#1111;&#1074;&#1094;&#1110;&#1074;/5f7713e4c7b2a32e21299a49_budget_4CAN21-011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0"/>
      <sheetData sheetId="1">
        <row r="23">
          <cell r="C23" t="str">
            <v>Тиріна Ольга, програмна менеджерка</v>
          </cell>
        </row>
        <row r="52">
          <cell r="C52" t="str">
            <v>Столи (розмір 140х70 см, матеріал - дерево+метал)</v>
          </cell>
        </row>
        <row r="53">
          <cell r="C53" t="str">
            <v>Виставкові конструкції для експозиціювання вуличної виставки (Двостороння конструкція-зігзаг висотою 2 м, довжина 3 м з сітчатими секціями, кожна секція 1 м, для розміщення фоторобіт)</v>
          </cell>
        </row>
        <row r="54">
          <cell r="C54" t="str">
            <v>Подушки для вуличних диванів з палет (розмір 120х80 см, тканина - оксфорд)</v>
          </cell>
        </row>
        <row r="65">
          <cell r="C65" t="str">
            <v>Оренда зукового обладнання (комплект, що включає: 2 незалежні акустичні системи потужністю 400 Вт, мікшерний пульт, стійки для акустичних систем, радіомікрофон, набір продовжувачів)</v>
          </cell>
        </row>
        <row r="108">
          <cell r="C108" t="str">
            <v>Виготовлення макетів</v>
          </cell>
        </row>
        <row r="109">
          <cell r="C109" t="str">
            <v>Виготовлення макетів роздаткової продукції</v>
          </cell>
        </row>
        <row r="110">
          <cell r="C110" t="str">
            <v>Друк афіш формат А4</v>
          </cell>
        </row>
        <row r="111">
          <cell r="C111" t="str">
            <v>Друк афіш формат А3</v>
          </cell>
        </row>
        <row r="112">
          <cell r="C112" t="str">
            <v>Друк афіш формат 150х150 см</v>
          </cell>
        </row>
        <row r="113">
          <cell r="C113" t="str">
            <v>Друк листівок</v>
          </cell>
        </row>
        <row r="114">
          <cell r="C114" t="str">
            <v>Друк фото формату 20х30</v>
          </cell>
        </row>
        <row r="115">
          <cell r="C115" t="str">
            <v>Друк банеру</v>
          </cell>
        </row>
        <row r="116">
          <cell r="C116" t="str">
            <v xml:space="preserve">Друк фото на ПВХ </v>
          </cell>
        </row>
        <row r="117">
          <cell r="C117" t="str">
            <v>Друк об'ємних наліпок (шильд)</v>
          </cell>
        </row>
        <row r="171">
          <cell r="C171" t="str">
            <v>Організація вуличного опитування на 200 осіб</v>
          </cell>
        </row>
        <row r="172">
          <cell r="C172" t="str">
            <v>Винагорода за проведення Лекції та обговорення 1 «Публічні простори у містах – роль, вплив на громаду». Послуга за Договором ЦПХ</v>
          </cell>
        </row>
        <row r="173">
          <cell r="C173" t="str">
            <v>Винагорода за проведення Лекції та обговорення 2 «Історія ДОФу». Послуга за Договором ЦПХ</v>
          </cell>
        </row>
        <row r="174">
          <cell r="C174" t="str">
            <v>Винагорода за проведення Лекції та обговорення 3 «Збереження культурної спадщини – архітектурних пам’яток». Послуга за Договором ЦПХ</v>
          </cell>
        </row>
        <row r="175">
          <cell r="C175" t="str">
            <v>Винагорода за проведення Лекції та обговорення 4  «Урбаністика – для чого містам? Що з Миколаєвом?». Послуга за Договором ЦПХ</v>
          </cell>
        </row>
        <row r="176">
          <cell r="C176" t="str">
            <v>Винагорода за проведення воркшопу «Вулична фотографія для початківців». Послуга за Договором ЦПХ</v>
          </cell>
        </row>
        <row r="177">
          <cell r="C177" t="str">
            <v>Винагорода за проведення воркшопу «Організація культурних заходів в Миколаєві – зустріч з успішними представниками сфери культури». Послуга за Договором ЦПХ</v>
          </cell>
        </row>
        <row r="178">
          <cell r="C178" t="str">
            <v>Винагорода за Музичний концерт 1 (Джазовий концерт від колективу В.Алєксєєва «Big Band»). Послуга за Договором ЦПХ</v>
          </cell>
        </row>
        <row r="179">
          <cell r="C179" t="str">
            <v>Винагорода за Музичний концерт (Літературно-музичне об’єдання Амперсанд). Послуга за Договором ЦПХ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ідна частина"/>
      <sheetName val="Кошторис  витрат"/>
      <sheetName val="Інструкція із заповнення"/>
    </sheetNames>
    <sheetDataSet>
      <sheetData sheetId="0"/>
      <sheetData sheetId="1">
        <row r="78">
          <cell r="C78" t="str">
            <v>Послуги з організації кава-брейку</v>
          </cell>
        </row>
        <row r="123">
          <cell r="C123" t="str">
            <v>Створення відео інтерв'ю</v>
          </cell>
        </row>
        <row r="130">
          <cell r="C130" t="str">
            <v>Витрати зі створення сайту (створення односторінкового сайту)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1000"/>
  <sheetViews>
    <sheetView tabSelected="1" topLeftCell="C4" zoomScale="80" zoomScaleNormal="80" workbookViewId="0">
      <selection activeCell="C31" sqref="C31"/>
    </sheetView>
  </sheetViews>
  <sheetFormatPr defaultColWidth="12.625" defaultRowHeight="15" customHeight="1" x14ac:dyDescent="0.2"/>
  <cols>
    <col min="1" max="1" width="18.25" customWidth="1"/>
    <col min="2" max="2" width="16.625" customWidth="1"/>
    <col min="3" max="8" width="23.25" customWidth="1"/>
    <col min="9" max="9" width="16.625" customWidth="1"/>
    <col min="10" max="10" width="23.25" customWidth="1"/>
    <col min="11" max="11" width="16.625" customWidth="1"/>
    <col min="12" max="12" width="23.25" customWidth="1"/>
    <col min="13" max="13" width="16.625" customWidth="1"/>
    <col min="14" max="14" width="23.25" customWidth="1"/>
    <col min="15" max="23" width="5.625" customWidth="1"/>
    <col min="24" max="26" width="11" customWidth="1"/>
  </cols>
  <sheetData>
    <row r="1" spans="1:26" ht="15" customHeight="1" x14ac:dyDescent="0.2">
      <c r="A1" s="540" t="s">
        <v>0</v>
      </c>
      <c r="B1" s="54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2">
      <c r="A2" s="3"/>
      <c r="B2" s="1"/>
      <c r="C2" s="1"/>
      <c r="D2" s="2"/>
      <c r="E2" s="1"/>
      <c r="F2" s="1"/>
      <c r="G2" s="1"/>
      <c r="H2" s="540" t="s">
        <v>2</v>
      </c>
      <c r="I2" s="540"/>
      <c r="J2" s="5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3"/>
      <c r="B3" s="1"/>
      <c r="C3" s="1"/>
      <c r="D3" s="2"/>
      <c r="E3" s="1"/>
      <c r="F3" s="1"/>
      <c r="G3" s="1"/>
      <c r="H3" s="540" t="s">
        <v>292</v>
      </c>
      <c r="I3" s="540"/>
      <c r="J3" s="54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80" customFormat="1" ht="14.25" customHeight="1" x14ac:dyDescent="0.2">
      <c r="A10" s="78" t="s">
        <v>311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s="80" customFormat="1" ht="14.25" customHeight="1" x14ac:dyDescent="0.25">
      <c r="A11" s="202" t="s">
        <v>312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s="80" customFormat="1" ht="14.25" customHeight="1" x14ac:dyDescent="0.25">
      <c r="A12" s="202" t="s">
        <v>313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s="80" customFormat="1" ht="14.25" customHeight="1" x14ac:dyDescent="0.25">
      <c r="A13" s="202" t="s">
        <v>314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s="80" customFormat="1" ht="14.25" customHeight="1" x14ac:dyDescent="0.25">
      <c r="A14" s="202" t="s">
        <v>301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s="80" customFormat="1" ht="14.25" customHeight="1" x14ac:dyDescent="0.25">
      <c r="A15" s="202" t="s">
        <v>302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x14ac:dyDescent="0.2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A17" s="205"/>
      <c r="B17" s="205"/>
      <c r="C17" s="205"/>
      <c r="D17" s="205"/>
      <c r="E17" s="206"/>
      <c r="F17" s="207"/>
      <c r="G17" s="207"/>
      <c r="H17" s="207"/>
      <c r="I17" s="207"/>
      <c r="J17" s="207"/>
      <c r="K17" s="207"/>
      <c r="L17" s="207"/>
      <c r="M17" s="207"/>
      <c r="N17" s="20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117" customFormat="1" ht="15.75" x14ac:dyDescent="0.25">
      <c r="A18" s="125"/>
      <c r="B18" s="542" t="s">
        <v>257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126"/>
      <c r="P18" s="127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 s="117" customFormat="1" ht="15.75" x14ac:dyDescent="0.25">
      <c r="A19" s="125"/>
      <c r="B19" s="542" t="s">
        <v>298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126"/>
      <c r="P19" s="127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s="117" customFormat="1" ht="15.75" x14ac:dyDescent="0.25">
      <c r="A20" s="125"/>
      <c r="B20" s="543" t="s">
        <v>309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126"/>
      <c r="P20" s="127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1" spans="1:31" s="117" customFormat="1" ht="15.75" x14ac:dyDescent="0.25">
      <c r="A21" s="125"/>
      <c r="B21" s="208"/>
      <c r="C21" s="204"/>
      <c r="D21" s="209"/>
      <c r="E21" s="209"/>
      <c r="F21" s="209"/>
      <c r="G21" s="209"/>
      <c r="H21" s="209"/>
      <c r="I21" s="209"/>
      <c r="J21" s="210"/>
      <c r="K21" s="209"/>
      <c r="L21" s="210"/>
      <c r="M21" s="209"/>
      <c r="N21" s="210"/>
      <c r="O21" s="126"/>
      <c r="P21" s="127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</row>
    <row r="22" spans="1:31" s="117" customFormat="1" ht="16.5" thickBot="1" x14ac:dyDescent="0.3">
      <c r="A22" s="205"/>
      <c r="B22" s="205"/>
      <c r="C22" s="205"/>
      <c r="D22" s="137"/>
      <c r="E22" s="137"/>
      <c r="F22" s="137"/>
      <c r="G22" s="137"/>
      <c r="H22" s="137"/>
      <c r="I22" s="137"/>
      <c r="J22" s="211"/>
      <c r="K22" s="137"/>
      <c r="L22" s="211"/>
      <c r="M22" s="137"/>
      <c r="N22" s="211"/>
      <c r="O22" s="128"/>
      <c r="P22" s="129"/>
    </row>
    <row r="23" spans="1:31" s="117" customFormat="1" ht="30" customHeight="1" thickBot="1" x14ac:dyDescent="0.25">
      <c r="A23" s="544"/>
      <c r="B23" s="547" t="s">
        <v>258</v>
      </c>
      <c r="C23" s="548"/>
      <c r="D23" s="551" t="s">
        <v>259</v>
      </c>
      <c r="E23" s="552"/>
      <c r="F23" s="552"/>
      <c r="G23" s="552"/>
      <c r="H23" s="552"/>
      <c r="I23" s="552"/>
      <c r="J23" s="553"/>
      <c r="K23" s="547" t="s">
        <v>297</v>
      </c>
      <c r="L23" s="548"/>
      <c r="M23" s="547" t="s">
        <v>299</v>
      </c>
      <c r="N23" s="548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1:31" s="117" customFormat="1" ht="135.6" customHeight="1" thickBot="1" x14ac:dyDescent="0.25">
      <c r="A24" s="545"/>
      <c r="B24" s="549"/>
      <c r="C24" s="550"/>
      <c r="D24" s="212" t="s">
        <v>295</v>
      </c>
      <c r="E24" s="213" t="s">
        <v>296</v>
      </c>
      <c r="F24" s="213" t="s">
        <v>260</v>
      </c>
      <c r="G24" s="213" t="s">
        <v>261</v>
      </c>
      <c r="H24" s="213" t="s">
        <v>3</v>
      </c>
      <c r="I24" s="554" t="s">
        <v>262</v>
      </c>
      <c r="J24" s="555"/>
      <c r="K24" s="549"/>
      <c r="L24" s="550"/>
      <c r="M24" s="549"/>
      <c r="N24" s="550"/>
      <c r="Q24" s="131"/>
    </row>
    <row r="25" spans="1:31" s="117" customFormat="1" ht="32.25" thickBot="1" x14ac:dyDescent="0.25">
      <c r="A25" s="546"/>
      <c r="B25" s="214" t="s">
        <v>254</v>
      </c>
      <c r="C25" s="215" t="s">
        <v>263</v>
      </c>
      <c r="D25" s="214" t="s">
        <v>263</v>
      </c>
      <c r="E25" s="216" t="s">
        <v>263</v>
      </c>
      <c r="F25" s="216" t="s">
        <v>263</v>
      </c>
      <c r="G25" s="216" t="s">
        <v>263</v>
      </c>
      <c r="H25" s="216" t="s">
        <v>263</v>
      </c>
      <c r="I25" s="216" t="s">
        <v>254</v>
      </c>
      <c r="J25" s="217" t="s">
        <v>264</v>
      </c>
      <c r="K25" s="214" t="s">
        <v>254</v>
      </c>
      <c r="L25" s="215" t="s">
        <v>263</v>
      </c>
      <c r="M25" s="218" t="s">
        <v>254</v>
      </c>
      <c r="N25" s="219" t="s">
        <v>263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117" customFormat="1" ht="30" customHeight="1" thickBot="1" x14ac:dyDescent="0.25">
      <c r="A26" s="220" t="s">
        <v>265</v>
      </c>
      <c r="B26" s="221" t="s">
        <v>266</v>
      </c>
      <c r="C26" s="222" t="s">
        <v>267</v>
      </c>
      <c r="D26" s="221" t="s">
        <v>268</v>
      </c>
      <c r="E26" s="223" t="s">
        <v>269</v>
      </c>
      <c r="F26" s="223" t="s">
        <v>270</v>
      </c>
      <c r="G26" s="223" t="s">
        <v>271</v>
      </c>
      <c r="H26" s="223" t="s">
        <v>272</v>
      </c>
      <c r="I26" s="223" t="s">
        <v>273</v>
      </c>
      <c r="J26" s="222" t="s">
        <v>274</v>
      </c>
      <c r="K26" s="221" t="s">
        <v>275</v>
      </c>
      <c r="L26" s="222" t="s">
        <v>276</v>
      </c>
      <c r="M26" s="221" t="s">
        <v>277</v>
      </c>
      <c r="N26" s="222" t="s">
        <v>278</v>
      </c>
      <c r="O26" s="133"/>
      <c r="P26" s="133"/>
      <c r="Q26" s="134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</row>
    <row r="27" spans="1:31" s="117" customFormat="1" ht="30" customHeight="1" x14ac:dyDescent="0.2">
      <c r="A27" s="224" t="s">
        <v>279</v>
      </c>
      <c r="B27" s="225">
        <f>C27/N27</f>
        <v>1</v>
      </c>
      <c r="C27" s="226">
        <f>'Кошторис  витрат'!G187</f>
        <v>624000</v>
      </c>
      <c r="D27" s="227">
        <v>0</v>
      </c>
      <c r="E27" s="228">
        <v>0</v>
      </c>
      <c r="F27" s="228">
        <v>0</v>
      </c>
      <c r="G27" s="228">
        <v>0</v>
      </c>
      <c r="H27" s="228">
        <v>0</v>
      </c>
      <c r="I27" s="229">
        <f>J27/N27</f>
        <v>0</v>
      </c>
      <c r="J27" s="226">
        <f>D27+E27+F27+G27+H27</f>
        <v>0</v>
      </c>
      <c r="K27" s="225">
        <f>L27/N27</f>
        <v>0</v>
      </c>
      <c r="L27" s="226">
        <f>'Кошторис  витрат'!S187</f>
        <v>0</v>
      </c>
      <c r="M27" s="230">
        <v>1</v>
      </c>
      <c r="N27" s="231">
        <f>C27+J27+L27</f>
        <v>624000</v>
      </c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1:31" s="117" customFormat="1" ht="30" customHeight="1" x14ac:dyDescent="0.2">
      <c r="A28" s="232" t="s">
        <v>280</v>
      </c>
      <c r="B28" s="233">
        <f>C28/N28</f>
        <v>1</v>
      </c>
      <c r="C28" s="234">
        <f>'Кошторис  витрат'!J187</f>
        <v>594499.29</v>
      </c>
      <c r="D28" s="235">
        <v>0</v>
      </c>
      <c r="E28" s="236">
        <v>0</v>
      </c>
      <c r="F28" s="236">
        <v>0</v>
      </c>
      <c r="G28" s="236">
        <v>0</v>
      </c>
      <c r="H28" s="236">
        <v>0</v>
      </c>
      <c r="I28" s="237">
        <f>J28/N28</f>
        <v>0</v>
      </c>
      <c r="J28" s="238">
        <f>D28+E28+F28+G28+H28</f>
        <v>0</v>
      </c>
      <c r="K28" s="233">
        <f>L28/N28</f>
        <v>0</v>
      </c>
      <c r="L28" s="238">
        <f>'Кошторис  витрат'!V187</f>
        <v>0</v>
      </c>
      <c r="M28" s="239">
        <v>1</v>
      </c>
      <c r="N28" s="240">
        <f>C28+J28+L28</f>
        <v>594499.29</v>
      </c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s="117" customFormat="1" ht="30" customHeight="1" thickBot="1" x14ac:dyDescent="0.25">
      <c r="A29" s="241" t="s">
        <v>281</v>
      </c>
      <c r="B29" s="242">
        <f>C29/N29</f>
        <v>1</v>
      </c>
      <c r="C29" s="243">
        <v>468000</v>
      </c>
      <c r="D29" s="244">
        <v>0</v>
      </c>
      <c r="E29" s="245">
        <v>0</v>
      </c>
      <c r="F29" s="245">
        <v>0</v>
      </c>
      <c r="G29" s="245">
        <v>0</v>
      </c>
      <c r="H29" s="245">
        <v>0</v>
      </c>
      <c r="I29" s="246">
        <f>J29/N29</f>
        <v>0</v>
      </c>
      <c r="J29" s="243">
        <f t="shared" ref="J29" si="0">D29+E29+F29+G29+H29</f>
        <v>0</v>
      </c>
      <c r="K29" s="242">
        <f>L29/N29</f>
        <v>0</v>
      </c>
      <c r="L29" s="243">
        <v>0</v>
      </c>
      <c r="M29" s="247">
        <f>(N29*M28)/N28</f>
        <v>0.78721708818188829</v>
      </c>
      <c r="N29" s="248">
        <f>C29+J29+L29</f>
        <v>468000</v>
      </c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1:31" s="117" customFormat="1" ht="30" customHeight="1" thickBot="1" x14ac:dyDescent="0.25">
      <c r="A30" s="249" t="s">
        <v>282</v>
      </c>
      <c r="B30" s="250">
        <f>B28-B29</f>
        <v>0</v>
      </c>
      <c r="C30" s="251">
        <f t="shared" ref="C30:H30" si="1">C28-C29</f>
        <v>126499.29000000004</v>
      </c>
      <c r="D30" s="252">
        <f t="shared" si="1"/>
        <v>0</v>
      </c>
      <c r="E30" s="253">
        <f t="shared" si="1"/>
        <v>0</v>
      </c>
      <c r="F30" s="253">
        <f t="shared" si="1"/>
        <v>0</v>
      </c>
      <c r="G30" s="253">
        <f t="shared" si="1"/>
        <v>0</v>
      </c>
      <c r="H30" s="253">
        <f t="shared" si="1"/>
        <v>0</v>
      </c>
      <c r="I30" s="254">
        <f t="shared" ref="I30:N30" si="2">I28-I29</f>
        <v>0</v>
      </c>
      <c r="J30" s="251">
        <f t="shared" si="2"/>
        <v>0</v>
      </c>
      <c r="K30" s="255">
        <f t="shared" si="2"/>
        <v>0</v>
      </c>
      <c r="L30" s="251">
        <f t="shared" si="2"/>
        <v>0</v>
      </c>
      <c r="M30" s="256">
        <f t="shared" si="2"/>
        <v>0.21278291181811171</v>
      </c>
      <c r="N30" s="257">
        <f t="shared" si="2"/>
        <v>126499.29000000004</v>
      </c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ht="15.75" customHeight="1" x14ac:dyDescent="0.25">
      <c r="A31" s="208"/>
      <c r="B31" s="208"/>
      <c r="C31" s="208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117" customFormat="1" ht="15.75" customHeight="1" x14ac:dyDescent="0.25">
      <c r="A32" s="135"/>
      <c r="B32" s="135" t="s">
        <v>283</v>
      </c>
      <c r="C32" s="536" t="s">
        <v>307</v>
      </c>
      <c r="D32" s="537"/>
      <c r="E32" s="537"/>
      <c r="F32" s="135"/>
      <c r="G32" s="136"/>
      <c r="H32" s="136"/>
      <c r="I32" s="137"/>
      <c r="J32" s="536" t="s">
        <v>308</v>
      </c>
      <c r="K32" s="537"/>
      <c r="L32" s="537"/>
      <c r="M32" s="537"/>
      <c r="N32" s="537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26" s="117" customFormat="1" ht="15.75" customHeight="1" x14ac:dyDescent="0.25">
      <c r="A33" s="205"/>
      <c r="B33" s="205"/>
      <c r="C33" s="205"/>
      <c r="D33" s="258" t="s">
        <v>284</v>
      </c>
      <c r="E33" s="205"/>
      <c r="F33" s="135"/>
      <c r="G33" s="538" t="s">
        <v>285</v>
      </c>
      <c r="H33" s="539"/>
      <c r="I33" s="137"/>
      <c r="J33" s="538" t="s">
        <v>286</v>
      </c>
      <c r="K33" s="539"/>
      <c r="L33" s="539"/>
      <c r="M33" s="539"/>
      <c r="N33" s="539"/>
    </row>
    <row r="34" spans="1:26" ht="15.75" customHeight="1" x14ac:dyDescent="0.2">
      <c r="A34" s="204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204"/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204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204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204"/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204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204"/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204"/>
      <c r="B59" s="204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20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204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204"/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204"/>
      <c r="B64" s="204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204"/>
      <c r="B65" s="204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204"/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204"/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204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204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204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204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204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204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204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204"/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204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204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204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204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204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204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204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204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204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204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204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204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204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204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204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204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204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39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21"/>
  <sheetViews>
    <sheetView topLeftCell="A132" zoomScale="70" zoomScaleNormal="70" zoomScaleSheetLayoutView="40" zoomScalePageLayoutView="50" workbookViewId="0">
      <selection activeCell="F196" sqref="F196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9.875" customWidth="1"/>
    <col min="5" max="5" width="10.875" customWidth="1"/>
    <col min="6" max="6" width="14.875" customWidth="1"/>
    <col min="7" max="7" width="16.125" customWidth="1"/>
    <col min="8" max="8" width="10.875" style="113" customWidth="1"/>
    <col min="9" max="9" width="14.875" style="113" customWidth="1"/>
    <col min="10" max="10" width="16.125" style="113" customWidth="1"/>
    <col min="11" max="11" width="10.875" customWidth="1" outlineLevel="1"/>
    <col min="12" max="12" width="8.25" customWidth="1" outlineLevel="1"/>
    <col min="13" max="13" width="16.125" customWidth="1" outlineLevel="1"/>
    <col min="14" max="14" width="10.875" style="113" customWidth="1" outlineLevel="1"/>
    <col min="15" max="15" width="14.875" style="113" customWidth="1" outlineLevel="1"/>
    <col min="16" max="16" width="16.125" style="113" customWidth="1" outlineLevel="1"/>
    <col min="17" max="17" width="10.875" customWidth="1" outlineLevel="1"/>
    <col min="18" max="18" width="14.875" customWidth="1" outlineLevel="1"/>
    <col min="19" max="19" width="16.125" customWidth="1" outlineLevel="1"/>
    <col min="20" max="20" width="10.875" style="113" customWidth="1" outlineLevel="1"/>
    <col min="21" max="21" width="14.875" style="113" customWidth="1" outlineLevel="1"/>
    <col min="22" max="22" width="16.125" style="113" customWidth="1" outlineLevel="1"/>
    <col min="23" max="25" width="12.625" style="113" customWidth="1"/>
    <col min="26" max="26" width="13.625" style="113" customWidth="1"/>
    <col min="27" max="27" width="19.125" style="108" customWidth="1"/>
    <col min="28" max="28" width="16" style="113" customWidth="1"/>
    <col min="29" max="33" width="5.875" customWidth="1"/>
  </cols>
  <sheetData>
    <row r="1" spans="1:33" x14ac:dyDescent="0.25">
      <c r="A1" s="557" t="s">
        <v>293</v>
      </c>
      <c r="B1" s="558"/>
      <c r="C1" s="558"/>
      <c r="D1" s="558"/>
      <c r="E1" s="558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6"/>
      <c r="R1" s="6"/>
      <c r="S1" s="6"/>
      <c r="T1" s="6"/>
      <c r="U1" s="6"/>
      <c r="V1" s="6"/>
      <c r="W1" s="8"/>
      <c r="X1" s="8"/>
      <c r="Y1" s="8"/>
      <c r="Z1" s="8"/>
      <c r="AA1" s="87"/>
      <c r="AB1" s="1"/>
      <c r="AC1" s="1"/>
      <c r="AD1" s="1"/>
      <c r="AE1" s="1"/>
      <c r="AF1" s="1"/>
      <c r="AG1" s="1"/>
    </row>
    <row r="2" spans="1:33" s="80" customFormat="1" ht="19.5" customHeight="1" x14ac:dyDescent="0.2">
      <c r="A2" s="266" t="str">
        <f>Фінансування!A12</f>
        <v>Назва Грантоотримувача: Громадська організація "Ресурсний центр громадських ініціатив"</v>
      </c>
      <c r="B2" s="267"/>
      <c r="C2" s="266"/>
      <c r="D2" s="268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81"/>
      <c r="R2" s="81"/>
      <c r="S2" s="81"/>
      <c r="T2" s="81"/>
      <c r="U2" s="81"/>
      <c r="V2" s="81"/>
      <c r="W2" s="82"/>
      <c r="X2" s="82"/>
      <c r="Y2" s="82"/>
      <c r="Z2" s="82"/>
      <c r="AA2" s="88"/>
      <c r="AB2" s="83"/>
      <c r="AC2" s="83"/>
      <c r="AD2" s="83"/>
      <c r="AE2" s="83"/>
      <c r="AF2" s="83"/>
      <c r="AG2" s="83"/>
    </row>
    <row r="3" spans="1:33" s="80" customFormat="1" ht="19.5" customHeight="1" x14ac:dyDescent="0.25">
      <c r="A3" s="270" t="str">
        <f>Фінансування!A13</f>
        <v>Назва проєкту: Арт-простір під відкритим небом : ДОФ</v>
      </c>
      <c r="B3" s="267"/>
      <c r="C3" s="266"/>
      <c r="D3" s="268"/>
      <c r="E3" s="269"/>
      <c r="F3" s="269"/>
      <c r="G3" s="269"/>
      <c r="H3" s="269"/>
      <c r="I3" s="269"/>
      <c r="J3" s="269"/>
      <c r="K3" s="271"/>
      <c r="L3" s="271"/>
      <c r="M3" s="271"/>
      <c r="N3" s="271"/>
      <c r="O3" s="271"/>
      <c r="P3" s="271"/>
      <c r="Q3" s="84"/>
      <c r="R3" s="84"/>
      <c r="S3" s="84"/>
      <c r="T3" s="84"/>
      <c r="U3" s="84"/>
      <c r="V3" s="84"/>
      <c r="W3" s="85"/>
      <c r="X3" s="85"/>
      <c r="Y3" s="85"/>
      <c r="Z3" s="85"/>
      <c r="AA3" s="88"/>
      <c r="AB3" s="83"/>
      <c r="AC3" s="83"/>
      <c r="AD3" s="83"/>
      <c r="AE3" s="83"/>
      <c r="AF3" s="83"/>
      <c r="AG3" s="83"/>
    </row>
    <row r="4" spans="1:33" s="80" customFormat="1" ht="19.5" customHeight="1" x14ac:dyDescent="0.25">
      <c r="A4" s="270" t="str">
        <f>Фінансування!A14</f>
        <v>Дата початку проєкту: червень 2021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83"/>
      <c r="R4" s="83"/>
      <c r="S4" s="83"/>
      <c r="T4" s="83"/>
      <c r="U4" s="83"/>
      <c r="V4" s="83"/>
      <c r="W4" s="83"/>
      <c r="X4" s="83"/>
      <c r="Y4" s="83"/>
      <c r="Z4" s="83"/>
      <c r="AA4" s="89"/>
      <c r="AB4" s="83"/>
      <c r="AC4" s="83"/>
      <c r="AD4" s="83"/>
      <c r="AE4" s="83"/>
      <c r="AF4" s="83"/>
      <c r="AG4" s="83"/>
    </row>
    <row r="5" spans="1:33" s="80" customFormat="1" ht="19.5" customHeight="1" x14ac:dyDescent="0.25">
      <c r="A5" s="270" t="str">
        <f>Фінансування!A15</f>
        <v>Дата завершення проєкту: жовтень 2021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83"/>
      <c r="R5" s="83"/>
      <c r="S5" s="83"/>
      <c r="T5" s="83"/>
      <c r="U5" s="83"/>
      <c r="V5" s="83"/>
      <c r="W5" s="83"/>
      <c r="X5" s="83"/>
      <c r="Y5" s="83"/>
      <c r="Z5" s="83"/>
      <c r="AA5" s="89"/>
      <c r="AB5" s="83"/>
      <c r="AC5" s="83"/>
      <c r="AD5" s="83"/>
      <c r="AE5" s="83"/>
      <c r="AF5" s="83"/>
      <c r="AG5" s="83"/>
    </row>
    <row r="6" spans="1:33" ht="71.25" customHeight="1" thickBot="1" x14ac:dyDescent="0.3">
      <c r="A6" s="273"/>
      <c r="B6" s="274"/>
      <c r="C6" s="275"/>
      <c r="D6" s="276"/>
      <c r="E6" s="277"/>
      <c r="F6" s="277"/>
      <c r="G6" s="277"/>
      <c r="H6" s="277"/>
      <c r="I6" s="277"/>
      <c r="J6" s="277"/>
      <c r="K6" s="278"/>
      <c r="L6" s="278"/>
      <c r="M6" s="278"/>
      <c r="N6" s="278"/>
      <c r="O6" s="278"/>
      <c r="P6" s="278"/>
      <c r="Q6" s="11"/>
      <c r="R6" s="11"/>
      <c r="S6" s="11"/>
      <c r="T6" s="11"/>
      <c r="U6" s="11"/>
      <c r="V6" s="11"/>
      <c r="W6" s="12"/>
      <c r="X6" s="12"/>
      <c r="Y6" s="12"/>
      <c r="Z6" s="12"/>
      <c r="AA6" s="90"/>
      <c r="AB6" s="1"/>
      <c r="AC6" s="1"/>
      <c r="AD6" s="1"/>
      <c r="AE6" s="1"/>
      <c r="AF6" s="1"/>
      <c r="AG6" s="1"/>
    </row>
    <row r="7" spans="1:33" ht="26.25" customHeight="1" thickBot="1" x14ac:dyDescent="0.25">
      <c r="A7" s="559" t="s">
        <v>249</v>
      </c>
      <c r="B7" s="562" t="s">
        <v>7</v>
      </c>
      <c r="C7" s="565" t="s">
        <v>8</v>
      </c>
      <c r="D7" s="568" t="s">
        <v>9</v>
      </c>
      <c r="E7" s="587" t="s">
        <v>10</v>
      </c>
      <c r="F7" s="588"/>
      <c r="G7" s="588"/>
      <c r="H7" s="588"/>
      <c r="I7" s="588"/>
      <c r="J7" s="589"/>
      <c r="K7" s="587" t="s">
        <v>235</v>
      </c>
      <c r="L7" s="588"/>
      <c r="M7" s="588"/>
      <c r="N7" s="588"/>
      <c r="O7" s="588"/>
      <c r="P7" s="589"/>
      <c r="Q7" s="596" t="s">
        <v>236</v>
      </c>
      <c r="R7" s="597"/>
      <c r="S7" s="597"/>
      <c r="T7" s="597"/>
      <c r="U7" s="597"/>
      <c r="V7" s="598"/>
      <c r="W7" s="599" t="s">
        <v>251</v>
      </c>
      <c r="X7" s="600"/>
      <c r="Y7" s="600"/>
      <c r="Z7" s="601"/>
      <c r="AA7" s="592" t="s">
        <v>294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560"/>
      <c r="B8" s="563"/>
      <c r="C8" s="566"/>
      <c r="D8" s="569"/>
      <c r="E8" s="590" t="s">
        <v>11</v>
      </c>
      <c r="F8" s="576"/>
      <c r="G8" s="591"/>
      <c r="H8" s="590" t="s">
        <v>250</v>
      </c>
      <c r="I8" s="576"/>
      <c r="J8" s="591"/>
      <c r="K8" s="590" t="s">
        <v>11</v>
      </c>
      <c r="L8" s="576"/>
      <c r="M8" s="591"/>
      <c r="N8" s="590" t="s">
        <v>250</v>
      </c>
      <c r="O8" s="576"/>
      <c r="P8" s="591"/>
      <c r="Q8" s="595" t="s">
        <v>11</v>
      </c>
      <c r="R8" s="576"/>
      <c r="S8" s="591"/>
      <c r="T8" s="595" t="s">
        <v>250</v>
      </c>
      <c r="U8" s="576"/>
      <c r="V8" s="591"/>
      <c r="W8" s="602" t="s">
        <v>255</v>
      </c>
      <c r="X8" s="602" t="s">
        <v>256</v>
      </c>
      <c r="Y8" s="599" t="s">
        <v>252</v>
      </c>
      <c r="Z8" s="601"/>
      <c r="AA8" s="593"/>
      <c r="AB8" s="1"/>
      <c r="AC8" s="1"/>
      <c r="AD8" s="1"/>
      <c r="AE8" s="1"/>
      <c r="AF8" s="1"/>
      <c r="AG8" s="1"/>
    </row>
    <row r="9" spans="1:33" ht="69" customHeight="1" thickBot="1" x14ac:dyDescent="0.25">
      <c r="A9" s="561"/>
      <c r="B9" s="564"/>
      <c r="C9" s="567"/>
      <c r="D9" s="570"/>
      <c r="E9" s="279" t="s">
        <v>12</v>
      </c>
      <c r="F9" s="280" t="s">
        <v>13</v>
      </c>
      <c r="G9" s="281" t="s">
        <v>247</v>
      </c>
      <c r="H9" s="279" t="s">
        <v>12</v>
      </c>
      <c r="I9" s="280" t="s">
        <v>13</v>
      </c>
      <c r="J9" s="281" t="s">
        <v>291</v>
      </c>
      <c r="K9" s="279" t="s">
        <v>12</v>
      </c>
      <c r="L9" s="280" t="s">
        <v>14</v>
      </c>
      <c r="M9" s="281" t="s">
        <v>287</v>
      </c>
      <c r="N9" s="279" t="s">
        <v>12</v>
      </c>
      <c r="O9" s="280" t="s">
        <v>14</v>
      </c>
      <c r="P9" s="281" t="s">
        <v>288</v>
      </c>
      <c r="Q9" s="13" t="s">
        <v>12</v>
      </c>
      <c r="R9" s="14" t="s">
        <v>14</v>
      </c>
      <c r="S9" s="138" t="s">
        <v>289</v>
      </c>
      <c r="T9" s="13" t="s">
        <v>12</v>
      </c>
      <c r="U9" s="14" t="s">
        <v>14</v>
      </c>
      <c r="V9" s="138" t="s">
        <v>290</v>
      </c>
      <c r="W9" s="603"/>
      <c r="X9" s="603"/>
      <c r="Y9" s="114" t="s">
        <v>253</v>
      </c>
      <c r="Z9" s="115" t="s">
        <v>254</v>
      </c>
      <c r="AA9" s="594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82">
        <v>1</v>
      </c>
      <c r="B10" s="282">
        <v>2</v>
      </c>
      <c r="C10" s="283">
        <v>3</v>
      </c>
      <c r="D10" s="283">
        <v>4</v>
      </c>
      <c r="E10" s="284">
        <v>5</v>
      </c>
      <c r="F10" s="284">
        <v>6</v>
      </c>
      <c r="G10" s="284">
        <v>7</v>
      </c>
      <c r="H10" s="284">
        <v>8</v>
      </c>
      <c r="I10" s="284">
        <v>9</v>
      </c>
      <c r="J10" s="284">
        <v>10</v>
      </c>
      <c r="K10" s="284">
        <v>11</v>
      </c>
      <c r="L10" s="284">
        <v>12</v>
      </c>
      <c r="M10" s="284">
        <v>13</v>
      </c>
      <c r="N10" s="284">
        <v>14</v>
      </c>
      <c r="O10" s="284">
        <v>15</v>
      </c>
      <c r="P10" s="284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91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16" t="s">
        <v>300</v>
      </c>
      <c r="B11" s="17"/>
      <c r="C11" s="18" t="s">
        <v>15</v>
      </c>
      <c r="D11" s="285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19"/>
      <c r="R11" s="19"/>
      <c r="S11" s="19"/>
      <c r="T11" s="19"/>
      <c r="U11" s="19"/>
      <c r="V11" s="19"/>
      <c r="W11" s="20"/>
      <c r="X11" s="20"/>
      <c r="Y11" s="20"/>
      <c r="Z11" s="20"/>
      <c r="AA11" s="92"/>
      <c r="AB11" s="21"/>
      <c r="AC11" s="21"/>
      <c r="AD11" s="21"/>
      <c r="AE11" s="21"/>
      <c r="AF11" s="21"/>
      <c r="AG11" s="21"/>
    </row>
    <row r="12" spans="1:33" ht="30" customHeight="1" thickBot="1" x14ac:dyDescent="0.25">
      <c r="A12" s="287" t="s">
        <v>16</v>
      </c>
      <c r="B12" s="288">
        <v>1</v>
      </c>
      <c r="C12" s="289" t="s">
        <v>243</v>
      </c>
      <c r="D12" s="290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2"/>
      <c r="R12" s="22"/>
      <c r="S12" s="22"/>
      <c r="T12" s="22"/>
      <c r="U12" s="22"/>
      <c r="V12" s="22"/>
      <c r="W12" s="23"/>
      <c r="X12" s="23"/>
      <c r="Y12" s="23"/>
      <c r="Z12" s="23"/>
      <c r="AA12" s="93"/>
      <c r="AB12" s="4"/>
      <c r="AC12" s="5"/>
      <c r="AD12" s="5"/>
      <c r="AE12" s="5"/>
      <c r="AF12" s="5"/>
      <c r="AG12" s="5"/>
    </row>
    <row r="13" spans="1:33" ht="30" customHeight="1" thickBot="1" x14ac:dyDescent="0.25">
      <c r="A13" s="292" t="s">
        <v>17</v>
      </c>
      <c r="B13" s="293" t="s">
        <v>18</v>
      </c>
      <c r="C13" s="294" t="s">
        <v>244</v>
      </c>
      <c r="D13" s="295"/>
      <c r="E13" s="296">
        <f>SUM(E14:E17)</f>
        <v>0</v>
      </c>
      <c r="F13" s="297"/>
      <c r="G13" s="298">
        <f>SUM(G14:G17)</f>
        <v>0</v>
      </c>
      <c r="H13" s="296">
        <f>SUM(H14:H17)</f>
        <v>0</v>
      </c>
      <c r="I13" s="297"/>
      <c r="J13" s="298">
        <f>SUM(J14:J17)</f>
        <v>0</v>
      </c>
      <c r="K13" s="296">
        <f>SUM(K14:K17)</f>
        <v>0</v>
      </c>
      <c r="L13" s="297"/>
      <c r="M13" s="298">
        <f>SUM(M14:M17)</f>
        <v>0</v>
      </c>
      <c r="N13" s="296">
        <f>SUM(N14:N17)</f>
        <v>0</v>
      </c>
      <c r="O13" s="297"/>
      <c r="P13" s="298">
        <f>SUM(P14:P17)</f>
        <v>0</v>
      </c>
      <c r="Q13" s="24">
        <f>SUM(Q14:Q17)</f>
        <v>0</v>
      </c>
      <c r="R13" s="25"/>
      <c r="S13" s="26">
        <f>SUM(S14:S17)</f>
        <v>0</v>
      </c>
      <c r="T13" s="24">
        <f>SUM(T14:T17)</f>
        <v>0</v>
      </c>
      <c r="U13" s="25"/>
      <c r="V13" s="26">
        <f>SUM(V14:V17)</f>
        <v>0</v>
      </c>
      <c r="W13" s="26">
        <f>SUM(W14:W17)</f>
        <v>0</v>
      </c>
      <c r="X13" s="26">
        <f>SUM(X14:X17)</f>
        <v>0</v>
      </c>
      <c r="Y13" s="27">
        <f>W13-X13</f>
        <v>0</v>
      </c>
      <c r="Z13" s="118" t="e">
        <f>Y13/W13</f>
        <v>#DIV/0!</v>
      </c>
      <c r="AA13" s="94"/>
      <c r="AB13" s="28"/>
      <c r="AC13" s="28"/>
      <c r="AD13" s="28"/>
      <c r="AE13" s="28"/>
      <c r="AF13" s="28"/>
      <c r="AG13" s="28"/>
    </row>
    <row r="14" spans="1:33" ht="30" hidden="1" customHeight="1" thickBot="1" x14ac:dyDescent="0.25">
      <c r="A14" s="299" t="s">
        <v>19</v>
      </c>
      <c r="B14" s="300" t="s">
        <v>20</v>
      </c>
      <c r="C14" s="301"/>
      <c r="D14" s="302" t="s">
        <v>21</v>
      </c>
      <c r="E14" s="303"/>
      <c r="F14" s="304"/>
      <c r="G14" s="305">
        <f t="shared" ref="G14:G17" si="0">E14*F14</f>
        <v>0</v>
      </c>
      <c r="H14" s="303"/>
      <c r="I14" s="304"/>
      <c r="J14" s="305">
        <f t="shared" ref="J14:J17" si="1">H14*I14</f>
        <v>0</v>
      </c>
      <c r="K14" s="303"/>
      <c r="L14" s="304"/>
      <c r="M14" s="305">
        <f t="shared" ref="M14:M17" si="2">K14*L14</f>
        <v>0</v>
      </c>
      <c r="N14" s="303"/>
      <c r="O14" s="304"/>
      <c r="P14" s="305">
        <f t="shared" ref="P14:P17" si="3">N14*O14</f>
        <v>0</v>
      </c>
      <c r="Q14" s="29"/>
      <c r="R14" s="30"/>
      <c r="S14" s="31">
        <f t="shared" ref="S14:S17" si="4">Q14*R14</f>
        <v>0</v>
      </c>
      <c r="T14" s="29"/>
      <c r="U14" s="30"/>
      <c r="V14" s="31">
        <f t="shared" ref="V14:V17" si="5">T14*U14</f>
        <v>0</v>
      </c>
      <c r="W14" s="32">
        <f>G14+M14+S14</f>
        <v>0</v>
      </c>
      <c r="X14" s="116">
        <f t="shared" ref="X14:X36" si="6">J14+P14+V14</f>
        <v>0</v>
      </c>
      <c r="Y14" s="116">
        <f t="shared" ref="Y14:Y81" si="7">W14-X14</f>
        <v>0</v>
      </c>
      <c r="Z14" s="124" t="e">
        <f>Y14/W14</f>
        <v>#DIV/0!</v>
      </c>
      <c r="AA14" s="86"/>
      <c r="AB14" s="33"/>
      <c r="AC14" s="34"/>
      <c r="AD14" s="34"/>
      <c r="AE14" s="34"/>
      <c r="AF14" s="34"/>
      <c r="AG14" s="34"/>
    </row>
    <row r="15" spans="1:33" ht="30" hidden="1" customHeight="1" thickBot="1" x14ac:dyDescent="0.25">
      <c r="A15" s="299" t="s">
        <v>19</v>
      </c>
      <c r="B15" s="300" t="s">
        <v>22</v>
      </c>
      <c r="C15" s="301"/>
      <c r="D15" s="302" t="s">
        <v>21</v>
      </c>
      <c r="E15" s="303"/>
      <c r="F15" s="304"/>
      <c r="G15" s="305">
        <f t="shared" si="0"/>
        <v>0</v>
      </c>
      <c r="H15" s="303"/>
      <c r="I15" s="304"/>
      <c r="J15" s="305">
        <f t="shared" si="1"/>
        <v>0</v>
      </c>
      <c r="K15" s="303"/>
      <c r="L15" s="304"/>
      <c r="M15" s="305">
        <f t="shared" si="2"/>
        <v>0</v>
      </c>
      <c r="N15" s="303"/>
      <c r="O15" s="304"/>
      <c r="P15" s="305">
        <f t="shared" si="3"/>
        <v>0</v>
      </c>
      <c r="Q15" s="29"/>
      <c r="R15" s="30"/>
      <c r="S15" s="31">
        <f t="shared" si="4"/>
        <v>0</v>
      </c>
      <c r="T15" s="29"/>
      <c r="U15" s="30"/>
      <c r="V15" s="31">
        <f t="shared" si="5"/>
        <v>0</v>
      </c>
      <c r="W15" s="32">
        <f t="shared" ref="W15:W36" si="8">G15+M15+S15</f>
        <v>0</v>
      </c>
      <c r="X15" s="116">
        <f t="shared" si="6"/>
        <v>0</v>
      </c>
      <c r="Y15" s="116">
        <f t="shared" si="7"/>
        <v>0</v>
      </c>
      <c r="Z15" s="124" t="e">
        <f t="shared" ref="Z15:Z36" si="9">Y15/W15</f>
        <v>#DIV/0!</v>
      </c>
      <c r="AA15" s="86"/>
      <c r="AB15" s="34"/>
      <c r="AC15" s="34"/>
      <c r="AD15" s="34"/>
      <c r="AE15" s="34"/>
      <c r="AF15" s="34"/>
      <c r="AG15" s="34"/>
    </row>
    <row r="16" spans="1:33" s="192" customFormat="1" ht="30" hidden="1" customHeight="1" thickBot="1" x14ac:dyDescent="0.25">
      <c r="A16" s="306"/>
      <c r="B16" s="307" t="s">
        <v>303</v>
      </c>
      <c r="C16" s="301"/>
      <c r="D16" s="302" t="s">
        <v>21</v>
      </c>
      <c r="E16" s="308"/>
      <c r="F16" s="309"/>
      <c r="G16" s="305">
        <f t="shared" si="0"/>
        <v>0</v>
      </c>
      <c r="H16" s="308"/>
      <c r="I16" s="309"/>
      <c r="J16" s="305">
        <f t="shared" si="1"/>
        <v>0</v>
      </c>
      <c r="K16" s="308"/>
      <c r="L16" s="309"/>
      <c r="M16" s="305">
        <f t="shared" si="2"/>
        <v>0</v>
      </c>
      <c r="N16" s="308"/>
      <c r="O16" s="309"/>
      <c r="P16" s="305">
        <f t="shared" si="3"/>
        <v>0</v>
      </c>
      <c r="Q16" s="35"/>
      <c r="R16" s="30"/>
      <c r="S16" s="37"/>
      <c r="T16" s="35"/>
      <c r="U16" s="30"/>
      <c r="V16" s="31">
        <f t="shared" si="5"/>
        <v>0</v>
      </c>
      <c r="W16" s="32">
        <f t="shared" ref="W16" si="10">G16+M16+S16</f>
        <v>0</v>
      </c>
      <c r="X16" s="116">
        <f t="shared" ref="X16" si="11">J16+P16+V16</f>
        <v>0</v>
      </c>
      <c r="Y16" s="116">
        <f t="shared" ref="Y16" si="12">W16-X16</f>
        <v>0</v>
      </c>
      <c r="Z16" s="124" t="e">
        <f t="shared" ref="Z16" si="13">Y16/W16</f>
        <v>#DIV/0!</v>
      </c>
      <c r="AA16" s="95"/>
      <c r="AB16" s="34"/>
      <c r="AC16" s="34"/>
      <c r="AD16" s="34"/>
      <c r="AE16" s="34"/>
      <c r="AF16" s="34"/>
      <c r="AG16" s="34"/>
    </row>
    <row r="17" spans="1:33" ht="30" hidden="1" customHeight="1" thickBot="1" x14ac:dyDescent="0.25">
      <c r="A17" s="306" t="s">
        <v>19</v>
      </c>
      <c r="B17" s="307" t="s">
        <v>304</v>
      </c>
      <c r="C17" s="310"/>
      <c r="D17" s="311" t="s">
        <v>21</v>
      </c>
      <c r="E17" s="308"/>
      <c r="F17" s="309"/>
      <c r="G17" s="312">
        <f t="shared" si="0"/>
        <v>0</v>
      </c>
      <c r="H17" s="308"/>
      <c r="I17" s="309"/>
      <c r="J17" s="312">
        <f t="shared" si="1"/>
        <v>0</v>
      </c>
      <c r="K17" s="308"/>
      <c r="L17" s="309"/>
      <c r="M17" s="312">
        <f t="shared" si="2"/>
        <v>0</v>
      </c>
      <c r="N17" s="308"/>
      <c r="O17" s="309"/>
      <c r="P17" s="312">
        <f t="shared" si="3"/>
        <v>0</v>
      </c>
      <c r="Q17" s="35"/>
      <c r="R17" s="30"/>
      <c r="S17" s="37">
        <f t="shared" si="4"/>
        <v>0</v>
      </c>
      <c r="T17" s="35"/>
      <c r="U17" s="30"/>
      <c r="V17" s="37">
        <f t="shared" si="5"/>
        <v>0</v>
      </c>
      <c r="W17" s="38">
        <f t="shared" si="8"/>
        <v>0</v>
      </c>
      <c r="X17" s="116">
        <f t="shared" si="6"/>
        <v>0</v>
      </c>
      <c r="Y17" s="116">
        <f t="shared" si="7"/>
        <v>0</v>
      </c>
      <c r="Z17" s="124" t="e">
        <f t="shared" si="9"/>
        <v>#DIV/0!</v>
      </c>
      <c r="AA17" s="95"/>
      <c r="AB17" s="34"/>
      <c r="AC17" s="34"/>
      <c r="AD17" s="34"/>
      <c r="AE17" s="34"/>
      <c r="AF17" s="34"/>
      <c r="AG17" s="34"/>
    </row>
    <row r="18" spans="1:33" ht="30" customHeight="1" x14ac:dyDescent="0.2">
      <c r="A18" s="313" t="s">
        <v>17</v>
      </c>
      <c r="B18" s="314" t="s">
        <v>23</v>
      </c>
      <c r="C18" s="315" t="s">
        <v>24</v>
      </c>
      <c r="D18" s="316"/>
      <c r="E18" s="317">
        <f>SUM(E19:E21)</f>
        <v>0</v>
      </c>
      <c r="F18" s="318"/>
      <c r="G18" s="319">
        <f>SUM(G19:G21)</f>
        <v>0</v>
      </c>
      <c r="H18" s="317">
        <f>SUM(H19:H21)</f>
        <v>0</v>
      </c>
      <c r="I18" s="318"/>
      <c r="J18" s="319">
        <f>SUM(J19:J21)</f>
        <v>0</v>
      </c>
      <c r="K18" s="320">
        <f>SUM(K19:K21)</f>
        <v>0</v>
      </c>
      <c r="L18" s="321"/>
      <c r="M18" s="322">
        <f>SUM(M19:M21)</f>
        <v>0</v>
      </c>
      <c r="N18" s="323">
        <f>SUM(N19:N21)</f>
        <v>0</v>
      </c>
      <c r="O18" s="321"/>
      <c r="P18" s="322">
        <f>SUM(P19:P21)</f>
        <v>0</v>
      </c>
      <c r="Q18" s="39">
        <f>SUM(Q19:Q21)</f>
        <v>0</v>
      </c>
      <c r="R18" s="40"/>
      <c r="S18" s="41">
        <f>SUM(S19:S21)</f>
        <v>0</v>
      </c>
      <c r="T18" s="39">
        <f>SUM(T19:T21)</f>
        <v>0</v>
      </c>
      <c r="U18" s="40"/>
      <c r="V18" s="41">
        <f>SUM(V19:V21)</f>
        <v>0</v>
      </c>
      <c r="W18" s="41">
        <f>SUM(W19:W22)</f>
        <v>0</v>
      </c>
      <c r="X18" s="146">
        <f>SUM(X19:X22)</f>
        <v>0</v>
      </c>
      <c r="Y18" s="146">
        <f>W18-X18</f>
        <v>0</v>
      </c>
      <c r="Z18" s="146" t="e">
        <f>Y18/W18</f>
        <v>#DIV/0!</v>
      </c>
      <c r="AA18" s="96"/>
      <c r="AB18" s="28"/>
      <c r="AC18" s="28"/>
      <c r="AD18" s="28"/>
      <c r="AE18" s="28"/>
      <c r="AF18" s="28"/>
      <c r="AG18" s="28"/>
    </row>
    <row r="19" spans="1:33" ht="0.75" customHeight="1" thickBot="1" x14ac:dyDescent="0.25">
      <c r="A19" s="306" t="s">
        <v>19</v>
      </c>
      <c r="B19" s="324" t="s">
        <v>25</v>
      </c>
      <c r="C19" s="325"/>
      <c r="D19" s="326" t="s">
        <v>21</v>
      </c>
      <c r="E19" s="327"/>
      <c r="F19" s="309"/>
      <c r="G19" s="328"/>
      <c r="H19" s="329"/>
      <c r="I19" s="304"/>
      <c r="J19" s="328">
        <f t="shared" ref="J19:J22" si="14">H19*I19</f>
        <v>0</v>
      </c>
      <c r="K19" s="330"/>
      <c r="L19" s="304"/>
      <c r="M19" s="305">
        <f t="shared" ref="M19:M21" si="15">K19*L19</f>
        <v>0</v>
      </c>
      <c r="N19" s="303"/>
      <c r="O19" s="304"/>
      <c r="P19" s="305">
        <f t="shared" ref="P19:P21" si="16">N19*O19</f>
        <v>0</v>
      </c>
      <c r="Q19" s="29"/>
      <c r="R19" s="30"/>
      <c r="S19" s="31">
        <f t="shared" ref="S19:S21" si="17">Q19*R19</f>
        <v>0</v>
      </c>
      <c r="T19" s="29"/>
      <c r="U19" s="30"/>
      <c r="V19" s="31">
        <f t="shared" ref="V19:V21" si="18">T19*U19</f>
        <v>0</v>
      </c>
      <c r="W19" s="32">
        <f>G19+M19+S19</f>
        <v>0</v>
      </c>
      <c r="X19" s="116">
        <f t="shared" si="6"/>
        <v>0</v>
      </c>
      <c r="Y19" s="116">
        <f t="shared" si="7"/>
        <v>0</v>
      </c>
      <c r="Z19" s="124" t="e">
        <f t="shared" si="9"/>
        <v>#DIV/0!</v>
      </c>
      <c r="AA19" s="86"/>
      <c r="AB19" s="34"/>
      <c r="AC19" s="34"/>
      <c r="AD19" s="34"/>
      <c r="AE19" s="34"/>
      <c r="AF19" s="34"/>
      <c r="AG19" s="34"/>
    </row>
    <row r="20" spans="1:33" ht="30" hidden="1" customHeight="1" thickBot="1" x14ac:dyDescent="0.25">
      <c r="A20" s="331" t="s">
        <v>19</v>
      </c>
      <c r="B20" s="332" t="s">
        <v>26</v>
      </c>
      <c r="C20" s="333"/>
      <c r="D20" s="334" t="s">
        <v>21</v>
      </c>
      <c r="E20" s="335"/>
      <c r="F20" s="336"/>
      <c r="G20" s="337"/>
      <c r="H20" s="329"/>
      <c r="I20" s="304"/>
      <c r="J20" s="338">
        <f t="shared" si="14"/>
        <v>0</v>
      </c>
      <c r="K20" s="330"/>
      <c r="L20" s="304"/>
      <c r="M20" s="305">
        <f t="shared" si="15"/>
        <v>0</v>
      </c>
      <c r="N20" s="303"/>
      <c r="O20" s="304"/>
      <c r="P20" s="305">
        <f t="shared" si="16"/>
        <v>0</v>
      </c>
      <c r="Q20" s="29"/>
      <c r="R20" s="30"/>
      <c r="S20" s="31">
        <f t="shared" si="17"/>
        <v>0</v>
      </c>
      <c r="T20" s="29"/>
      <c r="U20" s="30"/>
      <c r="V20" s="31">
        <f t="shared" si="18"/>
        <v>0</v>
      </c>
      <c r="W20" s="32">
        <f t="shared" si="8"/>
        <v>0</v>
      </c>
      <c r="X20" s="116">
        <f t="shared" si="6"/>
        <v>0</v>
      </c>
      <c r="Y20" s="116">
        <f t="shared" si="7"/>
        <v>0</v>
      </c>
      <c r="Z20" s="124" t="e">
        <f t="shared" si="9"/>
        <v>#DIV/0!</v>
      </c>
      <c r="AA20" s="86"/>
      <c r="AB20" s="34"/>
      <c r="AC20" s="34"/>
      <c r="AD20" s="34"/>
      <c r="AE20" s="34"/>
      <c r="AF20" s="34"/>
      <c r="AG20" s="34"/>
    </row>
    <row r="21" spans="1:33" ht="30" hidden="1" customHeight="1" thickBot="1" x14ac:dyDescent="0.25">
      <c r="A21" s="331" t="s">
        <v>19</v>
      </c>
      <c r="B21" s="332" t="s">
        <v>27</v>
      </c>
      <c r="C21" s="333"/>
      <c r="D21" s="334" t="s">
        <v>21</v>
      </c>
      <c r="E21" s="335"/>
      <c r="F21" s="336"/>
      <c r="G21" s="339"/>
      <c r="H21" s="327"/>
      <c r="I21" s="309"/>
      <c r="J21" s="340">
        <f t="shared" si="14"/>
        <v>0</v>
      </c>
      <c r="K21" s="341"/>
      <c r="L21" s="342"/>
      <c r="M21" s="343">
        <f t="shared" si="15"/>
        <v>0</v>
      </c>
      <c r="N21" s="344"/>
      <c r="O21" s="342"/>
      <c r="P21" s="343">
        <f t="shared" si="16"/>
        <v>0</v>
      </c>
      <c r="Q21" s="201"/>
      <c r="R21" s="199"/>
      <c r="S21" s="200">
        <f t="shared" si="17"/>
        <v>0</v>
      </c>
      <c r="T21" s="201"/>
      <c r="U21" s="199"/>
      <c r="V21" s="200">
        <f t="shared" si="18"/>
        <v>0</v>
      </c>
      <c r="W21" s="38">
        <f t="shared" si="8"/>
        <v>0</v>
      </c>
      <c r="X21" s="116">
        <f t="shared" si="6"/>
        <v>0</v>
      </c>
      <c r="Y21" s="116">
        <f t="shared" si="7"/>
        <v>0</v>
      </c>
      <c r="Z21" s="124" t="e">
        <f t="shared" si="9"/>
        <v>#DIV/0!</v>
      </c>
      <c r="AA21" s="97"/>
      <c r="AB21" s="34"/>
      <c r="AC21" s="34"/>
      <c r="AD21" s="34"/>
      <c r="AE21" s="34"/>
      <c r="AF21" s="34"/>
      <c r="AG21" s="34"/>
    </row>
    <row r="22" spans="1:33" s="192" customFormat="1" ht="30" hidden="1" customHeight="1" thickBot="1" x14ac:dyDescent="0.25">
      <c r="A22" s="345"/>
      <c r="B22" s="346" t="s">
        <v>304</v>
      </c>
      <c r="C22" s="263"/>
      <c r="D22" s="347" t="s">
        <v>21</v>
      </c>
      <c r="E22" s="348"/>
      <c r="F22" s="349"/>
      <c r="G22" s="350"/>
      <c r="H22" s="327"/>
      <c r="I22" s="309"/>
      <c r="J22" s="350">
        <f t="shared" si="14"/>
        <v>0</v>
      </c>
      <c r="K22" s="351"/>
      <c r="L22" s="349"/>
      <c r="M22" s="352"/>
      <c r="N22" s="353"/>
      <c r="O22" s="349"/>
      <c r="P22" s="352"/>
      <c r="Q22" s="193"/>
      <c r="R22" s="194"/>
      <c r="S22" s="195"/>
      <c r="T22" s="193"/>
      <c r="U22" s="194"/>
      <c r="V22" s="195"/>
      <c r="W22" s="38">
        <f t="shared" ref="W22" si="19">G22+M22+S22</f>
        <v>0</v>
      </c>
      <c r="X22" s="116">
        <f t="shared" ref="X22" si="20">J22+P22+V22</f>
        <v>0</v>
      </c>
      <c r="Y22" s="116">
        <f t="shared" ref="Y22" si="21">W22-X22</f>
        <v>0</v>
      </c>
      <c r="Z22" s="124" t="e">
        <f t="shared" ref="Z22" si="22">Y22/W22</f>
        <v>#DIV/0!</v>
      </c>
      <c r="AA22" s="196"/>
      <c r="AB22" s="34"/>
      <c r="AC22" s="34"/>
      <c r="AD22" s="34"/>
      <c r="AE22" s="34"/>
      <c r="AF22" s="34"/>
      <c r="AG22" s="34"/>
    </row>
    <row r="23" spans="1:33" ht="30" customHeight="1" x14ac:dyDescent="0.2">
      <c r="A23" s="292" t="s">
        <v>17</v>
      </c>
      <c r="B23" s="354" t="s">
        <v>28</v>
      </c>
      <c r="C23" s="355" t="s">
        <v>29</v>
      </c>
      <c r="D23" s="356"/>
      <c r="E23" s="357">
        <f>SUM(E24:E28)</f>
        <v>21</v>
      </c>
      <c r="F23" s="357">
        <f t="shared" ref="F23:J23" si="23">SUM(F24:F28)</f>
        <v>50400</v>
      </c>
      <c r="G23" s="357">
        <f t="shared" si="23"/>
        <v>225000</v>
      </c>
      <c r="H23" s="357">
        <f t="shared" si="23"/>
        <v>21</v>
      </c>
      <c r="I23" s="357">
        <f t="shared" si="23"/>
        <v>50400</v>
      </c>
      <c r="J23" s="357">
        <f t="shared" si="23"/>
        <v>225000</v>
      </c>
      <c r="K23" s="320">
        <f>SUM(K24:K27)</f>
        <v>0</v>
      </c>
      <c r="L23" s="321"/>
      <c r="M23" s="322">
        <f>SUM(M24:M27)</f>
        <v>0</v>
      </c>
      <c r="N23" s="323">
        <f>SUM(N24:N27)</f>
        <v>0</v>
      </c>
      <c r="O23" s="321"/>
      <c r="P23" s="322">
        <f>SUM(P24:P27)</f>
        <v>0</v>
      </c>
      <c r="Q23" s="39">
        <f>SUM(Q24:Q27)</f>
        <v>0</v>
      </c>
      <c r="R23" s="40"/>
      <c r="S23" s="41">
        <f>SUM(S24:S27)</f>
        <v>0</v>
      </c>
      <c r="T23" s="39">
        <f>SUM(T24:T27)</f>
        <v>0</v>
      </c>
      <c r="U23" s="40"/>
      <c r="V23" s="41">
        <f>SUM(V24:V27)</f>
        <v>0</v>
      </c>
      <c r="W23" s="41">
        <f>SUM(W24:W28)</f>
        <v>225000</v>
      </c>
      <c r="X23" s="41">
        <f t="shared" ref="X23:Z23" si="24">SUM(X24:X28)</f>
        <v>225000</v>
      </c>
      <c r="Y23" s="41">
        <f t="shared" si="24"/>
        <v>0</v>
      </c>
      <c r="Z23" s="41">
        <f t="shared" si="24"/>
        <v>0</v>
      </c>
      <c r="AA23" s="96"/>
      <c r="AB23" s="28"/>
      <c r="AC23" s="28"/>
      <c r="AD23" s="28"/>
      <c r="AE23" s="28"/>
      <c r="AF23" s="28"/>
      <c r="AG23" s="28"/>
    </row>
    <row r="24" spans="1:33" s="77" customFormat="1" ht="30" customHeight="1" x14ac:dyDescent="0.2">
      <c r="A24" s="299" t="s">
        <v>19</v>
      </c>
      <c r="B24" s="300" t="s">
        <v>30</v>
      </c>
      <c r="C24" s="325" t="s">
        <v>305</v>
      </c>
      <c r="D24" s="302" t="s">
        <v>21</v>
      </c>
      <c r="E24" s="335">
        <v>5</v>
      </c>
      <c r="F24" s="336">
        <v>15700</v>
      </c>
      <c r="G24" s="358">
        <f t="shared" ref="G24:G27" si="25">E24*F24</f>
        <v>78500</v>
      </c>
      <c r="H24" s="335">
        <v>5</v>
      </c>
      <c r="I24" s="336">
        <f>F24</f>
        <v>15700</v>
      </c>
      <c r="J24" s="358">
        <f t="shared" ref="J24:J27" si="26">H24*I24</f>
        <v>78500</v>
      </c>
      <c r="K24" s="330"/>
      <c r="L24" s="304"/>
      <c r="M24" s="305">
        <f t="shared" ref="M24:M27" si="27">K24*L24</f>
        <v>0</v>
      </c>
      <c r="N24" s="303"/>
      <c r="O24" s="304"/>
      <c r="P24" s="305">
        <f t="shared" ref="P24:P27" si="28">N24*O24</f>
        <v>0</v>
      </c>
      <c r="Q24" s="29"/>
      <c r="R24" s="30"/>
      <c r="S24" s="31">
        <f t="shared" ref="S24:S27" si="29">Q24*R24</f>
        <v>0</v>
      </c>
      <c r="T24" s="29"/>
      <c r="U24" s="30"/>
      <c r="V24" s="31">
        <f t="shared" ref="V24:V27" si="30">T24*U24</f>
        <v>0</v>
      </c>
      <c r="W24" s="32">
        <f t="shared" si="8"/>
        <v>78500</v>
      </c>
      <c r="X24" s="116">
        <f t="shared" si="6"/>
        <v>78500</v>
      </c>
      <c r="Y24" s="116">
        <f t="shared" si="7"/>
        <v>0</v>
      </c>
      <c r="Z24" s="124">
        <f t="shared" si="9"/>
        <v>0</v>
      </c>
      <c r="AA24" s="86"/>
      <c r="AB24" s="34"/>
      <c r="AC24" s="34"/>
      <c r="AD24" s="34"/>
      <c r="AE24" s="34"/>
      <c r="AF24" s="34"/>
      <c r="AG24" s="34"/>
    </row>
    <row r="25" spans="1:33" ht="30" customHeight="1" x14ac:dyDescent="0.2">
      <c r="A25" s="299" t="s">
        <v>19</v>
      </c>
      <c r="B25" s="300" t="s">
        <v>32</v>
      </c>
      <c r="C25" s="333" t="str">
        <f>'[1]Кошторис  витрат'!$C$23</f>
        <v>Тиріна Ольга, програмна менеджерка</v>
      </c>
      <c r="D25" s="302" t="s">
        <v>21</v>
      </c>
      <c r="E25" s="359">
        <v>5</v>
      </c>
      <c r="F25" s="360">
        <v>14200</v>
      </c>
      <c r="G25" s="361">
        <f t="shared" si="25"/>
        <v>71000</v>
      </c>
      <c r="H25" s="335">
        <v>5</v>
      </c>
      <c r="I25" s="336">
        <v>14200</v>
      </c>
      <c r="J25" s="358">
        <f t="shared" si="26"/>
        <v>71000</v>
      </c>
      <c r="K25" s="330"/>
      <c r="L25" s="304"/>
      <c r="M25" s="305">
        <f t="shared" si="27"/>
        <v>0</v>
      </c>
      <c r="N25" s="303"/>
      <c r="O25" s="304"/>
      <c r="P25" s="305">
        <f t="shared" si="28"/>
        <v>0</v>
      </c>
      <c r="Q25" s="29"/>
      <c r="R25" s="30"/>
      <c r="S25" s="31">
        <f t="shared" si="29"/>
        <v>0</v>
      </c>
      <c r="T25" s="29"/>
      <c r="U25" s="30"/>
      <c r="V25" s="31">
        <f t="shared" si="30"/>
        <v>0</v>
      </c>
      <c r="W25" s="32">
        <f t="shared" si="8"/>
        <v>71000</v>
      </c>
      <c r="X25" s="116">
        <f t="shared" si="6"/>
        <v>71000</v>
      </c>
      <c r="Y25" s="116">
        <f t="shared" si="7"/>
        <v>0</v>
      </c>
      <c r="Z25" s="124">
        <f t="shared" si="9"/>
        <v>0</v>
      </c>
      <c r="AA25" s="86"/>
      <c r="AB25" s="34"/>
      <c r="AC25" s="34"/>
      <c r="AD25" s="34"/>
      <c r="AE25" s="34"/>
      <c r="AF25" s="34"/>
      <c r="AG25" s="34"/>
    </row>
    <row r="26" spans="1:33" s="192" customFormat="1" ht="30" customHeight="1" thickBot="1" x14ac:dyDescent="0.25">
      <c r="A26" s="299" t="s">
        <v>19</v>
      </c>
      <c r="B26" s="307" t="s">
        <v>33</v>
      </c>
      <c r="C26" s="333" t="s">
        <v>315</v>
      </c>
      <c r="D26" s="302" t="s">
        <v>21</v>
      </c>
      <c r="E26" s="335">
        <v>3</v>
      </c>
      <c r="F26" s="336">
        <v>6500</v>
      </c>
      <c r="G26" s="339">
        <f t="shared" si="25"/>
        <v>19500</v>
      </c>
      <c r="H26" s="348">
        <v>3</v>
      </c>
      <c r="I26" s="349">
        <v>6500</v>
      </c>
      <c r="J26" s="362">
        <f t="shared" si="26"/>
        <v>19500</v>
      </c>
      <c r="K26" s="363"/>
      <c r="L26" s="309"/>
      <c r="M26" s="312"/>
      <c r="N26" s="308"/>
      <c r="O26" s="309"/>
      <c r="P26" s="312"/>
      <c r="Q26" s="35"/>
      <c r="R26" s="36"/>
      <c r="S26" s="37"/>
      <c r="T26" s="35"/>
      <c r="U26" s="36"/>
      <c r="V26" s="37"/>
      <c r="W26" s="32">
        <f t="shared" ref="W26" si="31">G26+M26+S26</f>
        <v>19500</v>
      </c>
      <c r="X26" s="116">
        <f t="shared" ref="X26" si="32">J26+P26+V26</f>
        <v>19500</v>
      </c>
      <c r="Y26" s="116">
        <f t="shared" ref="Y26" si="33">W26-X26</f>
        <v>0</v>
      </c>
      <c r="Z26" s="124">
        <f t="shared" ref="Z26" si="34">Y26/W26</f>
        <v>0</v>
      </c>
      <c r="AA26" s="95"/>
      <c r="AB26" s="34"/>
      <c r="AC26" s="34"/>
      <c r="AD26" s="34"/>
      <c r="AE26" s="34"/>
      <c r="AF26" s="34"/>
      <c r="AG26" s="34"/>
    </row>
    <row r="27" spans="1:33" ht="30" customHeight="1" thickBot="1" x14ac:dyDescent="0.3">
      <c r="A27" s="306" t="s">
        <v>19</v>
      </c>
      <c r="B27" s="261" t="s">
        <v>306</v>
      </c>
      <c r="C27" s="263" t="s">
        <v>317</v>
      </c>
      <c r="D27" s="311" t="s">
        <v>21</v>
      </c>
      <c r="E27" s="348">
        <v>4</v>
      </c>
      <c r="F27" s="349">
        <v>7000</v>
      </c>
      <c r="G27" s="350">
        <f t="shared" si="25"/>
        <v>28000</v>
      </c>
      <c r="H27" s="327">
        <v>4</v>
      </c>
      <c r="I27" s="309">
        <v>7000</v>
      </c>
      <c r="J27" s="364">
        <f t="shared" si="26"/>
        <v>28000</v>
      </c>
      <c r="K27" s="363"/>
      <c r="L27" s="309"/>
      <c r="M27" s="312">
        <f t="shared" si="27"/>
        <v>0</v>
      </c>
      <c r="N27" s="308"/>
      <c r="O27" s="309"/>
      <c r="P27" s="312">
        <f t="shared" si="28"/>
        <v>0</v>
      </c>
      <c r="Q27" s="35"/>
      <c r="R27" s="36"/>
      <c r="S27" s="37">
        <f t="shared" si="29"/>
        <v>0</v>
      </c>
      <c r="T27" s="35"/>
      <c r="U27" s="36"/>
      <c r="V27" s="37">
        <f t="shared" si="30"/>
        <v>0</v>
      </c>
      <c r="W27" s="38">
        <f t="shared" si="8"/>
        <v>28000</v>
      </c>
      <c r="X27" s="120">
        <f t="shared" si="6"/>
        <v>28000</v>
      </c>
      <c r="Y27" s="120">
        <f t="shared" si="7"/>
        <v>0</v>
      </c>
      <c r="Z27" s="164">
        <f t="shared" si="9"/>
        <v>0</v>
      </c>
      <c r="AA27" s="95"/>
      <c r="AB27" s="34"/>
      <c r="AC27" s="34"/>
      <c r="AD27" s="34"/>
      <c r="AE27" s="34"/>
      <c r="AF27" s="34"/>
      <c r="AG27" s="34"/>
    </row>
    <row r="28" spans="1:33" s="259" customFormat="1" ht="30" customHeight="1" thickBot="1" x14ac:dyDescent="0.3">
      <c r="A28" s="365" t="s">
        <v>19</v>
      </c>
      <c r="B28" s="262" t="s">
        <v>316</v>
      </c>
      <c r="C28" s="264" t="s">
        <v>318</v>
      </c>
      <c r="D28" s="366" t="s">
        <v>21</v>
      </c>
      <c r="E28" s="367">
        <v>4</v>
      </c>
      <c r="F28" s="368">
        <v>7000</v>
      </c>
      <c r="G28" s="369">
        <f t="shared" ref="G28" si="35">E28*F28</f>
        <v>28000</v>
      </c>
      <c r="H28" s="367">
        <v>4</v>
      </c>
      <c r="I28" s="368">
        <v>7000</v>
      </c>
      <c r="J28" s="369">
        <f t="shared" ref="J28" si="36">H28*I28</f>
        <v>28000</v>
      </c>
      <c r="K28" s="370"/>
      <c r="L28" s="370"/>
      <c r="M28" s="370"/>
      <c r="N28" s="370"/>
      <c r="O28" s="370"/>
      <c r="P28" s="370"/>
      <c r="Q28" s="260"/>
      <c r="R28" s="260"/>
      <c r="S28" s="260"/>
      <c r="T28" s="260"/>
      <c r="U28" s="260"/>
      <c r="V28" s="260"/>
      <c r="W28" s="38">
        <f t="shared" ref="W28" si="37">G28+M28+S28</f>
        <v>28000</v>
      </c>
      <c r="X28" s="120">
        <f t="shared" ref="X28" si="38">J28+P28+V28</f>
        <v>28000</v>
      </c>
      <c r="Y28" s="120">
        <f t="shared" ref="Y28" si="39">W28-X28</f>
        <v>0</v>
      </c>
      <c r="Z28" s="164">
        <f t="shared" ref="Z28" si="40">Y28/W28</f>
        <v>0</v>
      </c>
      <c r="AA28" s="530"/>
      <c r="AB28" s="34"/>
      <c r="AC28" s="34"/>
      <c r="AD28" s="34"/>
      <c r="AE28" s="34"/>
      <c r="AF28" s="34"/>
      <c r="AG28" s="34"/>
    </row>
    <row r="29" spans="1:33" ht="30" customHeight="1" thickBot="1" x14ac:dyDescent="0.25">
      <c r="A29" s="371" t="s">
        <v>16</v>
      </c>
      <c r="B29" s="372" t="s">
        <v>34</v>
      </c>
      <c r="C29" s="294" t="s">
        <v>35</v>
      </c>
      <c r="D29" s="356"/>
      <c r="E29" s="373">
        <f>SUM(E30:E32)</f>
        <v>225000</v>
      </c>
      <c r="F29" s="374">
        <f t="shared" ref="F29:G29" si="41">SUM(F30:F32)</f>
        <v>0.66</v>
      </c>
      <c r="G29" s="375">
        <f t="shared" si="41"/>
        <v>49500</v>
      </c>
      <c r="H29" s="376">
        <f>SUM(H30:H32)</f>
        <v>225000</v>
      </c>
      <c r="I29" s="377"/>
      <c r="J29" s="378">
        <f>SUM(J30:J32)</f>
        <v>49500</v>
      </c>
      <c r="K29" s="296">
        <f>SUM(K30:K32)</f>
        <v>0</v>
      </c>
      <c r="L29" s="377"/>
      <c r="M29" s="378">
        <f>SUM(M30:M32)</f>
        <v>0</v>
      </c>
      <c r="N29" s="296">
        <f>SUM(N30:N32)</f>
        <v>0</v>
      </c>
      <c r="O29" s="377"/>
      <c r="P29" s="378">
        <f>SUM(P30:P32)</f>
        <v>0</v>
      </c>
      <c r="Q29" s="24">
        <f>SUM(Q30:Q32)</f>
        <v>0</v>
      </c>
      <c r="R29" s="197"/>
      <c r="S29" s="198">
        <f>SUM(S30:S32)</f>
        <v>0</v>
      </c>
      <c r="T29" s="24">
        <f>SUM(T30:T32)</f>
        <v>0</v>
      </c>
      <c r="U29" s="197"/>
      <c r="V29" s="142">
        <f>SUM(V30:V32)</f>
        <v>0</v>
      </c>
      <c r="W29" s="531">
        <f>SUM(W30:W32)</f>
        <v>49500</v>
      </c>
      <c r="X29" s="532">
        <f>SUM(X30:X32)</f>
        <v>49500</v>
      </c>
      <c r="Y29" s="533">
        <f t="shared" si="7"/>
        <v>0</v>
      </c>
      <c r="Z29" s="534">
        <f>Y29/W29</f>
        <v>0</v>
      </c>
      <c r="AA29" s="535"/>
      <c r="AB29" s="5"/>
      <c r="AC29" s="5"/>
      <c r="AD29" s="5"/>
      <c r="AE29" s="5"/>
      <c r="AF29" s="5"/>
      <c r="AG29" s="5"/>
    </row>
    <row r="30" spans="1:33" ht="0.75" customHeight="1" x14ac:dyDescent="0.2">
      <c r="A30" s="379" t="s">
        <v>19</v>
      </c>
      <c r="B30" s="380" t="s">
        <v>36</v>
      </c>
      <c r="C30" s="301" t="s">
        <v>37</v>
      </c>
      <c r="D30" s="381"/>
      <c r="E30" s="335">
        <f>G13</f>
        <v>0</v>
      </c>
      <c r="F30" s="336">
        <v>0.22</v>
      </c>
      <c r="G30" s="358">
        <f t="shared" ref="G30:G32" si="42">E30*F30</f>
        <v>0</v>
      </c>
      <c r="H30" s="382">
        <f>J13</f>
        <v>0</v>
      </c>
      <c r="I30" s="383">
        <v>0.22</v>
      </c>
      <c r="J30" s="384">
        <f t="shared" ref="J30:J32" si="43">H30*I30</f>
        <v>0</v>
      </c>
      <c r="K30" s="385">
        <f>M13</f>
        <v>0</v>
      </c>
      <c r="L30" s="383">
        <v>0.22</v>
      </c>
      <c r="M30" s="384">
        <f t="shared" ref="M30:M32" si="44">K30*L30</f>
        <v>0</v>
      </c>
      <c r="N30" s="385">
        <f>P13</f>
        <v>0</v>
      </c>
      <c r="O30" s="383">
        <v>0.22</v>
      </c>
      <c r="P30" s="384">
        <f t="shared" ref="P30:P32" si="45">N30*O30</f>
        <v>0</v>
      </c>
      <c r="Q30" s="46">
        <f>S13</f>
        <v>0</v>
      </c>
      <c r="R30" s="47">
        <v>0.22</v>
      </c>
      <c r="S30" s="48">
        <f t="shared" ref="S30:S32" si="46">Q30*R30</f>
        <v>0</v>
      </c>
      <c r="T30" s="46">
        <f>V13</f>
        <v>0</v>
      </c>
      <c r="U30" s="47">
        <v>0.22</v>
      </c>
      <c r="V30" s="48">
        <f t="shared" ref="V30:V32" si="47">T30*U30</f>
        <v>0</v>
      </c>
      <c r="W30" s="49">
        <f>G30+M30+S30</f>
        <v>0</v>
      </c>
      <c r="X30" s="116">
        <f>J30+P30+V30</f>
        <v>0</v>
      </c>
      <c r="Y30" s="116">
        <f t="shared" si="7"/>
        <v>0</v>
      </c>
      <c r="Z30" s="124" t="e">
        <f t="shared" si="9"/>
        <v>#DIV/0!</v>
      </c>
      <c r="AA30" s="98"/>
      <c r="AB30" s="33"/>
      <c r="AC30" s="34"/>
      <c r="AD30" s="34"/>
      <c r="AE30" s="34"/>
      <c r="AF30" s="34"/>
      <c r="AG30" s="34"/>
    </row>
    <row r="31" spans="1:33" ht="30" hidden="1" customHeight="1" x14ac:dyDescent="0.2">
      <c r="A31" s="299" t="s">
        <v>19</v>
      </c>
      <c r="B31" s="300" t="s">
        <v>38</v>
      </c>
      <c r="C31" s="301" t="s">
        <v>39</v>
      </c>
      <c r="D31" s="302"/>
      <c r="E31" s="335">
        <f>G18</f>
        <v>0</v>
      </c>
      <c r="F31" s="336">
        <v>0.22</v>
      </c>
      <c r="G31" s="358">
        <f t="shared" si="42"/>
        <v>0</v>
      </c>
      <c r="H31" s="330">
        <f>J18</f>
        <v>0</v>
      </c>
      <c r="I31" s="304">
        <v>0.22</v>
      </c>
      <c r="J31" s="305">
        <f t="shared" si="43"/>
        <v>0</v>
      </c>
      <c r="K31" s="303">
        <f>M18</f>
        <v>0</v>
      </c>
      <c r="L31" s="304">
        <v>0.22</v>
      </c>
      <c r="M31" s="305">
        <f t="shared" si="44"/>
        <v>0</v>
      </c>
      <c r="N31" s="303">
        <f>P18</f>
        <v>0</v>
      </c>
      <c r="O31" s="304">
        <v>0.22</v>
      </c>
      <c r="P31" s="305">
        <f t="shared" si="45"/>
        <v>0</v>
      </c>
      <c r="Q31" s="29">
        <f>S18</f>
        <v>0</v>
      </c>
      <c r="R31" s="30">
        <v>0.22</v>
      </c>
      <c r="S31" s="31">
        <f t="shared" si="46"/>
        <v>0</v>
      </c>
      <c r="T31" s="29">
        <f>V18</f>
        <v>0</v>
      </c>
      <c r="U31" s="30">
        <v>0.22</v>
      </c>
      <c r="V31" s="31">
        <f t="shared" si="47"/>
        <v>0</v>
      </c>
      <c r="W31" s="32">
        <f t="shared" si="8"/>
        <v>0</v>
      </c>
      <c r="X31" s="116">
        <f t="shared" si="6"/>
        <v>0</v>
      </c>
      <c r="Y31" s="116">
        <f t="shared" si="7"/>
        <v>0</v>
      </c>
      <c r="Z31" s="124" t="e">
        <f t="shared" si="9"/>
        <v>#DIV/0!</v>
      </c>
      <c r="AA31" s="86"/>
      <c r="AB31" s="34"/>
      <c r="AC31" s="34"/>
      <c r="AD31" s="34"/>
      <c r="AE31" s="34"/>
      <c r="AF31" s="34"/>
      <c r="AG31" s="34"/>
    </row>
    <row r="32" spans="1:33" ht="30" customHeight="1" thickBot="1" x14ac:dyDescent="0.25">
      <c r="A32" s="306" t="s">
        <v>19</v>
      </c>
      <c r="B32" s="386" t="s">
        <v>40</v>
      </c>
      <c r="C32" s="387" t="s">
        <v>29</v>
      </c>
      <c r="D32" s="311"/>
      <c r="E32" s="388">
        <f>G23</f>
        <v>225000</v>
      </c>
      <c r="F32" s="389">
        <v>0.22</v>
      </c>
      <c r="G32" s="390">
        <f t="shared" si="42"/>
        <v>49500</v>
      </c>
      <c r="H32" s="363">
        <f>J23</f>
        <v>225000</v>
      </c>
      <c r="I32" s="309">
        <v>0.22</v>
      </c>
      <c r="J32" s="312">
        <f t="shared" si="43"/>
        <v>49500</v>
      </c>
      <c r="K32" s="308">
        <f>M23</f>
        <v>0</v>
      </c>
      <c r="L32" s="309">
        <v>0.22</v>
      </c>
      <c r="M32" s="312">
        <f t="shared" si="44"/>
        <v>0</v>
      </c>
      <c r="N32" s="308">
        <f>P23</f>
        <v>0</v>
      </c>
      <c r="O32" s="309">
        <v>0.22</v>
      </c>
      <c r="P32" s="312">
        <f t="shared" si="45"/>
        <v>0</v>
      </c>
      <c r="Q32" s="35">
        <f>S23</f>
        <v>0</v>
      </c>
      <c r="R32" s="36">
        <v>0.22</v>
      </c>
      <c r="S32" s="37">
        <f t="shared" si="46"/>
        <v>0</v>
      </c>
      <c r="T32" s="35">
        <f>V23</f>
        <v>0</v>
      </c>
      <c r="U32" s="36">
        <v>0.22</v>
      </c>
      <c r="V32" s="37">
        <f t="shared" si="47"/>
        <v>0</v>
      </c>
      <c r="W32" s="38">
        <f t="shared" si="8"/>
        <v>49500</v>
      </c>
      <c r="X32" s="116">
        <f t="shared" si="6"/>
        <v>49500</v>
      </c>
      <c r="Y32" s="116">
        <f t="shared" si="7"/>
        <v>0</v>
      </c>
      <c r="Z32" s="124">
        <f t="shared" si="9"/>
        <v>0</v>
      </c>
      <c r="AA32" s="95"/>
      <c r="AB32" s="34"/>
      <c r="AC32" s="34"/>
      <c r="AD32" s="34"/>
      <c r="AE32" s="34"/>
      <c r="AF32" s="34"/>
      <c r="AG32" s="34"/>
    </row>
    <row r="33" spans="1:33" ht="30" customHeight="1" thickBot="1" x14ac:dyDescent="0.25">
      <c r="A33" s="292" t="s">
        <v>17</v>
      </c>
      <c r="B33" s="391" t="s">
        <v>41</v>
      </c>
      <c r="C33" s="392" t="s">
        <v>42</v>
      </c>
      <c r="D33" s="393"/>
      <c r="E33" s="296">
        <f>SUM(E34:E36)</f>
        <v>0</v>
      </c>
      <c r="F33" s="377"/>
      <c r="G33" s="378">
        <f>SUM(G34:G36)</f>
        <v>0</v>
      </c>
      <c r="H33" s="323">
        <f>SUM(H34:H36)</f>
        <v>0</v>
      </c>
      <c r="I33" s="321"/>
      <c r="J33" s="322">
        <f>SUM(J34:J36)</f>
        <v>0</v>
      </c>
      <c r="K33" s="323">
        <f>SUM(K34:K36)</f>
        <v>0</v>
      </c>
      <c r="L33" s="321"/>
      <c r="M33" s="322">
        <f>SUM(M34:M36)</f>
        <v>0</v>
      </c>
      <c r="N33" s="323">
        <f>SUM(N34:N36)</f>
        <v>0</v>
      </c>
      <c r="O33" s="321"/>
      <c r="P33" s="322">
        <f>SUM(P34:P36)</f>
        <v>0</v>
      </c>
      <c r="Q33" s="39">
        <f>SUM(Q34:Q36)</f>
        <v>0</v>
      </c>
      <c r="R33" s="40"/>
      <c r="S33" s="41">
        <f>SUM(S34:S36)</f>
        <v>0</v>
      </c>
      <c r="T33" s="39">
        <f>SUM(T34:T36)</f>
        <v>0</v>
      </c>
      <c r="U33" s="40"/>
      <c r="V33" s="41">
        <f>SUM(V34:V36)</f>
        <v>0</v>
      </c>
      <c r="W33" s="41">
        <f>SUM(W34:W36)</f>
        <v>0</v>
      </c>
      <c r="X33" s="41">
        <f>SUM(X34:X36)</f>
        <v>0</v>
      </c>
      <c r="Y33" s="41">
        <f t="shared" si="7"/>
        <v>0</v>
      </c>
      <c r="Z33" s="41" t="e">
        <f>Y33/W33</f>
        <v>#DIV/0!</v>
      </c>
      <c r="AA33" s="96"/>
      <c r="AB33" s="5"/>
      <c r="AC33" s="5"/>
      <c r="AD33" s="5"/>
      <c r="AE33" s="5"/>
      <c r="AF33" s="5"/>
      <c r="AG33" s="5"/>
    </row>
    <row r="34" spans="1:33" ht="30" hidden="1" customHeight="1" thickBot="1" x14ac:dyDescent="0.25">
      <c r="A34" s="299" t="s">
        <v>19</v>
      </c>
      <c r="B34" s="380" t="s">
        <v>43</v>
      </c>
      <c r="C34" s="301" t="s">
        <v>31</v>
      </c>
      <c r="D34" s="302" t="s">
        <v>21</v>
      </c>
      <c r="E34" s="303"/>
      <c r="F34" s="304"/>
      <c r="G34" s="305">
        <f t="shared" ref="G34:G36" si="48">E34*F34</f>
        <v>0</v>
      </c>
      <c r="H34" s="303"/>
      <c r="I34" s="304"/>
      <c r="J34" s="305">
        <f t="shared" ref="J34:J36" si="49">H34*I34</f>
        <v>0</v>
      </c>
      <c r="K34" s="303"/>
      <c r="L34" s="304"/>
      <c r="M34" s="305">
        <f t="shared" ref="M34:M36" si="50">K34*L34</f>
        <v>0</v>
      </c>
      <c r="N34" s="303"/>
      <c r="O34" s="304"/>
      <c r="P34" s="305">
        <f t="shared" ref="P34:P36" si="51">N34*O34</f>
        <v>0</v>
      </c>
      <c r="Q34" s="29"/>
      <c r="R34" s="30"/>
      <c r="S34" s="31">
        <f t="shared" ref="S34:S36" si="52">Q34*R34</f>
        <v>0</v>
      </c>
      <c r="T34" s="29"/>
      <c r="U34" s="30"/>
      <c r="V34" s="31">
        <f t="shared" ref="V34:V36" si="53">T34*U34</f>
        <v>0</v>
      </c>
      <c r="W34" s="32">
        <f>G34+M34+S34</f>
        <v>0</v>
      </c>
      <c r="X34" s="116">
        <f>J34+P34+V34</f>
        <v>0</v>
      </c>
      <c r="Y34" s="116">
        <f>W34-X34</f>
        <v>0</v>
      </c>
      <c r="Z34" s="124" t="e">
        <f t="shared" si="9"/>
        <v>#DIV/0!</v>
      </c>
      <c r="AA34" s="86"/>
      <c r="AB34" s="5"/>
      <c r="AC34" s="5"/>
      <c r="AD34" s="5"/>
      <c r="AE34" s="5"/>
      <c r="AF34" s="5"/>
      <c r="AG34" s="5"/>
    </row>
    <row r="35" spans="1:33" ht="30" hidden="1" customHeight="1" thickBot="1" x14ac:dyDescent="0.25">
      <c r="A35" s="299" t="s">
        <v>19</v>
      </c>
      <c r="B35" s="300" t="s">
        <v>44</v>
      </c>
      <c r="C35" s="301" t="s">
        <v>31</v>
      </c>
      <c r="D35" s="302" t="s">
        <v>21</v>
      </c>
      <c r="E35" s="303"/>
      <c r="F35" s="304"/>
      <c r="G35" s="305">
        <f t="shared" si="48"/>
        <v>0</v>
      </c>
      <c r="H35" s="303"/>
      <c r="I35" s="304"/>
      <c r="J35" s="305">
        <f t="shared" si="49"/>
        <v>0</v>
      </c>
      <c r="K35" s="303"/>
      <c r="L35" s="304"/>
      <c r="M35" s="305">
        <f t="shared" si="50"/>
        <v>0</v>
      </c>
      <c r="N35" s="303"/>
      <c r="O35" s="304"/>
      <c r="P35" s="305">
        <f t="shared" si="51"/>
        <v>0</v>
      </c>
      <c r="Q35" s="29"/>
      <c r="R35" s="30"/>
      <c r="S35" s="31">
        <f t="shared" si="52"/>
        <v>0</v>
      </c>
      <c r="T35" s="29"/>
      <c r="U35" s="30"/>
      <c r="V35" s="31">
        <f t="shared" si="53"/>
        <v>0</v>
      </c>
      <c r="W35" s="32">
        <f t="shared" si="8"/>
        <v>0</v>
      </c>
      <c r="X35" s="116">
        <f t="shared" si="6"/>
        <v>0</v>
      </c>
      <c r="Y35" s="116">
        <f t="shared" si="7"/>
        <v>0</v>
      </c>
      <c r="Z35" s="124" t="e">
        <f t="shared" si="9"/>
        <v>#DIV/0!</v>
      </c>
      <c r="AA35" s="86"/>
      <c r="AB35" s="5"/>
      <c r="AC35" s="5"/>
      <c r="AD35" s="5"/>
      <c r="AE35" s="5"/>
      <c r="AF35" s="5"/>
      <c r="AG35" s="5"/>
    </row>
    <row r="36" spans="1:33" ht="30" hidden="1" customHeight="1" thickBot="1" x14ac:dyDescent="0.25">
      <c r="A36" s="306" t="s">
        <v>19</v>
      </c>
      <c r="B36" s="307" t="s">
        <v>45</v>
      </c>
      <c r="C36" s="325" t="s">
        <v>31</v>
      </c>
      <c r="D36" s="311" t="s">
        <v>21</v>
      </c>
      <c r="E36" s="308"/>
      <c r="F36" s="309"/>
      <c r="G36" s="312">
        <f t="shared" si="48"/>
        <v>0</v>
      </c>
      <c r="H36" s="308"/>
      <c r="I36" s="309"/>
      <c r="J36" s="312">
        <f t="shared" si="49"/>
        <v>0</v>
      </c>
      <c r="K36" s="394"/>
      <c r="L36" s="395"/>
      <c r="M36" s="396">
        <f t="shared" si="50"/>
        <v>0</v>
      </c>
      <c r="N36" s="394"/>
      <c r="O36" s="395"/>
      <c r="P36" s="396">
        <f t="shared" si="51"/>
        <v>0</v>
      </c>
      <c r="Q36" s="43"/>
      <c r="R36" s="44"/>
      <c r="S36" s="45">
        <f t="shared" si="52"/>
        <v>0</v>
      </c>
      <c r="T36" s="43"/>
      <c r="U36" s="44"/>
      <c r="V36" s="45">
        <f t="shared" si="53"/>
        <v>0</v>
      </c>
      <c r="W36" s="38">
        <f t="shared" si="8"/>
        <v>0</v>
      </c>
      <c r="X36" s="116">
        <f t="shared" si="6"/>
        <v>0</v>
      </c>
      <c r="Y36" s="120">
        <f t="shared" si="7"/>
        <v>0</v>
      </c>
      <c r="Z36" s="124" t="e">
        <f t="shared" si="9"/>
        <v>#DIV/0!</v>
      </c>
      <c r="AA36" s="97"/>
      <c r="AB36" s="5"/>
      <c r="AC36" s="5"/>
      <c r="AD36" s="5"/>
      <c r="AE36" s="5"/>
      <c r="AF36" s="5"/>
      <c r="AG36" s="5"/>
    </row>
    <row r="37" spans="1:33" ht="30" customHeight="1" thickBot="1" x14ac:dyDescent="0.25">
      <c r="A37" s="397" t="s">
        <v>46</v>
      </c>
      <c r="B37" s="398"/>
      <c r="C37" s="399"/>
      <c r="D37" s="400"/>
      <c r="E37" s="401"/>
      <c r="F37" s="402"/>
      <c r="G37" s="403">
        <f>G13+G18+G23+G29+G33</f>
        <v>274500</v>
      </c>
      <c r="H37" s="401"/>
      <c r="I37" s="402"/>
      <c r="J37" s="403">
        <f>J13+J18+J23+J29+J33</f>
        <v>274500</v>
      </c>
      <c r="K37" s="401"/>
      <c r="L37" s="404"/>
      <c r="M37" s="403">
        <f>M13+M18+M23+M29+M33</f>
        <v>0</v>
      </c>
      <c r="N37" s="401"/>
      <c r="O37" s="404"/>
      <c r="P37" s="403">
        <f>P13+P18+P23+P29+P33</f>
        <v>0</v>
      </c>
      <c r="Q37" s="109"/>
      <c r="R37" s="57"/>
      <c r="S37" s="50">
        <f>S13+S18+S23+S29+S33</f>
        <v>0</v>
      </c>
      <c r="T37" s="109"/>
      <c r="U37" s="57"/>
      <c r="V37" s="50">
        <f>V13+V18+V23+V29+V33</f>
        <v>0</v>
      </c>
      <c r="W37" s="50">
        <f>W13+W18+W23+W29+W33</f>
        <v>274500</v>
      </c>
      <c r="X37" s="139">
        <f>X13+X18+X23+X29+X33</f>
        <v>274500</v>
      </c>
      <c r="Y37" s="141">
        <f t="shared" si="7"/>
        <v>0</v>
      </c>
      <c r="Z37" s="140">
        <f>Y37/W37</f>
        <v>0</v>
      </c>
      <c r="AA37" s="99"/>
      <c r="AB37" s="4"/>
      <c r="AC37" s="5"/>
      <c r="AD37" s="5"/>
      <c r="AE37" s="5"/>
      <c r="AF37" s="5"/>
      <c r="AG37" s="5"/>
    </row>
    <row r="38" spans="1:33" ht="30" customHeight="1" thickBot="1" x14ac:dyDescent="0.25">
      <c r="A38" s="405" t="s">
        <v>16</v>
      </c>
      <c r="B38" s="406">
        <v>2</v>
      </c>
      <c r="C38" s="407" t="s">
        <v>47</v>
      </c>
      <c r="D38" s="408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2"/>
      <c r="R38" s="22"/>
      <c r="S38" s="22"/>
      <c r="T38" s="22"/>
      <c r="U38" s="22"/>
      <c r="V38" s="22"/>
      <c r="W38" s="23"/>
      <c r="X38" s="23"/>
      <c r="Y38" s="144"/>
      <c r="Z38" s="23"/>
      <c r="AA38" s="93"/>
      <c r="AB38" s="5"/>
      <c r="AC38" s="5"/>
      <c r="AD38" s="5"/>
      <c r="AE38" s="5"/>
      <c r="AF38" s="5"/>
      <c r="AG38" s="5"/>
    </row>
    <row r="39" spans="1:33" ht="30" customHeight="1" thickBot="1" x14ac:dyDescent="0.25">
      <c r="A39" s="292" t="s">
        <v>17</v>
      </c>
      <c r="B39" s="391" t="s">
        <v>48</v>
      </c>
      <c r="C39" s="294" t="s">
        <v>49</v>
      </c>
      <c r="D39" s="295"/>
      <c r="E39" s="296">
        <f>SUM(E40:E42)</f>
        <v>0</v>
      </c>
      <c r="F39" s="297"/>
      <c r="G39" s="298">
        <f>SUM(G40:G42)</f>
        <v>0</v>
      </c>
      <c r="H39" s="296">
        <f>SUM(H40:H42)</f>
        <v>0</v>
      </c>
      <c r="I39" s="297"/>
      <c r="J39" s="298">
        <f>SUM(J40:J42)</f>
        <v>0</v>
      </c>
      <c r="K39" s="296">
        <f>SUM(K40:K42)</f>
        <v>0</v>
      </c>
      <c r="L39" s="297"/>
      <c r="M39" s="298">
        <f>SUM(M40:M42)</f>
        <v>0</v>
      </c>
      <c r="N39" s="296">
        <f>SUM(N40:N42)</f>
        <v>0</v>
      </c>
      <c r="O39" s="297"/>
      <c r="P39" s="298">
        <f>SUM(P40:P42)</f>
        <v>0</v>
      </c>
      <c r="Q39" s="24">
        <f>SUM(Q40:Q42)</f>
        <v>0</v>
      </c>
      <c r="R39" s="25"/>
      <c r="S39" s="26">
        <f>SUM(S40:S42)</f>
        <v>0</v>
      </c>
      <c r="T39" s="24">
        <f>SUM(T40:T42)</f>
        <v>0</v>
      </c>
      <c r="U39" s="25"/>
      <c r="V39" s="26">
        <f>SUM(V40:V42)</f>
        <v>0</v>
      </c>
      <c r="W39" s="26">
        <f>SUM(W40:W42)</f>
        <v>0</v>
      </c>
      <c r="X39" s="142">
        <f>SUM(X40:X42)</f>
        <v>0</v>
      </c>
      <c r="Y39" s="145">
        <f t="shared" si="7"/>
        <v>0</v>
      </c>
      <c r="Z39" s="143" t="e">
        <f>Y39/W39</f>
        <v>#DIV/0!</v>
      </c>
      <c r="AA39" s="94"/>
      <c r="AB39" s="53"/>
      <c r="AC39" s="28"/>
      <c r="AD39" s="28"/>
      <c r="AE39" s="28"/>
      <c r="AF39" s="28"/>
      <c r="AG39" s="28"/>
    </row>
    <row r="40" spans="1:33" ht="30" hidden="1" customHeight="1" thickBot="1" x14ac:dyDescent="0.25">
      <c r="A40" s="299" t="s">
        <v>19</v>
      </c>
      <c r="B40" s="300" t="s">
        <v>50</v>
      </c>
      <c r="C40" s="301" t="s">
        <v>51</v>
      </c>
      <c r="D40" s="302" t="s">
        <v>52</v>
      </c>
      <c r="E40" s="303"/>
      <c r="F40" s="304"/>
      <c r="G40" s="305">
        <f t="shared" ref="G40:G42" si="54">E40*F40</f>
        <v>0</v>
      </c>
      <c r="H40" s="303"/>
      <c r="I40" s="304"/>
      <c r="J40" s="305">
        <f t="shared" ref="J40:J42" si="55">H40*I40</f>
        <v>0</v>
      </c>
      <c r="K40" s="303"/>
      <c r="L40" s="304"/>
      <c r="M40" s="305">
        <f t="shared" ref="M40:M42" si="56">K40*L40</f>
        <v>0</v>
      </c>
      <c r="N40" s="303"/>
      <c r="O40" s="304"/>
      <c r="P40" s="305">
        <f t="shared" ref="P40:P42" si="57">N40*O40</f>
        <v>0</v>
      </c>
      <c r="Q40" s="29"/>
      <c r="R40" s="30"/>
      <c r="S40" s="31">
        <f t="shared" ref="S40:S42" si="58">Q40*R40</f>
        <v>0</v>
      </c>
      <c r="T40" s="29"/>
      <c r="U40" s="30"/>
      <c r="V40" s="31">
        <f t="shared" ref="V40:V42" si="59">T40*U40</f>
        <v>0</v>
      </c>
      <c r="W40" s="32">
        <f>G40+M40+S40</f>
        <v>0</v>
      </c>
      <c r="X40" s="116">
        <f>J40+P40+V40</f>
        <v>0</v>
      </c>
      <c r="Y40" s="116">
        <f t="shared" si="7"/>
        <v>0</v>
      </c>
      <c r="Z40" s="124" t="e">
        <f t="shared" ref="Z40:Z50" si="60">Y40/W40</f>
        <v>#DIV/0!</v>
      </c>
      <c r="AA40" s="86"/>
      <c r="AB40" s="34"/>
      <c r="AC40" s="34"/>
      <c r="AD40" s="34"/>
      <c r="AE40" s="34"/>
      <c r="AF40" s="34"/>
      <c r="AG40" s="34"/>
    </row>
    <row r="41" spans="1:33" ht="30" hidden="1" customHeight="1" thickBot="1" x14ac:dyDescent="0.25">
      <c r="A41" s="299" t="s">
        <v>19</v>
      </c>
      <c r="B41" s="300" t="s">
        <v>53</v>
      </c>
      <c r="C41" s="301" t="s">
        <v>51</v>
      </c>
      <c r="D41" s="302" t="s">
        <v>52</v>
      </c>
      <c r="E41" s="303"/>
      <c r="F41" s="304"/>
      <c r="G41" s="305">
        <f t="shared" si="54"/>
        <v>0</v>
      </c>
      <c r="H41" s="303"/>
      <c r="I41" s="304"/>
      <c r="J41" s="305">
        <f t="shared" si="55"/>
        <v>0</v>
      </c>
      <c r="K41" s="303"/>
      <c r="L41" s="304"/>
      <c r="M41" s="305">
        <f t="shared" si="56"/>
        <v>0</v>
      </c>
      <c r="N41" s="303"/>
      <c r="O41" s="304"/>
      <c r="P41" s="305">
        <f t="shared" si="57"/>
        <v>0</v>
      </c>
      <c r="Q41" s="29"/>
      <c r="R41" s="30"/>
      <c r="S41" s="31">
        <f t="shared" si="58"/>
        <v>0</v>
      </c>
      <c r="T41" s="29"/>
      <c r="U41" s="30"/>
      <c r="V41" s="31">
        <f t="shared" si="59"/>
        <v>0</v>
      </c>
      <c r="W41" s="32">
        <f t="shared" ref="W41:W46" si="61">G41+M41+S41</f>
        <v>0</v>
      </c>
      <c r="X41" s="116">
        <f t="shared" ref="X41:X50" si="62">J41+P41+V41</f>
        <v>0</v>
      </c>
      <c r="Y41" s="116">
        <f t="shared" si="7"/>
        <v>0</v>
      </c>
      <c r="Z41" s="124" t="e">
        <f t="shared" si="60"/>
        <v>#DIV/0!</v>
      </c>
      <c r="AA41" s="86"/>
      <c r="AB41" s="34"/>
      <c r="AC41" s="34"/>
      <c r="AD41" s="34"/>
      <c r="AE41" s="34"/>
      <c r="AF41" s="34"/>
      <c r="AG41" s="34"/>
    </row>
    <row r="42" spans="1:33" ht="30" hidden="1" customHeight="1" thickBot="1" x14ac:dyDescent="0.25">
      <c r="A42" s="409" t="s">
        <v>19</v>
      </c>
      <c r="B42" s="386" t="s">
        <v>54</v>
      </c>
      <c r="C42" s="301" t="s">
        <v>51</v>
      </c>
      <c r="D42" s="410" t="s">
        <v>52</v>
      </c>
      <c r="E42" s="394"/>
      <c r="F42" s="395"/>
      <c r="G42" s="396">
        <f t="shared" si="54"/>
        <v>0</v>
      </c>
      <c r="H42" s="394"/>
      <c r="I42" s="395"/>
      <c r="J42" s="396">
        <f t="shared" si="55"/>
        <v>0</v>
      </c>
      <c r="K42" s="394"/>
      <c r="L42" s="395"/>
      <c r="M42" s="396">
        <f t="shared" si="56"/>
        <v>0</v>
      </c>
      <c r="N42" s="394"/>
      <c r="O42" s="395"/>
      <c r="P42" s="396">
        <f t="shared" si="57"/>
        <v>0</v>
      </c>
      <c r="Q42" s="43"/>
      <c r="R42" s="44"/>
      <c r="S42" s="45">
        <f t="shared" si="58"/>
        <v>0</v>
      </c>
      <c r="T42" s="43"/>
      <c r="U42" s="44"/>
      <c r="V42" s="45">
        <f t="shared" si="59"/>
        <v>0</v>
      </c>
      <c r="W42" s="38">
        <f t="shared" si="61"/>
        <v>0</v>
      </c>
      <c r="X42" s="116">
        <f t="shared" si="62"/>
        <v>0</v>
      </c>
      <c r="Y42" s="116">
        <f t="shared" si="7"/>
        <v>0</v>
      </c>
      <c r="Z42" s="124" t="e">
        <f t="shared" si="60"/>
        <v>#DIV/0!</v>
      </c>
      <c r="AA42" s="97"/>
      <c r="AB42" s="34"/>
      <c r="AC42" s="34"/>
      <c r="AD42" s="34"/>
      <c r="AE42" s="34"/>
      <c r="AF42" s="34"/>
      <c r="AG42" s="34"/>
    </row>
    <row r="43" spans="1:33" ht="30" customHeight="1" thickBot="1" x14ac:dyDescent="0.25">
      <c r="A43" s="292" t="s">
        <v>17</v>
      </c>
      <c r="B43" s="391" t="s">
        <v>55</v>
      </c>
      <c r="C43" s="355" t="s">
        <v>56</v>
      </c>
      <c r="D43" s="393"/>
      <c r="E43" s="323">
        <f>SUM(E44:E46)</f>
        <v>0</v>
      </c>
      <c r="F43" s="321"/>
      <c r="G43" s="322">
        <f>SUM(G44:G46)</f>
        <v>0</v>
      </c>
      <c r="H43" s="323">
        <f>SUM(H44:H46)</f>
        <v>0</v>
      </c>
      <c r="I43" s="321"/>
      <c r="J43" s="322">
        <f>SUM(J44:J46)</f>
        <v>0</v>
      </c>
      <c r="K43" s="323">
        <f>SUM(K44:K46)</f>
        <v>0</v>
      </c>
      <c r="L43" s="321"/>
      <c r="M43" s="322">
        <f>SUM(M44:M46)</f>
        <v>0</v>
      </c>
      <c r="N43" s="323">
        <f>SUM(N44:N46)</f>
        <v>0</v>
      </c>
      <c r="O43" s="321"/>
      <c r="P43" s="322">
        <f>SUM(P44:P46)</f>
        <v>0</v>
      </c>
      <c r="Q43" s="39">
        <f>SUM(Q44:Q46)</f>
        <v>0</v>
      </c>
      <c r="R43" s="40"/>
      <c r="S43" s="41">
        <f>SUM(S44:S46)</f>
        <v>0</v>
      </c>
      <c r="T43" s="39">
        <f>SUM(T44:T46)</f>
        <v>0</v>
      </c>
      <c r="U43" s="40"/>
      <c r="V43" s="41">
        <f>SUM(V44:V46)</f>
        <v>0</v>
      </c>
      <c r="W43" s="41">
        <f>SUM(W44:W46)</f>
        <v>0</v>
      </c>
      <c r="X43" s="41">
        <f>SUM(X44:X46)</f>
        <v>0</v>
      </c>
      <c r="Y43" s="147">
        <f t="shared" si="7"/>
        <v>0</v>
      </c>
      <c r="Z43" s="147" t="e">
        <f>Y43/W43</f>
        <v>#DIV/0!</v>
      </c>
      <c r="AA43" s="96"/>
      <c r="AB43" s="28"/>
      <c r="AC43" s="28"/>
      <c r="AD43" s="28"/>
      <c r="AE43" s="28"/>
      <c r="AF43" s="28"/>
      <c r="AG43" s="28"/>
    </row>
    <row r="44" spans="1:33" ht="30" hidden="1" customHeight="1" thickBot="1" x14ac:dyDescent="0.25">
      <c r="A44" s="299" t="s">
        <v>19</v>
      </c>
      <c r="B44" s="300" t="s">
        <v>57</v>
      </c>
      <c r="C44" s="301" t="s">
        <v>58</v>
      </c>
      <c r="D44" s="302" t="s">
        <v>59</v>
      </c>
      <c r="E44" s="303"/>
      <c r="F44" s="304"/>
      <c r="G44" s="305">
        <f t="shared" ref="G44:G46" si="63">E44*F44</f>
        <v>0</v>
      </c>
      <c r="H44" s="303"/>
      <c r="I44" s="304"/>
      <c r="J44" s="305">
        <f t="shared" ref="J44:J46" si="64">H44*I44</f>
        <v>0</v>
      </c>
      <c r="K44" s="303"/>
      <c r="L44" s="304"/>
      <c r="M44" s="305">
        <f t="shared" ref="M44:M46" si="65">K44*L44</f>
        <v>0</v>
      </c>
      <c r="N44" s="303"/>
      <c r="O44" s="304"/>
      <c r="P44" s="305">
        <f t="shared" ref="P44:P46" si="66">N44*O44</f>
        <v>0</v>
      </c>
      <c r="Q44" s="29"/>
      <c r="R44" s="30"/>
      <c r="S44" s="31">
        <f t="shared" ref="S44:S46" si="67">Q44*R44</f>
        <v>0</v>
      </c>
      <c r="T44" s="29"/>
      <c r="U44" s="30"/>
      <c r="V44" s="31">
        <f t="shared" ref="V44:V46" si="68">T44*U44</f>
        <v>0</v>
      </c>
      <c r="W44" s="32">
        <f t="shared" si="61"/>
        <v>0</v>
      </c>
      <c r="X44" s="116">
        <f t="shared" si="62"/>
        <v>0</v>
      </c>
      <c r="Y44" s="116">
        <f t="shared" si="7"/>
        <v>0</v>
      </c>
      <c r="Z44" s="124" t="e">
        <f t="shared" si="60"/>
        <v>#DIV/0!</v>
      </c>
      <c r="AA44" s="86"/>
      <c r="AB44" s="34"/>
      <c r="AC44" s="34"/>
      <c r="AD44" s="34"/>
      <c r="AE44" s="34"/>
      <c r="AF44" s="34"/>
      <c r="AG44" s="34"/>
    </row>
    <row r="45" spans="1:33" ht="30" hidden="1" customHeight="1" thickBot="1" x14ac:dyDescent="0.25">
      <c r="A45" s="299" t="s">
        <v>19</v>
      </c>
      <c r="B45" s="300" t="s">
        <v>60</v>
      </c>
      <c r="C45" s="411" t="s">
        <v>58</v>
      </c>
      <c r="D45" s="302" t="s">
        <v>59</v>
      </c>
      <c r="E45" s="303"/>
      <c r="F45" s="304"/>
      <c r="G45" s="305">
        <f t="shared" si="63"/>
        <v>0</v>
      </c>
      <c r="H45" s="303"/>
      <c r="I45" s="304"/>
      <c r="J45" s="305">
        <f t="shared" si="64"/>
        <v>0</v>
      </c>
      <c r="K45" s="303"/>
      <c r="L45" s="304"/>
      <c r="M45" s="305">
        <f t="shared" si="65"/>
        <v>0</v>
      </c>
      <c r="N45" s="303"/>
      <c r="O45" s="304"/>
      <c r="P45" s="305">
        <f t="shared" si="66"/>
        <v>0</v>
      </c>
      <c r="Q45" s="29"/>
      <c r="R45" s="30"/>
      <c r="S45" s="31">
        <f t="shared" si="67"/>
        <v>0</v>
      </c>
      <c r="T45" s="29"/>
      <c r="U45" s="30"/>
      <c r="V45" s="31">
        <f t="shared" si="68"/>
        <v>0</v>
      </c>
      <c r="W45" s="32">
        <f t="shared" si="61"/>
        <v>0</v>
      </c>
      <c r="X45" s="116">
        <f t="shared" si="62"/>
        <v>0</v>
      </c>
      <c r="Y45" s="116">
        <f t="shared" si="7"/>
        <v>0</v>
      </c>
      <c r="Z45" s="124" t="e">
        <f t="shared" si="60"/>
        <v>#DIV/0!</v>
      </c>
      <c r="AA45" s="86"/>
      <c r="AB45" s="34"/>
      <c r="AC45" s="34"/>
      <c r="AD45" s="34"/>
      <c r="AE45" s="34"/>
      <c r="AF45" s="34"/>
      <c r="AG45" s="34"/>
    </row>
    <row r="46" spans="1:33" ht="30" hidden="1" customHeight="1" thickBot="1" x14ac:dyDescent="0.25">
      <c r="A46" s="409" t="s">
        <v>19</v>
      </c>
      <c r="B46" s="386" t="s">
        <v>61</v>
      </c>
      <c r="C46" s="412" t="s">
        <v>58</v>
      </c>
      <c r="D46" s="410" t="s">
        <v>59</v>
      </c>
      <c r="E46" s="394"/>
      <c r="F46" s="395"/>
      <c r="G46" s="396">
        <f t="shared" si="63"/>
        <v>0</v>
      </c>
      <c r="H46" s="394"/>
      <c r="I46" s="395"/>
      <c r="J46" s="396">
        <f t="shared" si="64"/>
        <v>0</v>
      </c>
      <c r="K46" s="394"/>
      <c r="L46" s="395"/>
      <c r="M46" s="396">
        <f t="shared" si="65"/>
        <v>0</v>
      </c>
      <c r="N46" s="394"/>
      <c r="O46" s="395"/>
      <c r="P46" s="396">
        <f t="shared" si="66"/>
        <v>0</v>
      </c>
      <c r="Q46" s="43"/>
      <c r="R46" s="44"/>
      <c r="S46" s="45">
        <f t="shared" si="67"/>
        <v>0</v>
      </c>
      <c r="T46" s="43"/>
      <c r="U46" s="44"/>
      <c r="V46" s="45">
        <f t="shared" si="68"/>
        <v>0</v>
      </c>
      <c r="W46" s="38">
        <f t="shared" si="61"/>
        <v>0</v>
      </c>
      <c r="X46" s="116">
        <f t="shared" si="62"/>
        <v>0</v>
      </c>
      <c r="Y46" s="116">
        <f t="shared" si="7"/>
        <v>0</v>
      </c>
      <c r="Z46" s="124" t="e">
        <f t="shared" si="60"/>
        <v>#DIV/0!</v>
      </c>
      <c r="AA46" s="97"/>
      <c r="AB46" s="34"/>
      <c r="AC46" s="34"/>
      <c r="AD46" s="34"/>
      <c r="AE46" s="34"/>
      <c r="AF46" s="34"/>
      <c r="AG46" s="34"/>
    </row>
    <row r="47" spans="1:33" ht="30" customHeight="1" thickBot="1" x14ac:dyDescent="0.25">
      <c r="A47" s="292" t="s">
        <v>17</v>
      </c>
      <c r="B47" s="391" t="s">
        <v>62</v>
      </c>
      <c r="C47" s="355" t="s">
        <v>63</v>
      </c>
      <c r="D47" s="393"/>
      <c r="E47" s="323">
        <f>SUM(E48:E50)</f>
        <v>0</v>
      </c>
      <c r="F47" s="321"/>
      <c r="G47" s="322">
        <f>SUM(G48:G50)</f>
        <v>0</v>
      </c>
      <c r="H47" s="323">
        <f>SUM(H48:H50)</f>
        <v>0</v>
      </c>
      <c r="I47" s="321"/>
      <c r="J47" s="322">
        <f>SUM(J48:J50)</f>
        <v>0</v>
      </c>
      <c r="K47" s="323">
        <f>SUM(K48:K50)</f>
        <v>0</v>
      </c>
      <c r="L47" s="321"/>
      <c r="M47" s="322">
        <f>SUM(M48:M50)</f>
        <v>0</v>
      </c>
      <c r="N47" s="323">
        <f>SUM(N48:N50)</f>
        <v>0</v>
      </c>
      <c r="O47" s="321"/>
      <c r="P47" s="322">
        <f>SUM(P48:P50)</f>
        <v>0</v>
      </c>
      <c r="Q47" s="39">
        <f>SUM(Q48:Q50)</f>
        <v>0</v>
      </c>
      <c r="R47" s="40"/>
      <c r="S47" s="41">
        <f>SUM(S48:S50)</f>
        <v>0</v>
      </c>
      <c r="T47" s="39">
        <f>SUM(T48:T50)</f>
        <v>0</v>
      </c>
      <c r="U47" s="40"/>
      <c r="V47" s="41">
        <f>SUM(V48:V50)</f>
        <v>0</v>
      </c>
      <c r="W47" s="41">
        <f>SUM(W48:W50)</f>
        <v>0</v>
      </c>
      <c r="X47" s="41">
        <f>SUM(X48:X50)</f>
        <v>0</v>
      </c>
      <c r="Y47" s="40">
        <f t="shared" si="7"/>
        <v>0</v>
      </c>
      <c r="Z47" s="40" t="e">
        <f>Y47/W47</f>
        <v>#DIV/0!</v>
      </c>
      <c r="AA47" s="96"/>
      <c r="AB47" s="28"/>
      <c r="AC47" s="28"/>
      <c r="AD47" s="28"/>
      <c r="AE47" s="28"/>
      <c r="AF47" s="28"/>
      <c r="AG47" s="28"/>
    </row>
    <row r="48" spans="1:33" ht="30" hidden="1" customHeight="1" thickBot="1" x14ac:dyDescent="0.25">
      <c r="A48" s="299" t="s">
        <v>19</v>
      </c>
      <c r="B48" s="300" t="s">
        <v>64</v>
      </c>
      <c r="C48" s="301" t="s">
        <v>65</v>
      </c>
      <c r="D48" s="302" t="s">
        <v>59</v>
      </c>
      <c r="E48" s="303"/>
      <c r="F48" s="304"/>
      <c r="G48" s="305">
        <f t="shared" ref="G48:G50" si="69">E48*F48</f>
        <v>0</v>
      </c>
      <c r="H48" s="303"/>
      <c r="I48" s="304"/>
      <c r="J48" s="305">
        <f t="shared" ref="J48:J50" si="70">H48*I48</f>
        <v>0</v>
      </c>
      <c r="K48" s="303"/>
      <c r="L48" s="304"/>
      <c r="M48" s="305">
        <f t="shared" ref="M48:M50" si="71">K48*L48</f>
        <v>0</v>
      </c>
      <c r="N48" s="303"/>
      <c r="O48" s="304"/>
      <c r="P48" s="305">
        <f t="shared" ref="P48:P50" si="72">N48*O48</f>
        <v>0</v>
      </c>
      <c r="Q48" s="29"/>
      <c r="R48" s="30"/>
      <c r="S48" s="31">
        <f t="shared" ref="S48:S50" si="73">Q48*R48</f>
        <v>0</v>
      </c>
      <c r="T48" s="29"/>
      <c r="U48" s="30"/>
      <c r="V48" s="31">
        <f t="shared" ref="V48:V50" si="74">T48*U48</f>
        <v>0</v>
      </c>
      <c r="W48" s="32">
        <f>G48+M48+S48</f>
        <v>0</v>
      </c>
      <c r="X48" s="116">
        <f t="shared" si="62"/>
        <v>0</v>
      </c>
      <c r="Y48" s="116">
        <f t="shared" si="7"/>
        <v>0</v>
      </c>
      <c r="Z48" s="124" t="e">
        <f t="shared" si="60"/>
        <v>#DIV/0!</v>
      </c>
      <c r="AA48" s="86"/>
      <c r="AB48" s="33"/>
      <c r="AC48" s="34"/>
      <c r="AD48" s="34"/>
      <c r="AE48" s="34"/>
      <c r="AF48" s="34"/>
      <c r="AG48" s="34"/>
    </row>
    <row r="49" spans="1:33" ht="30" hidden="1" customHeight="1" thickBot="1" x14ac:dyDescent="0.25">
      <c r="A49" s="299" t="s">
        <v>19</v>
      </c>
      <c r="B49" s="300" t="s">
        <v>66</v>
      </c>
      <c r="C49" s="301" t="s">
        <v>67</v>
      </c>
      <c r="D49" s="302" t="s">
        <v>59</v>
      </c>
      <c r="E49" s="303"/>
      <c r="F49" s="304"/>
      <c r="G49" s="305">
        <f t="shared" si="69"/>
        <v>0</v>
      </c>
      <c r="H49" s="303"/>
      <c r="I49" s="304"/>
      <c r="J49" s="305">
        <f t="shared" si="70"/>
        <v>0</v>
      </c>
      <c r="K49" s="303"/>
      <c r="L49" s="304"/>
      <c r="M49" s="305">
        <f t="shared" si="71"/>
        <v>0</v>
      </c>
      <c r="N49" s="303"/>
      <c r="O49" s="304"/>
      <c r="P49" s="305">
        <f t="shared" si="72"/>
        <v>0</v>
      </c>
      <c r="Q49" s="29"/>
      <c r="R49" s="30"/>
      <c r="S49" s="31">
        <f t="shared" si="73"/>
        <v>0</v>
      </c>
      <c r="T49" s="29"/>
      <c r="U49" s="30"/>
      <c r="V49" s="31">
        <f t="shared" si="74"/>
        <v>0</v>
      </c>
      <c r="W49" s="32">
        <f>G49+M49+S49</f>
        <v>0</v>
      </c>
      <c r="X49" s="116">
        <f t="shared" si="62"/>
        <v>0</v>
      </c>
      <c r="Y49" s="116">
        <f t="shared" si="7"/>
        <v>0</v>
      </c>
      <c r="Z49" s="124" t="e">
        <f t="shared" si="60"/>
        <v>#DIV/0!</v>
      </c>
      <c r="AA49" s="86"/>
      <c r="AB49" s="34"/>
      <c r="AC49" s="34"/>
      <c r="AD49" s="34"/>
      <c r="AE49" s="34"/>
      <c r="AF49" s="34"/>
      <c r="AG49" s="34"/>
    </row>
    <row r="50" spans="1:33" ht="30" hidden="1" customHeight="1" thickBot="1" x14ac:dyDescent="0.25">
      <c r="A50" s="306" t="s">
        <v>19</v>
      </c>
      <c r="B50" s="307" t="s">
        <v>68</v>
      </c>
      <c r="C50" s="325" t="s">
        <v>65</v>
      </c>
      <c r="D50" s="311" t="s">
        <v>59</v>
      </c>
      <c r="E50" s="394"/>
      <c r="F50" s="395"/>
      <c r="G50" s="396">
        <f t="shared" si="69"/>
        <v>0</v>
      </c>
      <c r="H50" s="394"/>
      <c r="I50" s="395"/>
      <c r="J50" s="396">
        <f t="shared" si="70"/>
        <v>0</v>
      </c>
      <c r="K50" s="394"/>
      <c r="L50" s="395"/>
      <c r="M50" s="396">
        <f t="shared" si="71"/>
        <v>0</v>
      </c>
      <c r="N50" s="394"/>
      <c r="O50" s="395"/>
      <c r="P50" s="396">
        <f t="shared" si="72"/>
        <v>0</v>
      </c>
      <c r="Q50" s="43"/>
      <c r="R50" s="44"/>
      <c r="S50" s="45">
        <f t="shared" si="73"/>
        <v>0</v>
      </c>
      <c r="T50" s="43"/>
      <c r="U50" s="44"/>
      <c r="V50" s="45">
        <f t="shared" si="74"/>
        <v>0</v>
      </c>
      <c r="W50" s="38">
        <f>G50+M50+S50</f>
        <v>0</v>
      </c>
      <c r="X50" s="116">
        <f t="shared" si="62"/>
        <v>0</v>
      </c>
      <c r="Y50" s="116">
        <f t="shared" si="7"/>
        <v>0</v>
      </c>
      <c r="Z50" s="124" t="e">
        <f t="shared" si="60"/>
        <v>#DIV/0!</v>
      </c>
      <c r="AA50" s="97"/>
      <c r="AB50" s="34"/>
      <c r="AC50" s="34"/>
      <c r="AD50" s="34"/>
      <c r="AE50" s="34"/>
      <c r="AF50" s="34"/>
      <c r="AG50" s="34"/>
    </row>
    <row r="51" spans="1:33" ht="30" customHeight="1" thickBot="1" x14ac:dyDescent="0.25">
      <c r="A51" s="397" t="s">
        <v>233</v>
      </c>
      <c r="B51" s="398"/>
      <c r="C51" s="399"/>
      <c r="D51" s="400"/>
      <c r="E51" s="404">
        <f>E47+E43+E39</f>
        <v>0</v>
      </c>
      <c r="F51" s="413"/>
      <c r="G51" s="403">
        <f>G47+G43+G39</f>
        <v>0</v>
      </c>
      <c r="H51" s="404">
        <f>H47+H43+H39</f>
        <v>0</v>
      </c>
      <c r="I51" s="413"/>
      <c r="J51" s="403">
        <f>J47+J43+J39</f>
        <v>0</v>
      </c>
      <c r="K51" s="414">
        <f>K47+K43+K39</f>
        <v>0</v>
      </c>
      <c r="L51" s="413"/>
      <c r="M51" s="403">
        <f>M47+M43+M39</f>
        <v>0</v>
      </c>
      <c r="N51" s="414">
        <f>N47+N43+N39</f>
        <v>0</v>
      </c>
      <c r="O51" s="413"/>
      <c r="P51" s="403">
        <f>P47+P43+P39</f>
        <v>0</v>
      </c>
      <c r="Q51" s="52">
        <f>Q47+Q43+Q39</f>
        <v>0</v>
      </c>
      <c r="R51" s="51"/>
      <c r="S51" s="50">
        <f>S47+S43+S39</f>
        <v>0</v>
      </c>
      <c r="T51" s="52">
        <f>T47+T43+T39</f>
        <v>0</v>
      </c>
      <c r="U51" s="51"/>
      <c r="V51" s="50">
        <f>V47+V43+V39</f>
        <v>0</v>
      </c>
      <c r="W51" s="54">
        <f>W47+W43+W39</f>
        <v>0</v>
      </c>
      <c r="X51" s="54">
        <f>X47+X43+X39</f>
        <v>0</v>
      </c>
      <c r="Y51" s="54">
        <f t="shared" si="7"/>
        <v>0</v>
      </c>
      <c r="Z51" s="54" t="e">
        <f>Y51/W51</f>
        <v>#DIV/0!</v>
      </c>
      <c r="AA51" s="99"/>
      <c r="AB51" s="5"/>
      <c r="AC51" s="5"/>
      <c r="AD51" s="5"/>
      <c r="AE51" s="5"/>
      <c r="AF51" s="5"/>
      <c r="AG51" s="5"/>
    </row>
    <row r="52" spans="1:33" ht="30" customHeight="1" thickBot="1" x14ac:dyDescent="0.25">
      <c r="A52" s="405" t="s">
        <v>16</v>
      </c>
      <c r="B52" s="406">
        <v>3</v>
      </c>
      <c r="C52" s="407" t="s">
        <v>69</v>
      </c>
      <c r="D52" s="408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2"/>
      <c r="R52" s="22"/>
      <c r="S52" s="22"/>
      <c r="T52" s="22"/>
      <c r="U52" s="22"/>
      <c r="V52" s="22"/>
      <c r="W52" s="23"/>
      <c r="X52" s="23"/>
      <c r="Y52" s="23"/>
      <c r="Z52" s="23"/>
      <c r="AA52" s="93"/>
      <c r="AB52" s="5"/>
      <c r="AC52" s="5"/>
      <c r="AD52" s="5"/>
      <c r="AE52" s="5"/>
      <c r="AF52" s="5"/>
      <c r="AG52" s="5"/>
    </row>
    <row r="53" spans="1:33" ht="45" customHeight="1" x14ac:dyDescent="0.2">
      <c r="A53" s="292" t="s">
        <v>17</v>
      </c>
      <c r="B53" s="391" t="s">
        <v>70</v>
      </c>
      <c r="C53" s="294" t="s">
        <v>71</v>
      </c>
      <c r="D53" s="295"/>
      <c r="E53" s="296">
        <f>SUM(E54:E56)</f>
        <v>53</v>
      </c>
      <c r="F53" s="296">
        <f>SUM(F54:F56)</f>
        <v>6620</v>
      </c>
      <c r="G53" s="298">
        <f>SUM(G54:G56)</f>
        <v>65300</v>
      </c>
      <c r="H53" s="296">
        <f>SUM(H54:H56)</f>
        <v>53</v>
      </c>
      <c r="I53" s="297"/>
      <c r="J53" s="298">
        <f>SUM(J54:J56)</f>
        <v>65300</v>
      </c>
      <c r="K53" s="296">
        <f t="shared" ref="K53" si="75">SUM(K54:K56)</f>
        <v>0</v>
      </c>
      <c r="L53" s="297"/>
      <c r="M53" s="298">
        <f>SUM(M54:M56)</f>
        <v>0</v>
      </c>
      <c r="N53" s="296">
        <f t="shared" ref="N53" si="76">SUM(N54:N56)</f>
        <v>0</v>
      </c>
      <c r="O53" s="297"/>
      <c r="P53" s="298">
        <f>SUM(P54:P56)</f>
        <v>0</v>
      </c>
      <c r="Q53" s="24">
        <f t="shared" ref="Q53" si="77">SUM(Q54:Q56)</f>
        <v>0</v>
      </c>
      <c r="R53" s="25"/>
      <c r="S53" s="26">
        <f>SUM(S54:S56)</f>
        <v>0</v>
      </c>
      <c r="T53" s="24">
        <f t="shared" ref="T53" si="78">SUM(T54:T56)</f>
        <v>0</v>
      </c>
      <c r="U53" s="25"/>
      <c r="V53" s="26">
        <f>SUM(V54:V56)</f>
        <v>0</v>
      </c>
      <c r="W53" s="26">
        <f>SUM(W54:W56)</f>
        <v>65300</v>
      </c>
      <c r="X53" s="26">
        <f>SUM(X54:X56)</f>
        <v>65300</v>
      </c>
      <c r="Y53" s="27">
        <f t="shared" si="7"/>
        <v>0</v>
      </c>
      <c r="Z53" s="118">
        <f>Y53/W53</f>
        <v>0</v>
      </c>
      <c r="AA53" s="94"/>
      <c r="AB53" s="28"/>
      <c r="AC53" s="28"/>
      <c r="AD53" s="28"/>
      <c r="AE53" s="28"/>
      <c r="AF53" s="28"/>
      <c r="AG53" s="28"/>
    </row>
    <row r="54" spans="1:33" ht="28.5" x14ac:dyDescent="0.2">
      <c r="A54" s="299" t="s">
        <v>19</v>
      </c>
      <c r="B54" s="300" t="s">
        <v>72</v>
      </c>
      <c r="C54" s="411" t="str">
        <f>'[1]Кошторис  витрат'!$C$52</f>
        <v>Столи (розмір 140х70 см, матеріал - дерево+метал)</v>
      </c>
      <c r="D54" s="302" t="s">
        <v>52</v>
      </c>
      <c r="E54" s="303">
        <v>5</v>
      </c>
      <c r="F54" s="304">
        <v>2500</v>
      </c>
      <c r="G54" s="305">
        <f t="shared" ref="G54:G56" si="79">E54*F54</f>
        <v>12500</v>
      </c>
      <c r="H54" s="303">
        <v>5</v>
      </c>
      <c r="I54" s="304">
        <v>2500</v>
      </c>
      <c r="J54" s="305">
        <f t="shared" ref="J54:J56" si="80">H54*I54</f>
        <v>12500</v>
      </c>
      <c r="K54" s="303"/>
      <c r="L54" s="304"/>
      <c r="M54" s="305">
        <f t="shared" ref="M54:M56" si="81">K54*L54</f>
        <v>0</v>
      </c>
      <c r="N54" s="303"/>
      <c r="O54" s="304"/>
      <c r="P54" s="305">
        <f t="shared" ref="P54:P56" si="82">N54*O54</f>
        <v>0</v>
      </c>
      <c r="Q54" s="29"/>
      <c r="R54" s="30"/>
      <c r="S54" s="31">
        <f t="shared" ref="S54:S56" si="83">Q54*R54</f>
        <v>0</v>
      </c>
      <c r="T54" s="29"/>
      <c r="U54" s="30"/>
      <c r="V54" s="31">
        <f t="shared" ref="V54:V56" si="84">T54*U54</f>
        <v>0</v>
      </c>
      <c r="W54" s="32">
        <f>G54+M54+S54</f>
        <v>12500</v>
      </c>
      <c r="X54" s="116">
        <f t="shared" ref="X54:X59" si="85">J54+P54+V54</f>
        <v>12500</v>
      </c>
      <c r="Y54" s="116">
        <f t="shared" si="7"/>
        <v>0</v>
      </c>
      <c r="Z54" s="124">
        <f t="shared" ref="Z54:Z59" si="86">Y54/W54</f>
        <v>0</v>
      </c>
      <c r="AA54" s="86"/>
      <c r="AB54" s="34"/>
      <c r="AC54" s="34"/>
      <c r="AD54" s="34"/>
      <c r="AE54" s="34"/>
      <c r="AF54" s="34"/>
      <c r="AG54" s="34"/>
    </row>
    <row r="55" spans="1:33" ht="55.5" customHeight="1" x14ac:dyDescent="0.2">
      <c r="A55" s="299" t="s">
        <v>19</v>
      </c>
      <c r="B55" s="300" t="s">
        <v>74</v>
      </c>
      <c r="C55" s="411" t="str">
        <f>'[1]Кошторис  витрат'!$C$53</f>
        <v>Виставкові конструкції для експозиціювання вуличної виставки (Двостороння конструкція-зігзаг висотою 2 м, довжина 3 м з сітчатими секціями, кожна секція 1 м, для розміщення фоторобіт)</v>
      </c>
      <c r="D55" s="302" t="s">
        <v>52</v>
      </c>
      <c r="E55" s="303">
        <v>8</v>
      </c>
      <c r="F55" s="304">
        <v>3500</v>
      </c>
      <c r="G55" s="305">
        <f t="shared" si="79"/>
        <v>28000</v>
      </c>
      <c r="H55" s="303">
        <v>8</v>
      </c>
      <c r="I55" s="304">
        <v>3500</v>
      </c>
      <c r="J55" s="305">
        <f t="shared" si="80"/>
        <v>28000</v>
      </c>
      <c r="K55" s="303"/>
      <c r="L55" s="304"/>
      <c r="M55" s="305">
        <f t="shared" si="81"/>
        <v>0</v>
      </c>
      <c r="N55" s="303"/>
      <c r="O55" s="304"/>
      <c r="P55" s="305">
        <f t="shared" si="82"/>
        <v>0</v>
      </c>
      <c r="Q55" s="29"/>
      <c r="R55" s="30"/>
      <c r="S55" s="31">
        <f t="shared" si="83"/>
        <v>0</v>
      </c>
      <c r="T55" s="29"/>
      <c r="U55" s="30"/>
      <c r="V55" s="31">
        <f t="shared" si="84"/>
        <v>0</v>
      </c>
      <c r="W55" s="32">
        <f>G55+M55+S55</f>
        <v>28000</v>
      </c>
      <c r="X55" s="116">
        <f t="shared" si="85"/>
        <v>28000</v>
      </c>
      <c r="Y55" s="116">
        <f t="shared" si="7"/>
        <v>0</v>
      </c>
      <c r="Z55" s="124">
        <f t="shared" si="86"/>
        <v>0</v>
      </c>
      <c r="AA55" s="86"/>
      <c r="AB55" s="34"/>
      <c r="AC55" s="34"/>
      <c r="AD55" s="34"/>
      <c r="AE55" s="34"/>
      <c r="AF55" s="34"/>
      <c r="AG55" s="34"/>
    </row>
    <row r="56" spans="1:33" ht="34.5" customHeight="1" thickBot="1" x14ac:dyDescent="0.25">
      <c r="A56" s="306" t="s">
        <v>19</v>
      </c>
      <c r="B56" s="307" t="s">
        <v>76</v>
      </c>
      <c r="C56" s="387" t="str">
        <f>'[1]Кошторис  витрат'!$C$54</f>
        <v>Подушки для вуличних диванів з палет (розмір 120х80 см, тканина - оксфорд)</v>
      </c>
      <c r="D56" s="311" t="s">
        <v>52</v>
      </c>
      <c r="E56" s="308">
        <v>40</v>
      </c>
      <c r="F56" s="309">
        <v>620</v>
      </c>
      <c r="G56" s="312">
        <f t="shared" si="79"/>
        <v>24800</v>
      </c>
      <c r="H56" s="308">
        <v>40</v>
      </c>
      <c r="I56" s="309">
        <v>620</v>
      </c>
      <c r="J56" s="312">
        <f t="shared" si="80"/>
        <v>24800</v>
      </c>
      <c r="K56" s="308"/>
      <c r="L56" s="309"/>
      <c r="M56" s="312">
        <f t="shared" si="81"/>
        <v>0</v>
      </c>
      <c r="N56" s="308"/>
      <c r="O56" s="309"/>
      <c r="P56" s="312">
        <f t="shared" si="82"/>
        <v>0</v>
      </c>
      <c r="Q56" s="35"/>
      <c r="R56" s="36"/>
      <c r="S56" s="37">
        <f t="shared" si="83"/>
        <v>0</v>
      </c>
      <c r="T56" s="35"/>
      <c r="U56" s="36"/>
      <c r="V56" s="37">
        <f t="shared" si="84"/>
        <v>0</v>
      </c>
      <c r="W56" s="38">
        <f>G56+M56+S56</f>
        <v>24800</v>
      </c>
      <c r="X56" s="116">
        <f t="shared" si="85"/>
        <v>24800</v>
      </c>
      <c r="Y56" s="116">
        <f t="shared" si="7"/>
        <v>0</v>
      </c>
      <c r="Z56" s="124">
        <f t="shared" si="86"/>
        <v>0</v>
      </c>
      <c r="AA56" s="95"/>
      <c r="AB56" s="34"/>
      <c r="AC56" s="34"/>
      <c r="AD56" s="34"/>
      <c r="AE56" s="34"/>
      <c r="AF56" s="34"/>
      <c r="AG56" s="34"/>
    </row>
    <row r="57" spans="1:33" ht="58.5" customHeight="1" thickBot="1" x14ac:dyDescent="0.25">
      <c r="A57" s="292" t="s">
        <v>17</v>
      </c>
      <c r="B57" s="391" t="s">
        <v>77</v>
      </c>
      <c r="C57" s="392" t="s">
        <v>78</v>
      </c>
      <c r="D57" s="393"/>
      <c r="E57" s="323"/>
      <c r="F57" s="321"/>
      <c r="G57" s="322"/>
      <c r="H57" s="323"/>
      <c r="I57" s="321"/>
      <c r="J57" s="322"/>
      <c r="K57" s="323">
        <f>SUM(K58:K59)</f>
        <v>0</v>
      </c>
      <c r="L57" s="321"/>
      <c r="M57" s="322">
        <f>SUM(M58:M59)</f>
        <v>0</v>
      </c>
      <c r="N57" s="323">
        <f>SUM(N58:N59)</f>
        <v>0</v>
      </c>
      <c r="O57" s="321"/>
      <c r="P57" s="322">
        <f>SUM(P58:P59)</f>
        <v>0</v>
      </c>
      <c r="Q57" s="39">
        <f>SUM(Q58:Q59)</f>
        <v>0</v>
      </c>
      <c r="R57" s="40"/>
      <c r="S57" s="41">
        <f>SUM(S58:S59)</f>
        <v>0</v>
      </c>
      <c r="T57" s="39">
        <f>SUM(T58:T59)</f>
        <v>0</v>
      </c>
      <c r="U57" s="40"/>
      <c r="V57" s="41">
        <f>SUM(V58:V59)</f>
        <v>0</v>
      </c>
      <c r="W57" s="41">
        <f>SUM(W58:W59)</f>
        <v>0</v>
      </c>
      <c r="X57" s="41">
        <f>SUM(X58:X59)</f>
        <v>0</v>
      </c>
      <c r="Y57" s="41">
        <f t="shared" si="7"/>
        <v>0</v>
      </c>
      <c r="Z57" s="41" t="e">
        <f>Y57/W57</f>
        <v>#DIV/0!</v>
      </c>
      <c r="AA57" s="96"/>
      <c r="AB57" s="28"/>
      <c r="AC57" s="28"/>
      <c r="AD57" s="28"/>
      <c r="AE57" s="28"/>
      <c r="AF57" s="28"/>
      <c r="AG57" s="28"/>
    </row>
    <row r="58" spans="1:33" ht="30" hidden="1" customHeight="1" thickBot="1" x14ac:dyDescent="0.25">
      <c r="A58" s="299" t="s">
        <v>19</v>
      </c>
      <c r="B58" s="300" t="s">
        <v>79</v>
      </c>
      <c r="C58" s="411" t="s">
        <v>80</v>
      </c>
      <c r="D58" s="302" t="s">
        <v>81</v>
      </c>
      <c r="E58" s="578" t="s">
        <v>82</v>
      </c>
      <c r="F58" s="579"/>
      <c r="G58" s="580"/>
      <c r="H58" s="578" t="s">
        <v>82</v>
      </c>
      <c r="I58" s="579"/>
      <c r="J58" s="580"/>
      <c r="K58" s="303"/>
      <c r="L58" s="304"/>
      <c r="M58" s="305">
        <f t="shared" ref="M58:M59" si="87">K58*L58</f>
        <v>0</v>
      </c>
      <c r="N58" s="303"/>
      <c r="O58" s="304"/>
      <c r="P58" s="305">
        <f t="shared" ref="P58:P59" si="88">N58*O58</f>
        <v>0</v>
      </c>
      <c r="Q58" s="29"/>
      <c r="R58" s="30"/>
      <c r="S58" s="31">
        <f t="shared" ref="S58:S59" si="89">Q58*R58</f>
        <v>0</v>
      </c>
      <c r="T58" s="29"/>
      <c r="U58" s="30"/>
      <c r="V58" s="31">
        <f t="shared" ref="V58:V59" si="90">T58*U58</f>
        <v>0</v>
      </c>
      <c r="W58" s="38">
        <f>G58+M58+S58</f>
        <v>0</v>
      </c>
      <c r="X58" s="116">
        <f t="shared" si="85"/>
        <v>0</v>
      </c>
      <c r="Y58" s="116">
        <f t="shared" si="7"/>
        <v>0</v>
      </c>
      <c r="Z58" s="124" t="e">
        <f t="shared" si="86"/>
        <v>#DIV/0!</v>
      </c>
      <c r="AA58" s="86"/>
      <c r="AB58" s="34"/>
      <c r="AC58" s="34"/>
      <c r="AD58" s="34"/>
      <c r="AE58" s="34"/>
      <c r="AF58" s="34"/>
      <c r="AG58" s="34"/>
    </row>
    <row r="59" spans="1:33" ht="30" hidden="1" customHeight="1" thickBot="1" x14ac:dyDescent="0.25">
      <c r="A59" s="306" t="s">
        <v>19</v>
      </c>
      <c r="B59" s="307" t="s">
        <v>83</v>
      </c>
      <c r="C59" s="387" t="s">
        <v>84</v>
      </c>
      <c r="D59" s="311" t="s">
        <v>81</v>
      </c>
      <c r="E59" s="581"/>
      <c r="F59" s="582"/>
      <c r="G59" s="583"/>
      <c r="H59" s="581"/>
      <c r="I59" s="582"/>
      <c r="J59" s="583"/>
      <c r="K59" s="394"/>
      <c r="L59" s="395"/>
      <c r="M59" s="396">
        <f t="shared" si="87"/>
        <v>0</v>
      </c>
      <c r="N59" s="394"/>
      <c r="O59" s="395"/>
      <c r="P59" s="396">
        <f t="shared" si="88"/>
        <v>0</v>
      </c>
      <c r="Q59" s="43"/>
      <c r="R59" s="44"/>
      <c r="S59" s="45">
        <f t="shared" si="89"/>
        <v>0</v>
      </c>
      <c r="T59" s="43"/>
      <c r="U59" s="44"/>
      <c r="V59" s="45">
        <f t="shared" si="90"/>
        <v>0</v>
      </c>
      <c r="W59" s="38">
        <f>G59+M59+S59</f>
        <v>0</v>
      </c>
      <c r="X59" s="116">
        <f t="shared" si="85"/>
        <v>0</v>
      </c>
      <c r="Y59" s="120">
        <f t="shared" si="7"/>
        <v>0</v>
      </c>
      <c r="Z59" s="124" t="e">
        <f t="shared" si="86"/>
        <v>#DIV/0!</v>
      </c>
      <c r="AA59" s="97"/>
      <c r="AB59" s="34"/>
      <c r="AC59" s="34"/>
      <c r="AD59" s="34"/>
      <c r="AE59" s="34"/>
      <c r="AF59" s="34"/>
      <c r="AG59" s="34"/>
    </row>
    <row r="60" spans="1:33" ht="30" customHeight="1" thickBot="1" x14ac:dyDescent="0.25">
      <c r="A60" s="397" t="s">
        <v>85</v>
      </c>
      <c r="B60" s="398"/>
      <c r="C60" s="399"/>
      <c r="D60" s="400"/>
      <c r="E60" s="404">
        <f>E53</f>
        <v>53</v>
      </c>
      <c r="F60" s="413"/>
      <c r="G60" s="403">
        <f>G53</f>
        <v>65300</v>
      </c>
      <c r="H60" s="404">
        <f>H53</f>
        <v>53</v>
      </c>
      <c r="I60" s="413"/>
      <c r="J60" s="403">
        <f>J53</f>
        <v>65300</v>
      </c>
      <c r="K60" s="414">
        <f>K57+K53</f>
        <v>0</v>
      </c>
      <c r="L60" s="413"/>
      <c r="M60" s="403">
        <f>M57+M53</f>
        <v>0</v>
      </c>
      <c r="N60" s="414">
        <f>N57+N53</f>
        <v>0</v>
      </c>
      <c r="O60" s="413"/>
      <c r="P60" s="403">
        <f>P57+P53</f>
        <v>0</v>
      </c>
      <c r="Q60" s="52">
        <f>Q57+Q53</f>
        <v>0</v>
      </c>
      <c r="R60" s="51"/>
      <c r="S60" s="50">
        <f>S57+S53</f>
        <v>0</v>
      </c>
      <c r="T60" s="52">
        <f>T57+T53</f>
        <v>0</v>
      </c>
      <c r="U60" s="51"/>
      <c r="V60" s="50">
        <f>V57+V53</f>
        <v>0</v>
      </c>
      <c r="W60" s="54">
        <f>W57+W53</f>
        <v>65300</v>
      </c>
      <c r="X60" s="119">
        <f>X57+X53</f>
        <v>65300</v>
      </c>
      <c r="Y60" s="529">
        <f t="shared" si="7"/>
        <v>0</v>
      </c>
      <c r="Z60" s="54">
        <f>Y60/W60</f>
        <v>0</v>
      </c>
      <c r="AA60" s="99"/>
      <c r="AB60" s="34"/>
      <c r="AC60" s="34"/>
      <c r="AD60" s="34"/>
      <c r="AE60" s="5"/>
      <c r="AF60" s="5"/>
      <c r="AG60" s="5"/>
    </row>
    <row r="61" spans="1:33" ht="30" customHeight="1" thickBot="1" x14ac:dyDescent="0.25">
      <c r="A61" s="405" t="s">
        <v>16</v>
      </c>
      <c r="B61" s="406">
        <v>4</v>
      </c>
      <c r="C61" s="407" t="s">
        <v>86</v>
      </c>
      <c r="D61" s="408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2"/>
      <c r="R61" s="22"/>
      <c r="S61" s="22"/>
      <c r="T61" s="22"/>
      <c r="U61" s="22"/>
      <c r="V61" s="22"/>
      <c r="W61" s="23"/>
      <c r="X61" s="23"/>
      <c r="Y61" s="148"/>
      <c r="Z61" s="23"/>
      <c r="AA61" s="93"/>
      <c r="AB61" s="5"/>
      <c r="AC61" s="5"/>
      <c r="AD61" s="5"/>
      <c r="AE61" s="5"/>
      <c r="AF61" s="5"/>
      <c r="AG61" s="5"/>
    </row>
    <row r="62" spans="1:33" ht="30" customHeight="1" thickBot="1" x14ac:dyDescent="0.25">
      <c r="A62" s="292" t="s">
        <v>17</v>
      </c>
      <c r="B62" s="391" t="s">
        <v>87</v>
      </c>
      <c r="C62" s="415" t="s">
        <v>88</v>
      </c>
      <c r="D62" s="295"/>
      <c r="E62" s="296">
        <f t="shared" ref="E62:K62" si="91">SUM(E63:E65)</f>
        <v>0</v>
      </c>
      <c r="F62" s="296">
        <f t="shared" si="91"/>
        <v>0</v>
      </c>
      <c r="G62" s="298">
        <f t="shared" si="91"/>
        <v>0</v>
      </c>
      <c r="H62" s="296">
        <f t="shared" si="91"/>
        <v>0</v>
      </c>
      <c r="I62" s="296">
        <f t="shared" si="91"/>
        <v>0</v>
      </c>
      <c r="J62" s="298">
        <f t="shared" si="91"/>
        <v>0</v>
      </c>
      <c r="K62" s="296">
        <f t="shared" si="91"/>
        <v>0</v>
      </c>
      <c r="L62" s="297"/>
      <c r="M62" s="298">
        <f>SUM(M63:M65)</f>
        <v>0</v>
      </c>
      <c r="N62" s="296">
        <f>SUM(N63:N65)</f>
        <v>0</v>
      </c>
      <c r="O62" s="297"/>
      <c r="P62" s="298">
        <f>SUM(P63:P65)</f>
        <v>0</v>
      </c>
      <c r="Q62" s="24">
        <f>SUM(Q63:Q65)</f>
        <v>0</v>
      </c>
      <c r="R62" s="25"/>
      <c r="S62" s="26">
        <f>SUM(S63:S65)</f>
        <v>0</v>
      </c>
      <c r="T62" s="24">
        <f>SUM(T63:T65)</f>
        <v>0</v>
      </c>
      <c r="U62" s="25"/>
      <c r="V62" s="26">
        <f>SUM(V63:V65)</f>
        <v>0</v>
      </c>
      <c r="W62" s="26">
        <f>SUM(W63:W65)</f>
        <v>0</v>
      </c>
      <c r="X62" s="26">
        <f>SUM(X63:X65)</f>
        <v>0</v>
      </c>
      <c r="Y62" s="149">
        <f t="shared" si="7"/>
        <v>0</v>
      </c>
      <c r="Z62" s="118" t="e">
        <f>Y62/W62</f>
        <v>#DIV/0!</v>
      </c>
      <c r="AA62" s="94"/>
      <c r="AB62" s="28"/>
      <c r="AC62" s="28"/>
      <c r="AD62" s="28"/>
      <c r="AE62" s="28"/>
      <c r="AF62" s="28"/>
      <c r="AG62" s="28"/>
    </row>
    <row r="63" spans="1:33" ht="29.25" hidden="1" customHeight="1" thickBot="1" x14ac:dyDescent="0.25">
      <c r="A63" s="299" t="s">
        <v>19</v>
      </c>
      <c r="B63" s="300" t="s">
        <v>89</v>
      </c>
      <c r="C63" s="411" t="s">
        <v>90</v>
      </c>
      <c r="D63" s="416" t="s">
        <v>197</v>
      </c>
      <c r="E63" s="417"/>
      <c r="F63" s="418"/>
      <c r="G63" s="419">
        <f t="shared" ref="G63:G65" si="92">E63*F63</f>
        <v>0</v>
      </c>
      <c r="H63" s="417"/>
      <c r="I63" s="418"/>
      <c r="J63" s="419">
        <f t="shared" ref="J63:J65" si="93">H63*I63</f>
        <v>0</v>
      </c>
      <c r="K63" s="303"/>
      <c r="L63" s="418"/>
      <c r="M63" s="305">
        <f t="shared" ref="M63:M65" si="94">K63*L63</f>
        <v>0</v>
      </c>
      <c r="N63" s="303"/>
      <c r="O63" s="418"/>
      <c r="P63" s="305">
        <f t="shared" ref="P63:P65" si="95">N63*O63</f>
        <v>0</v>
      </c>
      <c r="Q63" s="29"/>
      <c r="R63" s="55"/>
      <c r="S63" s="31">
        <f t="shared" ref="S63:S65" si="96">Q63*R63</f>
        <v>0</v>
      </c>
      <c r="T63" s="29"/>
      <c r="U63" s="55"/>
      <c r="V63" s="31">
        <f t="shared" ref="V63:V65" si="97">T63*U63</f>
        <v>0</v>
      </c>
      <c r="W63" s="32">
        <f t="shared" ref="W63:W81" si="98">G63+M63+S63</f>
        <v>0</v>
      </c>
      <c r="X63" s="116">
        <f t="shared" ref="X63:X81" si="99">J63+P63+V63</f>
        <v>0</v>
      </c>
      <c r="Y63" s="116">
        <f t="shared" si="7"/>
        <v>0</v>
      </c>
      <c r="Z63" s="124" t="e">
        <f t="shared" ref="Z63:Z81" si="100">Y63/W63</f>
        <v>#DIV/0!</v>
      </c>
      <c r="AA63" s="86"/>
      <c r="AB63" s="34"/>
      <c r="AC63" s="34"/>
      <c r="AD63" s="34"/>
      <c r="AE63" s="34"/>
      <c r="AF63" s="34"/>
      <c r="AG63" s="34"/>
    </row>
    <row r="64" spans="1:33" ht="30" hidden="1" customHeight="1" thickBot="1" x14ac:dyDescent="0.25">
      <c r="A64" s="299" t="s">
        <v>19</v>
      </c>
      <c r="B64" s="300" t="s">
        <v>92</v>
      </c>
      <c r="C64" s="411" t="s">
        <v>90</v>
      </c>
      <c r="D64" s="416" t="s">
        <v>91</v>
      </c>
      <c r="E64" s="417"/>
      <c r="F64" s="418"/>
      <c r="G64" s="419">
        <f t="shared" si="92"/>
        <v>0</v>
      </c>
      <c r="H64" s="417"/>
      <c r="I64" s="418"/>
      <c r="J64" s="419">
        <f t="shared" si="93"/>
        <v>0</v>
      </c>
      <c r="K64" s="303"/>
      <c r="L64" s="418"/>
      <c r="M64" s="305">
        <f t="shared" si="94"/>
        <v>0</v>
      </c>
      <c r="N64" s="303"/>
      <c r="O64" s="418"/>
      <c r="P64" s="305">
        <f t="shared" si="95"/>
        <v>0</v>
      </c>
      <c r="Q64" s="29"/>
      <c r="R64" s="55"/>
      <c r="S64" s="31">
        <f t="shared" si="96"/>
        <v>0</v>
      </c>
      <c r="T64" s="29"/>
      <c r="U64" s="55"/>
      <c r="V64" s="31">
        <f t="shared" si="97"/>
        <v>0</v>
      </c>
      <c r="W64" s="32">
        <f t="shared" si="98"/>
        <v>0</v>
      </c>
      <c r="X64" s="116">
        <f t="shared" si="99"/>
        <v>0</v>
      </c>
      <c r="Y64" s="116">
        <f t="shared" si="7"/>
        <v>0</v>
      </c>
      <c r="Z64" s="124" t="e">
        <f t="shared" si="100"/>
        <v>#DIV/0!</v>
      </c>
      <c r="AA64" s="86"/>
      <c r="AB64" s="34"/>
      <c r="AC64" s="34"/>
      <c r="AD64" s="34"/>
      <c r="AE64" s="34"/>
      <c r="AF64" s="34"/>
      <c r="AG64" s="34"/>
    </row>
    <row r="65" spans="1:33" ht="30" hidden="1" customHeight="1" thickBot="1" x14ac:dyDescent="0.25">
      <c r="A65" s="409" t="s">
        <v>19</v>
      </c>
      <c r="B65" s="307" t="s">
        <v>93</v>
      </c>
      <c r="C65" s="387" t="s">
        <v>90</v>
      </c>
      <c r="D65" s="416" t="s">
        <v>91</v>
      </c>
      <c r="E65" s="420"/>
      <c r="F65" s="421"/>
      <c r="G65" s="422">
        <f t="shared" si="92"/>
        <v>0</v>
      </c>
      <c r="H65" s="420"/>
      <c r="I65" s="421"/>
      <c r="J65" s="422">
        <f t="shared" si="93"/>
        <v>0</v>
      </c>
      <c r="K65" s="308"/>
      <c r="L65" s="421"/>
      <c r="M65" s="312">
        <f t="shared" si="94"/>
        <v>0</v>
      </c>
      <c r="N65" s="308"/>
      <c r="O65" s="421"/>
      <c r="P65" s="312">
        <f t="shared" si="95"/>
        <v>0</v>
      </c>
      <c r="Q65" s="35"/>
      <c r="R65" s="56"/>
      <c r="S65" s="37">
        <f t="shared" si="96"/>
        <v>0</v>
      </c>
      <c r="T65" s="35"/>
      <c r="U65" s="56"/>
      <c r="V65" s="37">
        <f t="shared" si="97"/>
        <v>0</v>
      </c>
      <c r="W65" s="38">
        <f t="shared" si="98"/>
        <v>0</v>
      </c>
      <c r="X65" s="116">
        <f t="shared" si="99"/>
        <v>0</v>
      </c>
      <c r="Y65" s="116">
        <f t="shared" si="7"/>
        <v>0</v>
      </c>
      <c r="Z65" s="124" t="e">
        <f t="shared" si="100"/>
        <v>#DIV/0!</v>
      </c>
      <c r="AA65" s="95"/>
      <c r="AB65" s="34"/>
      <c r="AC65" s="34"/>
      <c r="AD65" s="34"/>
      <c r="AE65" s="34"/>
      <c r="AF65" s="34"/>
      <c r="AG65" s="34"/>
    </row>
    <row r="66" spans="1:33" ht="30" customHeight="1" x14ac:dyDescent="0.2">
      <c r="A66" s="292" t="s">
        <v>17</v>
      </c>
      <c r="B66" s="391" t="s">
        <v>94</v>
      </c>
      <c r="C66" s="355" t="s">
        <v>95</v>
      </c>
      <c r="D66" s="393"/>
      <c r="E66" s="323">
        <f t="shared" ref="E66:K66" si="101">SUM(E67:E69)</f>
        <v>3</v>
      </c>
      <c r="F66" s="323">
        <f t="shared" si="101"/>
        <v>17350</v>
      </c>
      <c r="G66" s="322">
        <f t="shared" si="101"/>
        <v>52050</v>
      </c>
      <c r="H66" s="323">
        <f t="shared" si="101"/>
        <v>3</v>
      </c>
      <c r="I66" s="323">
        <f t="shared" si="101"/>
        <v>17350</v>
      </c>
      <c r="J66" s="322">
        <f t="shared" si="101"/>
        <v>52050</v>
      </c>
      <c r="K66" s="323">
        <f t="shared" si="101"/>
        <v>0</v>
      </c>
      <c r="L66" s="321"/>
      <c r="M66" s="322">
        <f>SUM(M67:M69)</f>
        <v>0</v>
      </c>
      <c r="N66" s="323">
        <f>SUM(N67:N69)</f>
        <v>0</v>
      </c>
      <c r="O66" s="321"/>
      <c r="P66" s="322">
        <f>SUM(P67:P69)</f>
        <v>0</v>
      </c>
      <c r="Q66" s="39">
        <f>SUM(Q67:Q69)</f>
        <v>0</v>
      </c>
      <c r="R66" s="40"/>
      <c r="S66" s="41">
        <f>SUM(S67:S69)</f>
        <v>0</v>
      </c>
      <c r="T66" s="39">
        <f>SUM(T67:T69)</f>
        <v>0</v>
      </c>
      <c r="U66" s="40"/>
      <c r="V66" s="41">
        <f>SUM(V67:V69)</f>
        <v>0</v>
      </c>
      <c r="W66" s="41">
        <f>SUM(W67:W69)</f>
        <v>52050</v>
      </c>
      <c r="X66" s="41">
        <f>SUM(X67:X69)</f>
        <v>52050</v>
      </c>
      <c r="Y66" s="41">
        <f t="shared" si="7"/>
        <v>0</v>
      </c>
      <c r="Z66" s="41">
        <f>Y66/W66</f>
        <v>0</v>
      </c>
      <c r="AA66" s="96"/>
      <c r="AB66" s="28"/>
      <c r="AC66" s="28"/>
      <c r="AD66" s="28"/>
      <c r="AE66" s="28"/>
      <c r="AF66" s="28"/>
      <c r="AG66" s="28"/>
    </row>
    <row r="67" spans="1:33" ht="61.5" customHeight="1" x14ac:dyDescent="0.2">
      <c r="A67" s="299" t="s">
        <v>19</v>
      </c>
      <c r="B67" s="300" t="s">
        <v>96</v>
      </c>
      <c r="C67" s="423" t="str">
        <f>'[1]Кошторис  витрат'!$C$65</f>
        <v>Оренда зукового обладнання (комплект, що включає: 2 незалежні акустичні системи потужністю 400 Вт, мікшерний пульт, стійки для акустичних систем, радіомікрофон, набір продовжувачів)</v>
      </c>
      <c r="D67" s="424" t="s">
        <v>21</v>
      </c>
      <c r="E67" s="303">
        <v>3</v>
      </c>
      <c r="F67" s="304">
        <v>17350</v>
      </c>
      <c r="G67" s="305">
        <f t="shared" ref="G67:G69" si="102">E67*F67</f>
        <v>52050</v>
      </c>
      <c r="H67" s="303">
        <v>3</v>
      </c>
      <c r="I67" s="304">
        <v>17350</v>
      </c>
      <c r="J67" s="305">
        <f t="shared" ref="J67:J69" si="103">H67*I67</f>
        <v>52050</v>
      </c>
      <c r="K67" s="303"/>
      <c r="L67" s="304"/>
      <c r="M67" s="305">
        <f t="shared" ref="M67:M69" si="104">K67*L67</f>
        <v>0</v>
      </c>
      <c r="N67" s="303"/>
      <c r="O67" s="304"/>
      <c r="P67" s="305">
        <f t="shared" ref="P67:P69" si="105">N67*O67</f>
        <v>0</v>
      </c>
      <c r="Q67" s="29"/>
      <c r="R67" s="30"/>
      <c r="S67" s="31">
        <f t="shared" ref="S67:S69" si="106">Q67*R67</f>
        <v>0</v>
      </c>
      <c r="T67" s="29"/>
      <c r="U67" s="30"/>
      <c r="V67" s="31">
        <f t="shared" ref="V67:V69" si="107">T67*U67</f>
        <v>0</v>
      </c>
      <c r="W67" s="32">
        <f t="shared" si="98"/>
        <v>52050</v>
      </c>
      <c r="X67" s="116">
        <f t="shared" si="99"/>
        <v>52050</v>
      </c>
      <c r="Y67" s="116">
        <f t="shared" si="7"/>
        <v>0</v>
      </c>
      <c r="Z67" s="124">
        <f t="shared" si="100"/>
        <v>0</v>
      </c>
      <c r="AA67" s="86"/>
      <c r="AB67" s="34"/>
      <c r="AC67" s="34"/>
      <c r="AD67" s="34"/>
      <c r="AE67" s="34"/>
      <c r="AF67" s="34"/>
      <c r="AG67" s="34"/>
    </row>
    <row r="68" spans="1:33" ht="0.75" customHeight="1" thickBot="1" x14ac:dyDescent="0.25">
      <c r="A68" s="299" t="s">
        <v>19</v>
      </c>
      <c r="B68" s="300" t="s">
        <v>97</v>
      </c>
      <c r="C68" s="423" t="s">
        <v>73</v>
      </c>
      <c r="D68" s="424" t="s">
        <v>246</v>
      </c>
      <c r="E68" s="303"/>
      <c r="F68" s="304"/>
      <c r="G68" s="305">
        <f t="shared" si="102"/>
        <v>0</v>
      </c>
      <c r="H68" s="303"/>
      <c r="I68" s="304"/>
      <c r="J68" s="305">
        <f t="shared" si="103"/>
        <v>0</v>
      </c>
      <c r="K68" s="303"/>
      <c r="L68" s="304"/>
      <c r="M68" s="305">
        <f t="shared" si="104"/>
        <v>0</v>
      </c>
      <c r="N68" s="303"/>
      <c r="O68" s="304"/>
      <c r="P68" s="305">
        <f t="shared" si="105"/>
        <v>0</v>
      </c>
      <c r="Q68" s="29"/>
      <c r="R68" s="30"/>
      <c r="S68" s="31">
        <f t="shared" si="106"/>
        <v>0</v>
      </c>
      <c r="T68" s="29"/>
      <c r="U68" s="30"/>
      <c r="V68" s="31">
        <f t="shared" si="107"/>
        <v>0</v>
      </c>
      <c r="W68" s="32">
        <f t="shared" si="98"/>
        <v>0</v>
      </c>
      <c r="X68" s="116">
        <f t="shared" si="99"/>
        <v>0</v>
      </c>
      <c r="Y68" s="116">
        <f t="shared" si="7"/>
        <v>0</v>
      </c>
      <c r="Z68" s="124" t="e">
        <f t="shared" si="100"/>
        <v>#DIV/0!</v>
      </c>
      <c r="AA68" s="86"/>
      <c r="AB68" s="34"/>
      <c r="AC68" s="34"/>
      <c r="AD68" s="34"/>
      <c r="AE68" s="34"/>
      <c r="AF68" s="34"/>
      <c r="AG68" s="34"/>
    </row>
    <row r="69" spans="1:33" ht="30" hidden="1" customHeight="1" thickBot="1" x14ac:dyDescent="0.25">
      <c r="A69" s="306" t="s">
        <v>19</v>
      </c>
      <c r="B69" s="386" t="s">
        <v>98</v>
      </c>
      <c r="C69" s="425" t="s">
        <v>75</v>
      </c>
      <c r="D69" s="424" t="s">
        <v>246</v>
      </c>
      <c r="E69" s="308"/>
      <c r="F69" s="309"/>
      <c r="G69" s="312">
        <f t="shared" si="102"/>
        <v>0</v>
      </c>
      <c r="H69" s="308"/>
      <c r="I69" s="309"/>
      <c r="J69" s="312">
        <f t="shared" si="103"/>
        <v>0</v>
      </c>
      <c r="K69" s="308"/>
      <c r="L69" s="309"/>
      <c r="M69" s="312">
        <f t="shared" si="104"/>
        <v>0</v>
      </c>
      <c r="N69" s="308"/>
      <c r="O69" s="309"/>
      <c r="P69" s="312">
        <f t="shared" si="105"/>
        <v>0</v>
      </c>
      <c r="Q69" s="35"/>
      <c r="R69" s="36"/>
      <c r="S69" s="37">
        <f t="shared" si="106"/>
        <v>0</v>
      </c>
      <c r="T69" s="35"/>
      <c r="U69" s="36"/>
      <c r="V69" s="37">
        <f t="shared" si="107"/>
        <v>0</v>
      </c>
      <c r="W69" s="38">
        <f t="shared" si="98"/>
        <v>0</v>
      </c>
      <c r="X69" s="116">
        <f t="shared" si="99"/>
        <v>0</v>
      </c>
      <c r="Y69" s="116">
        <f t="shared" si="7"/>
        <v>0</v>
      </c>
      <c r="Z69" s="124" t="e">
        <f t="shared" si="100"/>
        <v>#DIV/0!</v>
      </c>
      <c r="AA69" s="95"/>
      <c r="AB69" s="34"/>
      <c r="AC69" s="34"/>
      <c r="AD69" s="34"/>
      <c r="AE69" s="34"/>
      <c r="AF69" s="34"/>
      <c r="AG69" s="34"/>
    </row>
    <row r="70" spans="1:33" ht="30" customHeight="1" thickBot="1" x14ac:dyDescent="0.25">
      <c r="A70" s="292" t="s">
        <v>17</v>
      </c>
      <c r="B70" s="391" t="s">
        <v>99</v>
      </c>
      <c r="C70" s="355" t="s">
        <v>100</v>
      </c>
      <c r="D70" s="393"/>
      <c r="E70" s="323">
        <f>SUM(E71:E73)</f>
        <v>0</v>
      </c>
      <c r="F70" s="321"/>
      <c r="G70" s="322">
        <f>SUM(G71:G73)</f>
        <v>0</v>
      </c>
      <c r="H70" s="323">
        <f>SUM(H71:H73)</f>
        <v>0</v>
      </c>
      <c r="I70" s="321"/>
      <c r="J70" s="322">
        <f>SUM(J71:J73)</f>
        <v>0</v>
      </c>
      <c r="K70" s="323">
        <f>SUM(K71:K73)</f>
        <v>0</v>
      </c>
      <c r="L70" s="321"/>
      <c r="M70" s="322">
        <f>SUM(M71:M73)</f>
        <v>0</v>
      </c>
      <c r="N70" s="323">
        <f>SUM(N71:N73)</f>
        <v>0</v>
      </c>
      <c r="O70" s="321"/>
      <c r="P70" s="322">
        <f>SUM(P71:P73)</f>
        <v>0</v>
      </c>
      <c r="Q70" s="39">
        <f>SUM(Q71:Q73)</f>
        <v>0</v>
      </c>
      <c r="R70" s="40"/>
      <c r="S70" s="41">
        <f>SUM(S71:S73)</f>
        <v>0</v>
      </c>
      <c r="T70" s="39">
        <f>SUM(T71:T73)</f>
        <v>0</v>
      </c>
      <c r="U70" s="40"/>
      <c r="V70" s="41">
        <f>SUM(V71:V73)</f>
        <v>0</v>
      </c>
      <c r="W70" s="41">
        <f>SUM(W71:W73)</f>
        <v>0</v>
      </c>
      <c r="X70" s="41">
        <f>SUM(X71:X73)</f>
        <v>0</v>
      </c>
      <c r="Y70" s="41">
        <f t="shared" si="7"/>
        <v>0</v>
      </c>
      <c r="Z70" s="41" t="e">
        <f>Y70/W70</f>
        <v>#DIV/0!</v>
      </c>
      <c r="AA70" s="96"/>
      <c r="AB70" s="28"/>
      <c r="AC70" s="28"/>
      <c r="AD70" s="28"/>
      <c r="AE70" s="28"/>
      <c r="AF70" s="28"/>
      <c r="AG70" s="28"/>
    </row>
    <row r="71" spans="1:33" ht="30" hidden="1" customHeight="1" thickBot="1" x14ac:dyDescent="0.25">
      <c r="A71" s="299" t="s">
        <v>19</v>
      </c>
      <c r="B71" s="300" t="s">
        <v>101</v>
      </c>
      <c r="C71" s="423" t="s">
        <v>102</v>
      </c>
      <c r="D71" s="424" t="s">
        <v>103</v>
      </c>
      <c r="E71" s="303"/>
      <c r="F71" s="304"/>
      <c r="G71" s="305">
        <f t="shared" ref="G71:G73" si="108">E71*F71</f>
        <v>0</v>
      </c>
      <c r="H71" s="303"/>
      <c r="I71" s="304"/>
      <c r="J71" s="305">
        <f t="shared" ref="J71:J73" si="109">H71*I71</f>
        <v>0</v>
      </c>
      <c r="K71" s="303"/>
      <c r="L71" s="304"/>
      <c r="M71" s="305">
        <f t="shared" ref="M71:M73" si="110">K71*L71</f>
        <v>0</v>
      </c>
      <c r="N71" s="303"/>
      <c r="O71" s="304"/>
      <c r="P71" s="305">
        <f t="shared" ref="P71:P73" si="111">N71*O71</f>
        <v>0</v>
      </c>
      <c r="Q71" s="29"/>
      <c r="R71" s="30"/>
      <c r="S71" s="31">
        <f t="shared" ref="S71:S73" si="112">Q71*R71</f>
        <v>0</v>
      </c>
      <c r="T71" s="29"/>
      <c r="U71" s="30"/>
      <c r="V71" s="31">
        <f t="shared" ref="V71:V73" si="113">T71*U71</f>
        <v>0</v>
      </c>
      <c r="W71" s="32">
        <f t="shared" si="98"/>
        <v>0</v>
      </c>
      <c r="X71" s="116">
        <f t="shared" si="99"/>
        <v>0</v>
      </c>
      <c r="Y71" s="116">
        <f t="shared" si="7"/>
        <v>0</v>
      </c>
      <c r="Z71" s="124" t="e">
        <f t="shared" si="100"/>
        <v>#DIV/0!</v>
      </c>
      <c r="AA71" s="86"/>
      <c r="AB71" s="34"/>
      <c r="AC71" s="34"/>
      <c r="AD71" s="34"/>
      <c r="AE71" s="34"/>
      <c r="AF71" s="34"/>
      <c r="AG71" s="34"/>
    </row>
    <row r="72" spans="1:33" ht="30" hidden="1" customHeight="1" thickBot="1" x14ac:dyDescent="0.25">
      <c r="A72" s="299" t="s">
        <v>19</v>
      </c>
      <c r="B72" s="300" t="s">
        <v>104</v>
      </c>
      <c r="C72" s="423" t="s">
        <v>105</v>
      </c>
      <c r="D72" s="424" t="s">
        <v>103</v>
      </c>
      <c r="E72" s="303"/>
      <c r="F72" s="304"/>
      <c r="G72" s="305">
        <f t="shared" si="108"/>
        <v>0</v>
      </c>
      <c r="H72" s="303"/>
      <c r="I72" s="304"/>
      <c r="J72" s="305">
        <f t="shared" si="109"/>
        <v>0</v>
      </c>
      <c r="K72" s="303"/>
      <c r="L72" s="304"/>
      <c r="M72" s="305">
        <f t="shared" si="110"/>
        <v>0</v>
      </c>
      <c r="N72" s="303"/>
      <c r="O72" s="304"/>
      <c r="P72" s="305">
        <f t="shared" si="111"/>
        <v>0</v>
      </c>
      <c r="Q72" s="29"/>
      <c r="R72" s="30"/>
      <c r="S72" s="31">
        <f t="shared" si="112"/>
        <v>0</v>
      </c>
      <c r="T72" s="29"/>
      <c r="U72" s="30"/>
      <c r="V72" s="31">
        <f t="shared" si="113"/>
        <v>0</v>
      </c>
      <c r="W72" s="32">
        <f t="shared" si="98"/>
        <v>0</v>
      </c>
      <c r="X72" s="116">
        <f t="shared" si="99"/>
        <v>0</v>
      </c>
      <c r="Y72" s="116">
        <f t="shared" si="7"/>
        <v>0</v>
      </c>
      <c r="Z72" s="124" t="e">
        <f t="shared" si="100"/>
        <v>#DIV/0!</v>
      </c>
      <c r="AA72" s="86"/>
      <c r="AB72" s="34"/>
      <c r="AC72" s="34"/>
      <c r="AD72" s="34"/>
      <c r="AE72" s="34"/>
      <c r="AF72" s="34"/>
      <c r="AG72" s="34"/>
    </row>
    <row r="73" spans="1:33" ht="30" hidden="1" customHeight="1" thickBot="1" x14ac:dyDescent="0.25">
      <c r="A73" s="306" t="s">
        <v>19</v>
      </c>
      <c r="B73" s="386" t="s">
        <v>106</v>
      </c>
      <c r="C73" s="425" t="s">
        <v>107</v>
      </c>
      <c r="D73" s="426" t="s">
        <v>103</v>
      </c>
      <c r="E73" s="308"/>
      <c r="F73" s="309"/>
      <c r="G73" s="312">
        <f t="shared" si="108"/>
        <v>0</v>
      </c>
      <c r="H73" s="308"/>
      <c r="I73" s="309"/>
      <c r="J73" s="312">
        <f t="shared" si="109"/>
        <v>0</v>
      </c>
      <c r="K73" s="308"/>
      <c r="L73" s="309"/>
      <c r="M73" s="312">
        <f t="shared" si="110"/>
        <v>0</v>
      </c>
      <c r="N73" s="308"/>
      <c r="O73" s="309"/>
      <c r="P73" s="312">
        <f t="shared" si="111"/>
        <v>0</v>
      </c>
      <c r="Q73" s="35"/>
      <c r="R73" s="36"/>
      <c r="S73" s="37">
        <f t="shared" si="112"/>
        <v>0</v>
      </c>
      <c r="T73" s="35"/>
      <c r="U73" s="36"/>
      <c r="V73" s="37">
        <f t="shared" si="113"/>
        <v>0</v>
      </c>
      <c r="W73" s="38">
        <f t="shared" si="98"/>
        <v>0</v>
      </c>
      <c r="X73" s="116">
        <f t="shared" si="99"/>
        <v>0</v>
      </c>
      <c r="Y73" s="116">
        <f t="shared" si="7"/>
        <v>0</v>
      </c>
      <c r="Z73" s="124" t="e">
        <f t="shared" si="100"/>
        <v>#DIV/0!</v>
      </c>
      <c r="AA73" s="95"/>
      <c r="AB73" s="34"/>
      <c r="AC73" s="34"/>
      <c r="AD73" s="34"/>
      <c r="AE73" s="34"/>
      <c r="AF73" s="34"/>
      <c r="AG73" s="34"/>
    </row>
    <row r="74" spans="1:33" ht="30" customHeight="1" thickBot="1" x14ac:dyDescent="0.25">
      <c r="A74" s="292" t="s">
        <v>17</v>
      </c>
      <c r="B74" s="391" t="s">
        <v>108</v>
      </c>
      <c r="C74" s="355" t="s">
        <v>109</v>
      </c>
      <c r="D74" s="393"/>
      <c r="E74" s="323">
        <f>SUM(E75:E77)</f>
        <v>0</v>
      </c>
      <c r="F74" s="321"/>
      <c r="G74" s="322">
        <f>SUM(G75:G77)</f>
        <v>0</v>
      </c>
      <c r="H74" s="323">
        <f>SUM(H75:H77)</f>
        <v>0</v>
      </c>
      <c r="I74" s="321"/>
      <c r="J74" s="322">
        <f>SUM(J75:J77)</f>
        <v>0</v>
      </c>
      <c r="K74" s="323">
        <f>SUM(K75:K77)</f>
        <v>0</v>
      </c>
      <c r="L74" s="321"/>
      <c r="M74" s="322">
        <f>SUM(M75:M77)</f>
        <v>0</v>
      </c>
      <c r="N74" s="323">
        <f>SUM(N75:N77)</f>
        <v>0</v>
      </c>
      <c r="O74" s="321"/>
      <c r="P74" s="322">
        <f>SUM(P75:P77)</f>
        <v>0</v>
      </c>
      <c r="Q74" s="39">
        <f>SUM(Q75:Q77)</f>
        <v>0</v>
      </c>
      <c r="R74" s="40"/>
      <c r="S74" s="41">
        <f>SUM(S75:S77)</f>
        <v>0</v>
      </c>
      <c r="T74" s="39">
        <f>SUM(T75:T77)</f>
        <v>0</v>
      </c>
      <c r="U74" s="40"/>
      <c r="V74" s="41">
        <f>SUM(V75:V77)</f>
        <v>0</v>
      </c>
      <c r="W74" s="41">
        <f>SUM(W75:W77)</f>
        <v>0</v>
      </c>
      <c r="X74" s="41">
        <f>SUM(X75:X77)</f>
        <v>0</v>
      </c>
      <c r="Y74" s="41">
        <f t="shared" si="7"/>
        <v>0</v>
      </c>
      <c r="Z74" s="41" t="e">
        <f>Y74/W74</f>
        <v>#DIV/0!</v>
      </c>
      <c r="AA74" s="96"/>
      <c r="AB74" s="28"/>
      <c r="AC74" s="28"/>
      <c r="AD74" s="28"/>
      <c r="AE74" s="28"/>
      <c r="AF74" s="28"/>
      <c r="AG74" s="28"/>
    </row>
    <row r="75" spans="1:33" ht="30" hidden="1" customHeight="1" thickBot="1" x14ac:dyDescent="0.25">
      <c r="A75" s="299" t="s">
        <v>19</v>
      </c>
      <c r="B75" s="300" t="s">
        <v>110</v>
      </c>
      <c r="C75" s="411" t="s">
        <v>111</v>
      </c>
      <c r="D75" s="424" t="s">
        <v>52</v>
      </c>
      <c r="E75" s="303"/>
      <c r="F75" s="304"/>
      <c r="G75" s="305">
        <f t="shared" ref="G75:G77" si="114">E75*F75</f>
        <v>0</v>
      </c>
      <c r="H75" s="303"/>
      <c r="I75" s="304"/>
      <c r="J75" s="305">
        <f t="shared" ref="J75:J77" si="115">H75*I75</f>
        <v>0</v>
      </c>
      <c r="K75" s="303"/>
      <c r="L75" s="304"/>
      <c r="M75" s="305">
        <f t="shared" ref="M75:M77" si="116">K75*L75</f>
        <v>0</v>
      </c>
      <c r="N75" s="303"/>
      <c r="O75" s="304"/>
      <c r="P75" s="305">
        <f t="shared" ref="P75:P77" si="117">N75*O75</f>
        <v>0</v>
      </c>
      <c r="Q75" s="29"/>
      <c r="R75" s="30"/>
      <c r="S75" s="31">
        <f t="shared" ref="S75:S77" si="118">Q75*R75</f>
        <v>0</v>
      </c>
      <c r="T75" s="29"/>
      <c r="U75" s="30"/>
      <c r="V75" s="31">
        <f t="shared" ref="V75:V77" si="119">T75*U75</f>
        <v>0</v>
      </c>
      <c r="W75" s="32">
        <f t="shared" si="98"/>
        <v>0</v>
      </c>
      <c r="X75" s="116">
        <f t="shared" si="99"/>
        <v>0</v>
      </c>
      <c r="Y75" s="116">
        <f t="shared" si="7"/>
        <v>0</v>
      </c>
      <c r="Z75" s="124" t="e">
        <f t="shared" si="100"/>
        <v>#DIV/0!</v>
      </c>
      <c r="AA75" s="86"/>
      <c r="AB75" s="34"/>
      <c r="AC75" s="34"/>
      <c r="AD75" s="34"/>
      <c r="AE75" s="34"/>
      <c r="AF75" s="34"/>
      <c r="AG75" s="34"/>
    </row>
    <row r="76" spans="1:33" ht="30" hidden="1" customHeight="1" thickBot="1" x14ac:dyDescent="0.25">
      <c r="A76" s="299" t="s">
        <v>19</v>
      </c>
      <c r="B76" s="300" t="s">
        <v>112</v>
      </c>
      <c r="C76" s="411" t="s">
        <v>111</v>
      </c>
      <c r="D76" s="424" t="s">
        <v>52</v>
      </c>
      <c r="E76" s="303"/>
      <c r="F76" s="304"/>
      <c r="G76" s="305">
        <f t="shared" si="114"/>
        <v>0</v>
      </c>
      <c r="H76" s="303"/>
      <c r="I76" s="304"/>
      <c r="J76" s="305">
        <f t="shared" si="115"/>
        <v>0</v>
      </c>
      <c r="K76" s="303"/>
      <c r="L76" s="304"/>
      <c r="M76" s="305">
        <f t="shared" si="116"/>
        <v>0</v>
      </c>
      <c r="N76" s="303"/>
      <c r="O76" s="304"/>
      <c r="P76" s="305">
        <f t="shared" si="117"/>
        <v>0</v>
      </c>
      <c r="Q76" s="29"/>
      <c r="R76" s="30"/>
      <c r="S76" s="31">
        <f t="shared" si="118"/>
        <v>0</v>
      </c>
      <c r="T76" s="29"/>
      <c r="U76" s="30"/>
      <c r="V76" s="31">
        <f t="shared" si="119"/>
        <v>0</v>
      </c>
      <c r="W76" s="32">
        <f t="shared" si="98"/>
        <v>0</v>
      </c>
      <c r="X76" s="116">
        <f t="shared" si="99"/>
        <v>0</v>
      </c>
      <c r="Y76" s="116">
        <f t="shared" si="7"/>
        <v>0</v>
      </c>
      <c r="Z76" s="124" t="e">
        <f t="shared" si="100"/>
        <v>#DIV/0!</v>
      </c>
      <c r="AA76" s="86"/>
      <c r="AB76" s="34"/>
      <c r="AC76" s="34"/>
      <c r="AD76" s="34"/>
      <c r="AE76" s="34"/>
      <c r="AF76" s="34"/>
      <c r="AG76" s="34"/>
    </row>
    <row r="77" spans="1:33" ht="30" hidden="1" customHeight="1" thickBot="1" x14ac:dyDescent="0.25">
      <c r="A77" s="306" t="s">
        <v>19</v>
      </c>
      <c r="B77" s="307" t="s">
        <v>113</v>
      </c>
      <c r="C77" s="387" t="s">
        <v>111</v>
      </c>
      <c r="D77" s="426" t="s">
        <v>52</v>
      </c>
      <c r="E77" s="308"/>
      <c r="F77" s="309"/>
      <c r="G77" s="312">
        <f t="shared" si="114"/>
        <v>0</v>
      </c>
      <c r="H77" s="308"/>
      <c r="I77" s="309"/>
      <c r="J77" s="312">
        <f t="shared" si="115"/>
        <v>0</v>
      </c>
      <c r="K77" s="308"/>
      <c r="L77" s="309"/>
      <c r="M77" s="312">
        <f t="shared" si="116"/>
        <v>0</v>
      </c>
      <c r="N77" s="308"/>
      <c r="O77" s="309"/>
      <c r="P77" s="312">
        <f t="shared" si="117"/>
        <v>0</v>
      </c>
      <c r="Q77" s="35"/>
      <c r="R77" s="36"/>
      <c r="S77" s="37">
        <f t="shared" si="118"/>
        <v>0</v>
      </c>
      <c r="T77" s="35"/>
      <c r="U77" s="36"/>
      <c r="V77" s="37">
        <f t="shared" si="119"/>
        <v>0</v>
      </c>
      <c r="W77" s="38">
        <f t="shared" si="98"/>
        <v>0</v>
      </c>
      <c r="X77" s="116">
        <f t="shared" si="99"/>
        <v>0</v>
      </c>
      <c r="Y77" s="116">
        <f t="shared" si="7"/>
        <v>0</v>
      </c>
      <c r="Z77" s="124" t="e">
        <f t="shared" si="100"/>
        <v>#DIV/0!</v>
      </c>
      <c r="AA77" s="95"/>
      <c r="AB77" s="34"/>
      <c r="AC77" s="34"/>
      <c r="AD77" s="34"/>
      <c r="AE77" s="34"/>
      <c r="AF77" s="34"/>
      <c r="AG77" s="34"/>
    </row>
    <row r="78" spans="1:33" ht="30" customHeight="1" thickBot="1" x14ac:dyDescent="0.25">
      <c r="A78" s="292" t="s">
        <v>17</v>
      </c>
      <c r="B78" s="391" t="s">
        <v>114</v>
      </c>
      <c r="C78" s="355" t="s">
        <v>115</v>
      </c>
      <c r="D78" s="393"/>
      <c r="E78" s="323">
        <f>SUM(E79:E81)</f>
        <v>0</v>
      </c>
      <c r="F78" s="321"/>
      <c r="G78" s="322">
        <f>SUM(G79:G81)</f>
        <v>0</v>
      </c>
      <c r="H78" s="323">
        <f>SUM(H79:H81)</f>
        <v>0</v>
      </c>
      <c r="I78" s="321"/>
      <c r="J78" s="322">
        <f>SUM(J79:J81)</f>
        <v>0</v>
      </c>
      <c r="K78" s="323">
        <f>SUM(K79:K81)</f>
        <v>0</v>
      </c>
      <c r="L78" s="321"/>
      <c r="M78" s="322">
        <f>SUM(M79:M81)</f>
        <v>0</v>
      </c>
      <c r="N78" s="323">
        <f>SUM(N79:N81)</f>
        <v>0</v>
      </c>
      <c r="O78" s="321"/>
      <c r="P78" s="322">
        <f>SUM(P79:P81)</f>
        <v>0</v>
      </c>
      <c r="Q78" s="39">
        <f>SUM(Q79:Q81)</f>
        <v>0</v>
      </c>
      <c r="R78" s="40"/>
      <c r="S78" s="41">
        <f>SUM(S79:S81)</f>
        <v>0</v>
      </c>
      <c r="T78" s="39">
        <f>SUM(T79:T81)</f>
        <v>0</v>
      </c>
      <c r="U78" s="40"/>
      <c r="V78" s="41">
        <f>SUM(V79:V81)</f>
        <v>0</v>
      </c>
      <c r="W78" s="41">
        <f>SUM(W79:W81)</f>
        <v>0</v>
      </c>
      <c r="X78" s="41">
        <f>SUM(X79:X81)</f>
        <v>0</v>
      </c>
      <c r="Y78" s="41">
        <f t="shared" si="7"/>
        <v>0</v>
      </c>
      <c r="Z78" s="41" t="e">
        <f>Y78/W78</f>
        <v>#DIV/0!</v>
      </c>
      <c r="AA78" s="96"/>
      <c r="AB78" s="28"/>
      <c r="AC78" s="28"/>
      <c r="AD78" s="28"/>
      <c r="AE78" s="28"/>
      <c r="AF78" s="28"/>
      <c r="AG78" s="28"/>
    </row>
    <row r="79" spans="1:33" ht="30" hidden="1" customHeight="1" thickBot="1" x14ac:dyDescent="0.25">
      <c r="A79" s="299" t="s">
        <v>19</v>
      </c>
      <c r="B79" s="300" t="s">
        <v>116</v>
      </c>
      <c r="C79" s="411" t="s">
        <v>111</v>
      </c>
      <c r="D79" s="424" t="s">
        <v>52</v>
      </c>
      <c r="E79" s="303"/>
      <c r="F79" s="304"/>
      <c r="G79" s="305">
        <f t="shared" ref="G79:G81" si="120">E79*F79</f>
        <v>0</v>
      </c>
      <c r="H79" s="303"/>
      <c r="I79" s="304"/>
      <c r="J79" s="305">
        <f t="shared" ref="J79:J81" si="121">H79*I79</f>
        <v>0</v>
      </c>
      <c r="K79" s="303"/>
      <c r="L79" s="304"/>
      <c r="M79" s="305">
        <f t="shared" ref="M79:M81" si="122">K79*L79</f>
        <v>0</v>
      </c>
      <c r="N79" s="303"/>
      <c r="O79" s="304"/>
      <c r="P79" s="305">
        <f t="shared" ref="P79:P81" si="123">N79*O79</f>
        <v>0</v>
      </c>
      <c r="Q79" s="29"/>
      <c r="R79" s="30"/>
      <c r="S79" s="31">
        <f t="shared" ref="S79:S81" si="124">Q79*R79</f>
        <v>0</v>
      </c>
      <c r="T79" s="29"/>
      <c r="U79" s="30"/>
      <c r="V79" s="31">
        <f t="shared" ref="V79:V81" si="125">T79*U79</f>
        <v>0</v>
      </c>
      <c r="W79" s="32">
        <f t="shared" si="98"/>
        <v>0</v>
      </c>
      <c r="X79" s="116">
        <f t="shared" si="99"/>
        <v>0</v>
      </c>
      <c r="Y79" s="116">
        <f t="shared" si="7"/>
        <v>0</v>
      </c>
      <c r="Z79" s="124" t="e">
        <f t="shared" si="100"/>
        <v>#DIV/0!</v>
      </c>
      <c r="AA79" s="86"/>
      <c r="AB79" s="34"/>
      <c r="AC79" s="34"/>
      <c r="AD79" s="34"/>
      <c r="AE79" s="34"/>
      <c r="AF79" s="34"/>
      <c r="AG79" s="34"/>
    </row>
    <row r="80" spans="1:33" ht="30" hidden="1" customHeight="1" thickBot="1" x14ac:dyDescent="0.25">
      <c r="A80" s="299" t="s">
        <v>19</v>
      </c>
      <c r="B80" s="300" t="s">
        <v>117</v>
      </c>
      <c r="C80" s="411" t="s">
        <v>111</v>
      </c>
      <c r="D80" s="424" t="s">
        <v>52</v>
      </c>
      <c r="E80" s="303"/>
      <c r="F80" s="304"/>
      <c r="G80" s="305">
        <f t="shared" si="120"/>
        <v>0</v>
      </c>
      <c r="H80" s="303"/>
      <c r="I80" s="304"/>
      <c r="J80" s="305">
        <f t="shared" si="121"/>
        <v>0</v>
      </c>
      <c r="K80" s="303"/>
      <c r="L80" s="304"/>
      <c r="M80" s="305">
        <f t="shared" si="122"/>
        <v>0</v>
      </c>
      <c r="N80" s="303"/>
      <c r="O80" s="304"/>
      <c r="P80" s="305">
        <f t="shared" si="123"/>
        <v>0</v>
      </c>
      <c r="Q80" s="29"/>
      <c r="R80" s="30"/>
      <c r="S80" s="31">
        <f t="shared" si="124"/>
        <v>0</v>
      </c>
      <c r="T80" s="29"/>
      <c r="U80" s="30"/>
      <c r="V80" s="31">
        <f t="shared" si="125"/>
        <v>0</v>
      </c>
      <c r="W80" s="32">
        <f t="shared" si="98"/>
        <v>0</v>
      </c>
      <c r="X80" s="116">
        <f t="shared" si="99"/>
        <v>0</v>
      </c>
      <c r="Y80" s="116">
        <f t="shared" si="7"/>
        <v>0</v>
      </c>
      <c r="Z80" s="124" t="e">
        <f t="shared" si="100"/>
        <v>#DIV/0!</v>
      </c>
      <c r="AA80" s="86"/>
      <c r="AB80" s="34"/>
      <c r="AC80" s="34"/>
      <c r="AD80" s="34"/>
      <c r="AE80" s="34"/>
      <c r="AF80" s="34"/>
      <c r="AG80" s="34"/>
    </row>
    <row r="81" spans="1:33" ht="30" hidden="1" customHeight="1" thickBot="1" x14ac:dyDescent="0.25">
      <c r="A81" s="306" t="s">
        <v>19</v>
      </c>
      <c r="B81" s="386" t="s">
        <v>118</v>
      </c>
      <c r="C81" s="387" t="s">
        <v>111</v>
      </c>
      <c r="D81" s="426" t="s">
        <v>52</v>
      </c>
      <c r="E81" s="308"/>
      <c r="F81" s="309"/>
      <c r="G81" s="312">
        <f t="shared" si="120"/>
        <v>0</v>
      </c>
      <c r="H81" s="308"/>
      <c r="I81" s="309"/>
      <c r="J81" s="312">
        <f t="shared" si="121"/>
        <v>0</v>
      </c>
      <c r="K81" s="308"/>
      <c r="L81" s="309"/>
      <c r="M81" s="312">
        <f t="shared" si="122"/>
        <v>0</v>
      </c>
      <c r="N81" s="308"/>
      <c r="O81" s="309"/>
      <c r="P81" s="312">
        <f t="shared" si="123"/>
        <v>0</v>
      </c>
      <c r="Q81" s="35"/>
      <c r="R81" s="36"/>
      <c r="S81" s="37">
        <f t="shared" si="124"/>
        <v>0</v>
      </c>
      <c r="T81" s="35"/>
      <c r="U81" s="36"/>
      <c r="V81" s="37">
        <f t="shared" si="125"/>
        <v>0</v>
      </c>
      <c r="W81" s="38">
        <f t="shared" si="98"/>
        <v>0</v>
      </c>
      <c r="X81" s="116">
        <f t="shared" si="99"/>
        <v>0</v>
      </c>
      <c r="Y81" s="120">
        <f t="shared" si="7"/>
        <v>0</v>
      </c>
      <c r="Z81" s="124" t="e">
        <f t="shared" si="100"/>
        <v>#DIV/0!</v>
      </c>
      <c r="AA81" s="95"/>
      <c r="AB81" s="34"/>
      <c r="AC81" s="34"/>
      <c r="AD81" s="34"/>
      <c r="AE81" s="34"/>
      <c r="AF81" s="34"/>
      <c r="AG81" s="34"/>
    </row>
    <row r="82" spans="1:33" ht="30" customHeight="1" thickBot="1" x14ac:dyDescent="0.25">
      <c r="A82" s="427" t="s">
        <v>119</v>
      </c>
      <c r="B82" s="428"/>
      <c r="C82" s="429"/>
      <c r="D82" s="430"/>
      <c r="E82" s="404">
        <f>E78+E74+E70+E66+E62</f>
        <v>3</v>
      </c>
      <c r="F82" s="413"/>
      <c r="G82" s="403">
        <f>G78+G74+G70+G66+G62</f>
        <v>52050</v>
      </c>
      <c r="H82" s="404">
        <f>H78+H74+H70+H66+H62</f>
        <v>3</v>
      </c>
      <c r="I82" s="413"/>
      <c r="J82" s="403">
        <f>J78+J74+J70+J66+J62</f>
        <v>52050</v>
      </c>
      <c r="K82" s="414">
        <f t="shared" ref="K82" si="126">K78+K74+K70+K66+K62</f>
        <v>0</v>
      </c>
      <c r="L82" s="413"/>
      <c r="M82" s="403">
        <f>M78+M74+M70+M66+M62</f>
        <v>0</v>
      </c>
      <c r="N82" s="414">
        <f t="shared" ref="N82" si="127">N78+N74+N70+N66+N62</f>
        <v>0</v>
      </c>
      <c r="O82" s="413"/>
      <c r="P82" s="403">
        <f>P78+P74+P70+P66+P62</f>
        <v>0</v>
      </c>
      <c r="Q82" s="52">
        <f t="shared" ref="Q82" si="128">Q78+Q74+Q70+Q66+Q62</f>
        <v>0</v>
      </c>
      <c r="R82" s="51"/>
      <c r="S82" s="50">
        <f>S78+S74+S70+S66+S62</f>
        <v>0</v>
      </c>
      <c r="T82" s="52">
        <f t="shared" ref="T82" si="129">T78+T74+T70+T66+T62</f>
        <v>0</v>
      </c>
      <c r="U82" s="51"/>
      <c r="V82" s="50">
        <f>V78+V74+V70+V66+V62</f>
        <v>0</v>
      </c>
      <c r="W82" s="54">
        <f>W78+W74+W70+W66+W62</f>
        <v>52050</v>
      </c>
      <c r="X82" s="119">
        <f>X78+X74+X70+X66+X62</f>
        <v>52050</v>
      </c>
      <c r="Y82" s="121">
        <f t="shared" ref="Y82:Y145" si="130">W82-X82</f>
        <v>0</v>
      </c>
      <c r="Z82" s="121">
        <f>Y82/W82</f>
        <v>0</v>
      </c>
      <c r="AA82" s="99"/>
      <c r="AB82" s="5"/>
      <c r="AC82" s="5"/>
      <c r="AD82" s="5"/>
      <c r="AE82" s="5"/>
      <c r="AF82" s="5"/>
      <c r="AG82" s="5"/>
    </row>
    <row r="83" spans="1:33" s="77" customFormat="1" ht="30" customHeight="1" thickBot="1" x14ac:dyDescent="0.25">
      <c r="A83" s="431" t="s">
        <v>16</v>
      </c>
      <c r="B83" s="432">
        <v>5</v>
      </c>
      <c r="C83" s="433" t="s">
        <v>237</v>
      </c>
      <c r="D83" s="290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2"/>
      <c r="R83" s="22"/>
      <c r="S83" s="22"/>
      <c r="T83" s="22"/>
      <c r="U83" s="22"/>
      <c r="V83" s="22"/>
      <c r="W83" s="23"/>
      <c r="X83" s="23"/>
      <c r="Y83" s="122"/>
      <c r="Z83" s="23"/>
      <c r="AA83" s="93"/>
      <c r="AB83" s="5"/>
      <c r="AC83" s="5"/>
      <c r="AD83" s="5"/>
      <c r="AE83" s="5"/>
      <c r="AF83" s="5"/>
      <c r="AG83" s="5"/>
    </row>
    <row r="84" spans="1:33" ht="30" customHeight="1" x14ac:dyDescent="0.2">
      <c r="A84" s="292" t="s">
        <v>17</v>
      </c>
      <c r="B84" s="391" t="s">
        <v>120</v>
      </c>
      <c r="C84" s="392" t="s">
        <v>121</v>
      </c>
      <c r="D84" s="393"/>
      <c r="E84" s="323">
        <f t="shared" ref="E84:K84" si="131">SUM(E85:E87)</f>
        <v>0</v>
      </c>
      <c r="F84" s="323">
        <f t="shared" si="131"/>
        <v>80</v>
      </c>
      <c r="G84" s="322">
        <f t="shared" si="131"/>
        <v>0</v>
      </c>
      <c r="H84" s="323">
        <f t="shared" si="131"/>
        <v>0</v>
      </c>
      <c r="I84" s="323">
        <f t="shared" si="131"/>
        <v>80</v>
      </c>
      <c r="J84" s="322">
        <f t="shared" si="131"/>
        <v>0</v>
      </c>
      <c r="K84" s="323">
        <f t="shared" si="131"/>
        <v>0</v>
      </c>
      <c r="L84" s="321"/>
      <c r="M84" s="322">
        <f>SUM(M85:M87)</f>
        <v>0</v>
      </c>
      <c r="N84" s="323">
        <f>SUM(N85:N87)</f>
        <v>0</v>
      </c>
      <c r="O84" s="321"/>
      <c r="P84" s="322">
        <f>SUM(P85:P87)</f>
        <v>0</v>
      </c>
      <c r="Q84" s="39">
        <f>SUM(Q85:Q87)</f>
        <v>0</v>
      </c>
      <c r="R84" s="40"/>
      <c r="S84" s="41">
        <f>SUM(S85:S87)</f>
        <v>0</v>
      </c>
      <c r="T84" s="39">
        <f>SUM(T85:T87)</f>
        <v>0</v>
      </c>
      <c r="U84" s="40"/>
      <c r="V84" s="41">
        <f>SUM(V85:V87)</f>
        <v>0</v>
      </c>
      <c r="W84" s="42">
        <f>SUM(W85:W87)</f>
        <v>0</v>
      </c>
      <c r="X84" s="42">
        <f>SUM(X85:X87)</f>
        <v>0</v>
      </c>
      <c r="Y84" s="42">
        <f t="shared" si="130"/>
        <v>0</v>
      </c>
      <c r="Z84" s="118" t="e">
        <f>Y84/W84</f>
        <v>#DIV/0!</v>
      </c>
      <c r="AA84" s="96"/>
      <c r="AB84" s="34"/>
      <c r="AC84" s="34"/>
      <c r="AD84" s="34"/>
      <c r="AE84" s="34"/>
      <c r="AF84" s="34"/>
      <c r="AG84" s="34"/>
    </row>
    <row r="85" spans="1:33" ht="1.5" customHeight="1" thickBot="1" x14ac:dyDescent="0.25">
      <c r="A85" s="299" t="s">
        <v>19</v>
      </c>
      <c r="B85" s="300" t="s">
        <v>122</v>
      </c>
      <c r="C85" s="434" t="str">
        <f>'[2]Кошторис  витрат'!$C$78</f>
        <v>Послуги з організації кава-брейку</v>
      </c>
      <c r="D85" s="424" t="s">
        <v>124</v>
      </c>
      <c r="E85" s="303"/>
      <c r="F85" s="304">
        <v>80</v>
      </c>
      <c r="G85" s="305">
        <f t="shared" ref="G85:G87" si="132">E85*F85</f>
        <v>0</v>
      </c>
      <c r="H85" s="303"/>
      <c r="I85" s="304">
        <v>80</v>
      </c>
      <c r="J85" s="305">
        <f t="shared" ref="J85:J87" si="133">H85*I85</f>
        <v>0</v>
      </c>
      <c r="K85" s="303"/>
      <c r="L85" s="304"/>
      <c r="M85" s="305">
        <f t="shared" ref="M85:M87" si="134">K85*L85</f>
        <v>0</v>
      </c>
      <c r="N85" s="303"/>
      <c r="O85" s="304"/>
      <c r="P85" s="305">
        <f t="shared" ref="P85:P87" si="135">N85*O85</f>
        <v>0</v>
      </c>
      <c r="Q85" s="29"/>
      <c r="R85" s="30"/>
      <c r="S85" s="31">
        <f t="shared" ref="S85:S87" si="136">Q85*R85</f>
        <v>0</v>
      </c>
      <c r="T85" s="29"/>
      <c r="U85" s="30"/>
      <c r="V85" s="31">
        <f t="shared" ref="V85:V87" si="137">T85*U85</f>
        <v>0</v>
      </c>
      <c r="W85" s="32">
        <f>G85+M85+S85</f>
        <v>0</v>
      </c>
      <c r="X85" s="116">
        <f t="shared" ref="X85:X95" si="138">J85+P85+V85</f>
        <v>0</v>
      </c>
      <c r="Y85" s="116">
        <f t="shared" si="130"/>
        <v>0</v>
      </c>
      <c r="Z85" s="124" t="e">
        <f t="shared" ref="Z85:Z95" si="139">Y85/W85</f>
        <v>#DIV/0!</v>
      </c>
      <c r="AA85" s="86"/>
      <c r="AB85" s="34"/>
      <c r="AC85" s="34"/>
      <c r="AD85" s="34"/>
      <c r="AE85" s="34"/>
      <c r="AF85" s="34"/>
      <c r="AG85" s="34"/>
    </row>
    <row r="86" spans="1:33" ht="30" hidden="1" customHeight="1" thickBot="1" x14ac:dyDescent="0.25">
      <c r="A86" s="299" t="s">
        <v>19</v>
      </c>
      <c r="B86" s="300" t="s">
        <v>125</v>
      </c>
      <c r="C86" s="434" t="s">
        <v>123</v>
      </c>
      <c r="D86" s="424" t="s">
        <v>124</v>
      </c>
      <c r="E86" s="303"/>
      <c r="F86" s="304"/>
      <c r="G86" s="305">
        <f t="shared" si="132"/>
        <v>0</v>
      </c>
      <c r="H86" s="303"/>
      <c r="I86" s="304"/>
      <c r="J86" s="305">
        <f t="shared" si="133"/>
        <v>0</v>
      </c>
      <c r="K86" s="303"/>
      <c r="L86" s="304"/>
      <c r="M86" s="305">
        <f t="shared" si="134"/>
        <v>0</v>
      </c>
      <c r="N86" s="303"/>
      <c r="O86" s="304"/>
      <c r="P86" s="305">
        <f t="shared" si="135"/>
        <v>0</v>
      </c>
      <c r="Q86" s="29"/>
      <c r="R86" s="30"/>
      <c r="S86" s="31">
        <f t="shared" si="136"/>
        <v>0</v>
      </c>
      <c r="T86" s="29"/>
      <c r="U86" s="30"/>
      <c r="V86" s="31">
        <f t="shared" si="137"/>
        <v>0</v>
      </c>
      <c r="W86" s="32">
        <f>G86+M86+S86</f>
        <v>0</v>
      </c>
      <c r="X86" s="116">
        <f t="shared" si="138"/>
        <v>0</v>
      </c>
      <c r="Y86" s="116">
        <f t="shared" si="130"/>
        <v>0</v>
      </c>
      <c r="Z86" s="124" t="e">
        <f t="shared" si="139"/>
        <v>#DIV/0!</v>
      </c>
      <c r="AA86" s="86"/>
      <c r="AB86" s="34"/>
      <c r="AC86" s="34"/>
      <c r="AD86" s="34"/>
      <c r="AE86" s="34"/>
      <c r="AF86" s="34"/>
      <c r="AG86" s="34"/>
    </row>
    <row r="87" spans="1:33" ht="30" hidden="1" customHeight="1" thickBot="1" x14ac:dyDescent="0.25">
      <c r="A87" s="306" t="s">
        <v>19</v>
      </c>
      <c r="B87" s="307" t="s">
        <v>126</v>
      </c>
      <c r="C87" s="434" t="s">
        <v>123</v>
      </c>
      <c r="D87" s="426" t="s">
        <v>124</v>
      </c>
      <c r="E87" s="308"/>
      <c r="F87" s="309"/>
      <c r="G87" s="312">
        <f t="shared" si="132"/>
        <v>0</v>
      </c>
      <c r="H87" s="308"/>
      <c r="I87" s="309"/>
      <c r="J87" s="312">
        <f t="shared" si="133"/>
        <v>0</v>
      </c>
      <c r="K87" s="308"/>
      <c r="L87" s="309"/>
      <c r="M87" s="312">
        <f t="shared" si="134"/>
        <v>0</v>
      </c>
      <c r="N87" s="308"/>
      <c r="O87" s="309"/>
      <c r="P87" s="312">
        <f t="shared" si="135"/>
        <v>0</v>
      </c>
      <c r="Q87" s="35"/>
      <c r="R87" s="36"/>
      <c r="S87" s="37">
        <f t="shared" si="136"/>
        <v>0</v>
      </c>
      <c r="T87" s="35"/>
      <c r="U87" s="36"/>
      <c r="V87" s="37">
        <f t="shared" si="137"/>
        <v>0</v>
      </c>
      <c r="W87" s="38">
        <f>G87+M87+S87</f>
        <v>0</v>
      </c>
      <c r="X87" s="116">
        <f t="shared" si="138"/>
        <v>0</v>
      </c>
      <c r="Y87" s="116">
        <f t="shared" si="130"/>
        <v>0</v>
      </c>
      <c r="Z87" s="124" t="e">
        <f t="shared" si="139"/>
        <v>#DIV/0!</v>
      </c>
      <c r="AA87" s="95"/>
      <c r="AB87" s="34"/>
      <c r="AC87" s="34"/>
      <c r="AD87" s="34"/>
      <c r="AE87" s="34"/>
      <c r="AF87" s="34"/>
      <c r="AG87" s="34"/>
    </row>
    <row r="88" spans="1:33" ht="30" customHeight="1" thickBot="1" x14ac:dyDescent="0.25">
      <c r="A88" s="292" t="s">
        <v>17</v>
      </c>
      <c r="B88" s="391" t="s">
        <v>127</v>
      </c>
      <c r="C88" s="392" t="s">
        <v>128</v>
      </c>
      <c r="D88" s="435"/>
      <c r="E88" s="320">
        <f>SUM(E89:E91)</f>
        <v>0</v>
      </c>
      <c r="F88" s="321"/>
      <c r="G88" s="322">
        <f>SUM(G89:G91)</f>
        <v>0</v>
      </c>
      <c r="H88" s="320">
        <f>SUM(H89:H91)</f>
        <v>0</v>
      </c>
      <c r="I88" s="321"/>
      <c r="J88" s="322">
        <f>SUM(J89:J91)</f>
        <v>0</v>
      </c>
      <c r="K88" s="320">
        <f>SUM(K89:K91)</f>
        <v>0</v>
      </c>
      <c r="L88" s="321"/>
      <c r="M88" s="322">
        <f>SUM(M89:M91)</f>
        <v>0</v>
      </c>
      <c r="N88" s="320">
        <f>SUM(N89:N91)</f>
        <v>0</v>
      </c>
      <c r="O88" s="321"/>
      <c r="P88" s="322">
        <f>SUM(P89:P91)</f>
        <v>0</v>
      </c>
      <c r="Q88" s="110">
        <f>SUM(Q89:Q91)</f>
        <v>0</v>
      </c>
      <c r="R88" s="40"/>
      <c r="S88" s="41">
        <f>SUM(S89:S91)</f>
        <v>0</v>
      </c>
      <c r="T88" s="110">
        <f>SUM(T89:T91)</f>
        <v>0</v>
      </c>
      <c r="U88" s="40"/>
      <c r="V88" s="41">
        <f>SUM(V89:V91)</f>
        <v>0</v>
      </c>
      <c r="W88" s="42">
        <f>SUM(W89:W91)</f>
        <v>0</v>
      </c>
      <c r="X88" s="42">
        <f>SUM(X89:X91)</f>
        <v>0</v>
      </c>
      <c r="Y88" s="42">
        <f t="shared" si="130"/>
        <v>0</v>
      </c>
      <c r="Z88" s="42" t="e">
        <f>Y88/W88</f>
        <v>#DIV/0!</v>
      </c>
      <c r="AA88" s="96"/>
      <c r="AB88" s="34"/>
      <c r="AC88" s="34"/>
      <c r="AD88" s="34"/>
      <c r="AE88" s="34"/>
      <c r="AF88" s="34"/>
      <c r="AG88" s="34"/>
    </row>
    <row r="89" spans="1:33" s="77" customFormat="1" ht="0.75" customHeight="1" thickBot="1" x14ac:dyDescent="0.25">
      <c r="A89" s="299" t="s">
        <v>19</v>
      </c>
      <c r="B89" s="300" t="s">
        <v>129</v>
      </c>
      <c r="C89" s="434" t="s">
        <v>130</v>
      </c>
      <c r="D89" s="436" t="s">
        <v>52</v>
      </c>
      <c r="E89" s="303"/>
      <c r="F89" s="304"/>
      <c r="G89" s="305">
        <f t="shared" ref="G89:G91" si="140">E89*F89</f>
        <v>0</v>
      </c>
      <c r="H89" s="303"/>
      <c r="I89" s="304"/>
      <c r="J89" s="305">
        <f t="shared" ref="J89:J91" si="141">H89*I89</f>
        <v>0</v>
      </c>
      <c r="K89" s="303"/>
      <c r="L89" s="304"/>
      <c r="M89" s="305">
        <f t="shared" ref="M89:M91" si="142">K89*L89</f>
        <v>0</v>
      </c>
      <c r="N89" s="303"/>
      <c r="O89" s="304"/>
      <c r="P89" s="305">
        <f t="shared" ref="P89:P91" si="143">N89*O89</f>
        <v>0</v>
      </c>
      <c r="Q89" s="29"/>
      <c r="R89" s="30"/>
      <c r="S89" s="31">
        <f t="shared" ref="S89:S91" si="144">Q89*R89</f>
        <v>0</v>
      </c>
      <c r="T89" s="29"/>
      <c r="U89" s="30"/>
      <c r="V89" s="31">
        <f t="shared" ref="V89:V91" si="145">T89*U89</f>
        <v>0</v>
      </c>
      <c r="W89" s="32">
        <f>G89+M89+S89</f>
        <v>0</v>
      </c>
      <c r="X89" s="116">
        <f t="shared" si="138"/>
        <v>0</v>
      </c>
      <c r="Y89" s="116">
        <f t="shared" si="130"/>
        <v>0</v>
      </c>
      <c r="Z89" s="124" t="e">
        <f t="shared" si="139"/>
        <v>#DIV/0!</v>
      </c>
      <c r="AA89" s="86"/>
      <c r="AB89" s="34"/>
      <c r="AC89" s="34"/>
      <c r="AD89" s="34"/>
      <c r="AE89" s="34"/>
      <c r="AF89" s="34"/>
      <c r="AG89" s="34"/>
    </row>
    <row r="90" spans="1:33" s="77" customFormat="1" ht="30" hidden="1" customHeight="1" thickBot="1" x14ac:dyDescent="0.25">
      <c r="A90" s="299" t="s">
        <v>19</v>
      </c>
      <c r="B90" s="300" t="s">
        <v>131</v>
      </c>
      <c r="C90" s="411" t="s">
        <v>130</v>
      </c>
      <c r="D90" s="424" t="s">
        <v>52</v>
      </c>
      <c r="E90" s="303"/>
      <c r="F90" s="304"/>
      <c r="G90" s="305">
        <f t="shared" si="140"/>
        <v>0</v>
      </c>
      <c r="H90" s="303"/>
      <c r="I90" s="304"/>
      <c r="J90" s="305">
        <f t="shared" si="141"/>
        <v>0</v>
      </c>
      <c r="K90" s="303"/>
      <c r="L90" s="304"/>
      <c r="M90" s="305">
        <f t="shared" si="142"/>
        <v>0</v>
      </c>
      <c r="N90" s="303"/>
      <c r="O90" s="304"/>
      <c r="P90" s="305">
        <f t="shared" si="143"/>
        <v>0</v>
      </c>
      <c r="Q90" s="29"/>
      <c r="R90" s="30"/>
      <c r="S90" s="31">
        <f t="shared" si="144"/>
        <v>0</v>
      </c>
      <c r="T90" s="29"/>
      <c r="U90" s="30"/>
      <c r="V90" s="31">
        <f t="shared" si="145"/>
        <v>0</v>
      </c>
      <c r="W90" s="32">
        <f>G90+M90+S90</f>
        <v>0</v>
      </c>
      <c r="X90" s="116">
        <f t="shared" si="138"/>
        <v>0</v>
      </c>
      <c r="Y90" s="116">
        <f t="shared" si="130"/>
        <v>0</v>
      </c>
      <c r="Z90" s="124" t="e">
        <f t="shared" si="139"/>
        <v>#DIV/0!</v>
      </c>
      <c r="AA90" s="86"/>
      <c r="AB90" s="34"/>
      <c r="AC90" s="34"/>
      <c r="AD90" s="34"/>
      <c r="AE90" s="34"/>
      <c r="AF90" s="34"/>
      <c r="AG90" s="34"/>
    </row>
    <row r="91" spans="1:33" s="77" customFormat="1" ht="30" hidden="1" customHeight="1" thickBot="1" x14ac:dyDescent="0.25">
      <c r="A91" s="306" t="s">
        <v>19</v>
      </c>
      <c r="B91" s="307" t="s">
        <v>132</v>
      </c>
      <c r="C91" s="387" t="s">
        <v>130</v>
      </c>
      <c r="D91" s="426" t="s">
        <v>52</v>
      </c>
      <c r="E91" s="308"/>
      <c r="F91" s="309"/>
      <c r="G91" s="312">
        <f t="shared" si="140"/>
        <v>0</v>
      </c>
      <c r="H91" s="308"/>
      <c r="I91" s="309"/>
      <c r="J91" s="312">
        <f t="shared" si="141"/>
        <v>0</v>
      </c>
      <c r="K91" s="308"/>
      <c r="L91" s="309"/>
      <c r="M91" s="312">
        <f t="shared" si="142"/>
        <v>0</v>
      </c>
      <c r="N91" s="308"/>
      <c r="O91" s="309"/>
      <c r="P91" s="312">
        <f t="shared" si="143"/>
        <v>0</v>
      </c>
      <c r="Q91" s="35"/>
      <c r="R91" s="36"/>
      <c r="S91" s="37">
        <f t="shared" si="144"/>
        <v>0</v>
      </c>
      <c r="T91" s="35"/>
      <c r="U91" s="36"/>
      <c r="V91" s="37">
        <f t="shared" si="145"/>
        <v>0</v>
      </c>
      <c r="W91" s="38">
        <f>G91+M91+S91</f>
        <v>0</v>
      </c>
      <c r="X91" s="116">
        <f t="shared" si="138"/>
        <v>0</v>
      </c>
      <c r="Y91" s="116">
        <f t="shared" si="130"/>
        <v>0</v>
      </c>
      <c r="Z91" s="124" t="e">
        <f t="shared" si="139"/>
        <v>#DIV/0!</v>
      </c>
      <c r="AA91" s="95"/>
      <c r="AB91" s="34"/>
      <c r="AC91" s="34"/>
      <c r="AD91" s="34"/>
      <c r="AE91" s="34"/>
      <c r="AF91" s="34"/>
      <c r="AG91" s="34"/>
    </row>
    <row r="92" spans="1:33" ht="30" customHeight="1" thickBot="1" x14ac:dyDescent="0.25">
      <c r="A92" s="313" t="s">
        <v>17</v>
      </c>
      <c r="B92" s="437" t="s">
        <v>133</v>
      </c>
      <c r="C92" s="438" t="s">
        <v>134</v>
      </c>
      <c r="D92" s="439"/>
      <c r="E92" s="320">
        <f>SUM(E93:E95)</f>
        <v>0</v>
      </c>
      <c r="F92" s="321"/>
      <c r="G92" s="322">
        <f>SUM(G93:G95)</f>
        <v>0</v>
      </c>
      <c r="H92" s="320">
        <f>SUM(H93:H95)</f>
        <v>0</v>
      </c>
      <c r="I92" s="321"/>
      <c r="J92" s="322">
        <f>SUM(J93:J95)</f>
        <v>0</v>
      </c>
      <c r="K92" s="320">
        <f>SUM(K93:K95)</f>
        <v>0</v>
      </c>
      <c r="L92" s="321"/>
      <c r="M92" s="322">
        <f>SUM(M93:M95)</f>
        <v>0</v>
      </c>
      <c r="N92" s="320">
        <f>SUM(N93:N95)</f>
        <v>0</v>
      </c>
      <c r="O92" s="321"/>
      <c r="P92" s="322">
        <f>SUM(P93:P95)</f>
        <v>0</v>
      </c>
      <c r="Q92" s="110">
        <f>SUM(Q93:Q95)</f>
        <v>0</v>
      </c>
      <c r="R92" s="40"/>
      <c r="S92" s="41">
        <f>SUM(S93:S95)</f>
        <v>0</v>
      </c>
      <c r="T92" s="110">
        <f>SUM(T93:T95)</f>
        <v>0</v>
      </c>
      <c r="U92" s="40"/>
      <c r="V92" s="41">
        <f>SUM(V93:V95)</f>
        <v>0</v>
      </c>
      <c r="W92" s="42">
        <f>SUM(W93:W95)</f>
        <v>0</v>
      </c>
      <c r="X92" s="42">
        <f>SUM(X93:X95)</f>
        <v>0</v>
      </c>
      <c r="Y92" s="42">
        <f t="shared" si="130"/>
        <v>0</v>
      </c>
      <c r="Z92" s="42" t="e">
        <f>Y92/W92</f>
        <v>#DIV/0!</v>
      </c>
      <c r="AA92" s="96"/>
      <c r="AB92" s="34"/>
      <c r="AC92" s="34"/>
      <c r="AD92" s="34"/>
      <c r="AE92" s="34"/>
      <c r="AF92" s="34"/>
      <c r="AG92" s="34"/>
    </row>
    <row r="93" spans="1:33" ht="30" hidden="1" customHeight="1" thickBot="1" x14ac:dyDescent="0.25">
      <c r="A93" s="299" t="s">
        <v>19</v>
      </c>
      <c r="B93" s="440" t="s">
        <v>135</v>
      </c>
      <c r="C93" s="441" t="s">
        <v>58</v>
      </c>
      <c r="D93" s="442" t="s">
        <v>59</v>
      </c>
      <c r="E93" s="303"/>
      <c r="F93" s="304"/>
      <c r="G93" s="305">
        <f t="shared" ref="G93:G95" si="146">E93*F93</f>
        <v>0</v>
      </c>
      <c r="H93" s="303"/>
      <c r="I93" s="304"/>
      <c r="J93" s="305">
        <f t="shared" ref="J93:J95" si="147">H93*I93</f>
        <v>0</v>
      </c>
      <c r="K93" s="303"/>
      <c r="L93" s="304"/>
      <c r="M93" s="305">
        <f>K93*L93</f>
        <v>0</v>
      </c>
      <c r="N93" s="303"/>
      <c r="O93" s="304"/>
      <c r="P93" s="305">
        <f>N93*O93</f>
        <v>0</v>
      </c>
      <c r="Q93" s="29"/>
      <c r="R93" s="30"/>
      <c r="S93" s="31">
        <f t="shared" ref="S93:S95" si="148">Q93*R93</f>
        <v>0</v>
      </c>
      <c r="T93" s="29"/>
      <c r="U93" s="30"/>
      <c r="V93" s="31">
        <f t="shared" ref="V93:V95" si="149">T93*U93</f>
        <v>0</v>
      </c>
      <c r="W93" s="32">
        <f>G93+M93+S93</f>
        <v>0</v>
      </c>
      <c r="X93" s="116">
        <f t="shared" si="138"/>
        <v>0</v>
      </c>
      <c r="Y93" s="116">
        <f t="shared" si="130"/>
        <v>0</v>
      </c>
      <c r="Z93" s="124" t="e">
        <f t="shared" si="139"/>
        <v>#DIV/0!</v>
      </c>
      <c r="AA93" s="86"/>
      <c r="AB93" s="33"/>
      <c r="AC93" s="34"/>
      <c r="AD93" s="34"/>
      <c r="AE93" s="34"/>
      <c r="AF93" s="34"/>
      <c r="AG93" s="34"/>
    </row>
    <row r="94" spans="1:33" ht="30" hidden="1" customHeight="1" thickBot="1" x14ac:dyDescent="0.25">
      <c r="A94" s="299" t="s">
        <v>19</v>
      </c>
      <c r="B94" s="440" t="s">
        <v>136</v>
      </c>
      <c r="C94" s="441" t="s">
        <v>58</v>
      </c>
      <c r="D94" s="442" t="s">
        <v>59</v>
      </c>
      <c r="E94" s="303"/>
      <c r="F94" s="304"/>
      <c r="G94" s="305">
        <f t="shared" si="146"/>
        <v>0</v>
      </c>
      <c r="H94" s="303"/>
      <c r="I94" s="304"/>
      <c r="J94" s="305">
        <f t="shared" si="147"/>
        <v>0</v>
      </c>
      <c r="K94" s="303"/>
      <c r="L94" s="304"/>
      <c r="M94" s="305">
        <f t="shared" ref="M94:M95" si="150">K94*L94</f>
        <v>0</v>
      </c>
      <c r="N94" s="303"/>
      <c r="O94" s="304"/>
      <c r="P94" s="305">
        <f t="shared" ref="P94:P95" si="151">N94*O94</f>
        <v>0</v>
      </c>
      <c r="Q94" s="29"/>
      <c r="R94" s="30"/>
      <c r="S94" s="31">
        <f t="shared" si="148"/>
        <v>0</v>
      </c>
      <c r="T94" s="29"/>
      <c r="U94" s="30"/>
      <c r="V94" s="31">
        <f t="shared" si="149"/>
        <v>0</v>
      </c>
      <c r="W94" s="32">
        <f>G94+M94+S94</f>
        <v>0</v>
      </c>
      <c r="X94" s="116">
        <f t="shared" si="138"/>
        <v>0</v>
      </c>
      <c r="Y94" s="116">
        <f t="shared" si="130"/>
        <v>0</v>
      </c>
      <c r="Z94" s="124" t="e">
        <f t="shared" si="139"/>
        <v>#DIV/0!</v>
      </c>
      <c r="AA94" s="86"/>
      <c r="AB94" s="34"/>
      <c r="AC94" s="34"/>
      <c r="AD94" s="34"/>
      <c r="AE94" s="34"/>
      <c r="AF94" s="34"/>
      <c r="AG94" s="34"/>
    </row>
    <row r="95" spans="1:33" ht="30" hidden="1" customHeight="1" thickBot="1" x14ac:dyDescent="0.25">
      <c r="A95" s="306" t="s">
        <v>19</v>
      </c>
      <c r="B95" s="324" t="s">
        <v>137</v>
      </c>
      <c r="C95" s="443" t="s">
        <v>58</v>
      </c>
      <c r="D95" s="442" t="s">
        <v>59</v>
      </c>
      <c r="E95" s="394"/>
      <c r="F95" s="395"/>
      <c r="G95" s="396">
        <f t="shared" si="146"/>
        <v>0</v>
      </c>
      <c r="H95" s="394"/>
      <c r="I95" s="395"/>
      <c r="J95" s="396">
        <f t="shared" si="147"/>
        <v>0</v>
      </c>
      <c r="K95" s="394"/>
      <c r="L95" s="395"/>
      <c r="M95" s="396">
        <f t="shared" si="150"/>
        <v>0</v>
      </c>
      <c r="N95" s="394"/>
      <c r="O95" s="395"/>
      <c r="P95" s="396">
        <f t="shared" si="151"/>
        <v>0</v>
      </c>
      <c r="Q95" s="43"/>
      <c r="R95" s="44"/>
      <c r="S95" s="45">
        <f t="shared" si="148"/>
        <v>0</v>
      </c>
      <c r="T95" s="43"/>
      <c r="U95" s="44"/>
      <c r="V95" s="45">
        <f t="shared" si="149"/>
        <v>0</v>
      </c>
      <c r="W95" s="38">
        <f>G95+M95+S95</f>
        <v>0</v>
      </c>
      <c r="X95" s="116">
        <f t="shared" si="138"/>
        <v>0</v>
      </c>
      <c r="Y95" s="120">
        <f t="shared" si="130"/>
        <v>0</v>
      </c>
      <c r="Z95" s="124" t="e">
        <f t="shared" si="139"/>
        <v>#DIV/0!</v>
      </c>
      <c r="AA95" s="97"/>
      <c r="AB95" s="34"/>
      <c r="AC95" s="34"/>
      <c r="AD95" s="34"/>
      <c r="AE95" s="34"/>
      <c r="AF95" s="34"/>
      <c r="AG95" s="34"/>
    </row>
    <row r="96" spans="1:33" ht="39.75" customHeight="1" thickBot="1" x14ac:dyDescent="0.25">
      <c r="A96" s="584" t="s">
        <v>245</v>
      </c>
      <c r="B96" s="585"/>
      <c r="C96" s="585"/>
      <c r="D96" s="586"/>
      <c r="E96" s="413"/>
      <c r="F96" s="413"/>
      <c r="G96" s="403">
        <f>G84+G88+G92</f>
        <v>0</v>
      </c>
      <c r="H96" s="413"/>
      <c r="I96" s="413"/>
      <c r="J96" s="403">
        <f>J84+J88+J92</f>
        <v>0</v>
      </c>
      <c r="K96" s="413"/>
      <c r="L96" s="413"/>
      <c r="M96" s="403">
        <f>M84+M88+M92</f>
        <v>0</v>
      </c>
      <c r="N96" s="413"/>
      <c r="O96" s="413"/>
      <c r="P96" s="403">
        <f>P84+P88+P92</f>
        <v>0</v>
      </c>
      <c r="Q96" s="51"/>
      <c r="R96" s="51"/>
      <c r="S96" s="50">
        <f>S84+S88+S92</f>
        <v>0</v>
      </c>
      <c r="T96" s="51"/>
      <c r="U96" s="51"/>
      <c r="V96" s="50">
        <f>V84+V88+V92</f>
        <v>0</v>
      </c>
      <c r="W96" s="54">
        <f>W84+W88+W92</f>
        <v>0</v>
      </c>
      <c r="X96" s="119">
        <f>X84+X88+X92</f>
        <v>0</v>
      </c>
      <c r="Y96" s="529">
        <f t="shared" si="130"/>
        <v>0</v>
      </c>
      <c r="Z96" s="54" t="e">
        <f>Y96/W96</f>
        <v>#DIV/0!</v>
      </c>
      <c r="AA96" s="99"/>
      <c r="AC96" s="5"/>
      <c r="AD96" s="5"/>
      <c r="AE96" s="5"/>
      <c r="AF96" s="5"/>
      <c r="AG96" s="5"/>
    </row>
    <row r="97" spans="1:33" ht="30" customHeight="1" thickBot="1" x14ac:dyDescent="0.25">
      <c r="A97" s="444" t="s">
        <v>16</v>
      </c>
      <c r="B97" s="406">
        <v>6</v>
      </c>
      <c r="C97" s="445" t="s">
        <v>138</v>
      </c>
      <c r="D97" s="446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2"/>
      <c r="R97" s="22"/>
      <c r="S97" s="22"/>
      <c r="T97" s="22"/>
      <c r="U97" s="22"/>
      <c r="V97" s="22"/>
      <c r="W97" s="23"/>
      <c r="X97" s="23"/>
      <c r="Y97" s="122"/>
      <c r="Z97" s="23"/>
      <c r="AA97" s="93"/>
      <c r="AB97" s="5"/>
      <c r="AC97" s="5"/>
      <c r="AD97" s="5"/>
      <c r="AE97" s="5"/>
      <c r="AF97" s="5"/>
      <c r="AG97" s="5"/>
    </row>
    <row r="98" spans="1:33" ht="30" customHeight="1" thickBot="1" x14ac:dyDescent="0.25">
      <c r="A98" s="292" t="s">
        <v>17</v>
      </c>
      <c r="B98" s="391" t="s">
        <v>139</v>
      </c>
      <c r="C98" s="447" t="s">
        <v>140</v>
      </c>
      <c r="D98" s="295"/>
      <c r="E98" s="296">
        <f>SUM(E99:E101)</f>
        <v>0</v>
      </c>
      <c r="F98" s="297"/>
      <c r="G98" s="298">
        <f>SUM(G99:G101)</f>
        <v>0</v>
      </c>
      <c r="H98" s="296">
        <f>SUM(H99:H101)</f>
        <v>0</v>
      </c>
      <c r="I98" s="297"/>
      <c r="J98" s="298">
        <f>SUM(J99:J101)</f>
        <v>0</v>
      </c>
      <c r="K98" s="296">
        <f>SUM(K99:K101)</f>
        <v>0</v>
      </c>
      <c r="L98" s="297"/>
      <c r="M98" s="298">
        <f>SUM(M99:M101)</f>
        <v>0</v>
      </c>
      <c r="N98" s="296">
        <f>SUM(N99:N101)</f>
        <v>0</v>
      </c>
      <c r="O98" s="297"/>
      <c r="P98" s="298">
        <f>SUM(P99:P101)</f>
        <v>0</v>
      </c>
      <c r="Q98" s="24">
        <f>SUM(Q99:Q101)</f>
        <v>0</v>
      </c>
      <c r="R98" s="25"/>
      <c r="S98" s="26">
        <f>SUM(S99:S101)</f>
        <v>0</v>
      </c>
      <c r="T98" s="24">
        <f>SUM(T99:T101)</f>
        <v>0</v>
      </c>
      <c r="U98" s="25"/>
      <c r="V98" s="26">
        <f>SUM(V99:V101)</f>
        <v>0</v>
      </c>
      <c r="W98" s="26">
        <f>SUM(W99:W101)</f>
        <v>0</v>
      </c>
      <c r="X98" s="26">
        <f>SUM(X99:X101)</f>
        <v>0</v>
      </c>
      <c r="Y98" s="26">
        <f t="shared" si="130"/>
        <v>0</v>
      </c>
      <c r="Z98" s="118" t="e">
        <f>Y98/W98</f>
        <v>#DIV/0!</v>
      </c>
      <c r="AA98" s="94"/>
      <c r="AB98" s="28"/>
      <c r="AC98" s="28"/>
      <c r="AD98" s="28"/>
      <c r="AE98" s="28"/>
      <c r="AF98" s="28"/>
      <c r="AG98" s="28"/>
    </row>
    <row r="99" spans="1:33" ht="30" hidden="1" customHeight="1" thickBot="1" x14ac:dyDescent="0.25">
      <c r="A99" s="299" t="s">
        <v>19</v>
      </c>
      <c r="B99" s="300" t="s">
        <v>141</v>
      </c>
      <c r="C99" s="411" t="s">
        <v>142</v>
      </c>
      <c r="D99" s="302" t="s">
        <v>52</v>
      </c>
      <c r="E99" s="303"/>
      <c r="F99" s="304"/>
      <c r="G99" s="305">
        <f t="shared" ref="G99:G101" si="152">E99*F99</f>
        <v>0</v>
      </c>
      <c r="H99" s="303"/>
      <c r="I99" s="304"/>
      <c r="J99" s="305">
        <f t="shared" ref="J99:J101" si="153">H99*I99</f>
        <v>0</v>
      </c>
      <c r="K99" s="303"/>
      <c r="L99" s="304"/>
      <c r="M99" s="305">
        <f t="shared" ref="M99:M101" si="154">K99*L99</f>
        <v>0</v>
      </c>
      <c r="N99" s="303"/>
      <c r="O99" s="304"/>
      <c r="P99" s="305">
        <f t="shared" ref="P99:P101" si="155">N99*O99</f>
        <v>0</v>
      </c>
      <c r="Q99" s="29"/>
      <c r="R99" s="30"/>
      <c r="S99" s="31">
        <f t="shared" ref="S99:S101" si="156">Q99*R99</f>
        <v>0</v>
      </c>
      <c r="T99" s="29"/>
      <c r="U99" s="30"/>
      <c r="V99" s="31">
        <f t="shared" ref="V99:V101" si="157">T99*U99</f>
        <v>0</v>
      </c>
      <c r="W99" s="32">
        <f t="shared" ref="W99:W105" si="158">G99+M99+S99</f>
        <v>0</v>
      </c>
      <c r="X99" s="116">
        <f t="shared" ref="X99:X109" si="159">J99+P99+V99</f>
        <v>0</v>
      </c>
      <c r="Y99" s="116">
        <f t="shared" si="130"/>
        <v>0</v>
      </c>
      <c r="Z99" s="124" t="e">
        <f t="shared" ref="Z99:Z109" si="160">Y99/W99</f>
        <v>#DIV/0!</v>
      </c>
      <c r="AA99" s="86"/>
      <c r="AB99" s="34"/>
      <c r="AC99" s="34"/>
      <c r="AD99" s="34"/>
      <c r="AE99" s="34"/>
      <c r="AF99" s="34"/>
      <c r="AG99" s="34"/>
    </row>
    <row r="100" spans="1:33" ht="30" hidden="1" customHeight="1" thickBot="1" x14ac:dyDescent="0.25">
      <c r="A100" s="299" t="s">
        <v>19</v>
      </c>
      <c r="B100" s="300" t="s">
        <v>143</v>
      </c>
      <c r="C100" s="411" t="s">
        <v>142</v>
      </c>
      <c r="D100" s="302" t="s">
        <v>52</v>
      </c>
      <c r="E100" s="303"/>
      <c r="F100" s="304"/>
      <c r="G100" s="305">
        <f t="shared" si="152"/>
        <v>0</v>
      </c>
      <c r="H100" s="303"/>
      <c r="I100" s="304"/>
      <c r="J100" s="305">
        <f t="shared" si="153"/>
        <v>0</v>
      </c>
      <c r="K100" s="303"/>
      <c r="L100" s="304"/>
      <c r="M100" s="305">
        <f t="shared" si="154"/>
        <v>0</v>
      </c>
      <c r="N100" s="303"/>
      <c r="O100" s="304"/>
      <c r="P100" s="305">
        <f t="shared" si="155"/>
        <v>0</v>
      </c>
      <c r="Q100" s="29"/>
      <c r="R100" s="30"/>
      <c r="S100" s="31">
        <f t="shared" si="156"/>
        <v>0</v>
      </c>
      <c r="T100" s="29"/>
      <c r="U100" s="30"/>
      <c r="V100" s="31">
        <f t="shared" si="157"/>
        <v>0</v>
      </c>
      <c r="W100" s="32">
        <f t="shared" si="158"/>
        <v>0</v>
      </c>
      <c r="X100" s="116">
        <f t="shared" si="159"/>
        <v>0</v>
      </c>
      <c r="Y100" s="116">
        <f t="shared" si="130"/>
        <v>0</v>
      </c>
      <c r="Z100" s="124" t="e">
        <f t="shared" si="160"/>
        <v>#DIV/0!</v>
      </c>
      <c r="AA100" s="86"/>
      <c r="AB100" s="34"/>
      <c r="AC100" s="34"/>
      <c r="AD100" s="34"/>
      <c r="AE100" s="34"/>
      <c r="AF100" s="34"/>
      <c r="AG100" s="34"/>
    </row>
    <row r="101" spans="1:33" ht="30" hidden="1" customHeight="1" thickBot="1" x14ac:dyDescent="0.25">
      <c r="A101" s="306" t="s">
        <v>19</v>
      </c>
      <c r="B101" s="307" t="s">
        <v>144</v>
      </c>
      <c r="C101" s="387" t="s">
        <v>142</v>
      </c>
      <c r="D101" s="311" t="s">
        <v>52</v>
      </c>
      <c r="E101" s="308"/>
      <c r="F101" s="309"/>
      <c r="G101" s="312">
        <f t="shared" si="152"/>
        <v>0</v>
      </c>
      <c r="H101" s="308"/>
      <c r="I101" s="309"/>
      <c r="J101" s="312">
        <f t="shared" si="153"/>
        <v>0</v>
      </c>
      <c r="K101" s="308"/>
      <c r="L101" s="309"/>
      <c r="M101" s="312">
        <f t="shared" si="154"/>
        <v>0</v>
      </c>
      <c r="N101" s="308"/>
      <c r="O101" s="309"/>
      <c r="P101" s="312">
        <f t="shared" si="155"/>
        <v>0</v>
      </c>
      <c r="Q101" s="35"/>
      <c r="R101" s="36"/>
      <c r="S101" s="37">
        <f t="shared" si="156"/>
        <v>0</v>
      </c>
      <c r="T101" s="35"/>
      <c r="U101" s="36"/>
      <c r="V101" s="37">
        <f t="shared" si="157"/>
        <v>0</v>
      </c>
      <c r="W101" s="38">
        <f t="shared" si="158"/>
        <v>0</v>
      </c>
      <c r="X101" s="116">
        <f t="shared" si="159"/>
        <v>0</v>
      </c>
      <c r="Y101" s="116">
        <f t="shared" si="130"/>
        <v>0</v>
      </c>
      <c r="Z101" s="124" t="e">
        <f t="shared" si="160"/>
        <v>#DIV/0!</v>
      </c>
      <c r="AA101" s="95"/>
      <c r="AB101" s="34"/>
      <c r="AC101" s="34"/>
      <c r="AD101" s="34"/>
      <c r="AE101" s="34"/>
      <c r="AF101" s="34"/>
      <c r="AG101" s="34"/>
    </row>
    <row r="102" spans="1:33" ht="30" customHeight="1" thickBot="1" x14ac:dyDescent="0.25">
      <c r="A102" s="292" t="s">
        <v>16</v>
      </c>
      <c r="B102" s="391" t="s">
        <v>145</v>
      </c>
      <c r="C102" s="448" t="s">
        <v>146</v>
      </c>
      <c r="D102" s="393"/>
      <c r="E102" s="323">
        <f>SUM(E103:E105)</f>
        <v>0</v>
      </c>
      <c r="F102" s="321"/>
      <c r="G102" s="322">
        <f>SUM(G103:G105)</f>
        <v>0</v>
      </c>
      <c r="H102" s="323">
        <f>SUM(H103:H105)</f>
        <v>0</v>
      </c>
      <c r="I102" s="321"/>
      <c r="J102" s="322">
        <f>SUM(J103:J105)</f>
        <v>0</v>
      </c>
      <c r="K102" s="323">
        <f>SUM(K103:K105)</f>
        <v>0</v>
      </c>
      <c r="L102" s="321"/>
      <c r="M102" s="322">
        <f>SUM(M103:M105)</f>
        <v>0</v>
      </c>
      <c r="N102" s="323">
        <f>SUM(N103:N105)</f>
        <v>0</v>
      </c>
      <c r="O102" s="321"/>
      <c r="P102" s="322">
        <f>SUM(P103:P105)</f>
        <v>0</v>
      </c>
      <c r="Q102" s="39">
        <f>SUM(Q103:Q105)</f>
        <v>0</v>
      </c>
      <c r="R102" s="40"/>
      <c r="S102" s="41">
        <f>SUM(S103:S105)</f>
        <v>0</v>
      </c>
      <c r="T102" s="39">
        <f>SUM(T103:T105)</f>
        <v>0</v>
      </c>
      <c r="U102" s="40"/>
      <c r="V102" s="41">
        <f>SUM(V103:V105)</f>
        <v>0</v>
      </c>
      <c r="W102" s="41">
        <f>SUM(W103:W105)</f>
        <v>0</v>
      </c>
      <c r="X102" s="41">
        <f>SUM(X103:X105)</f>
        <v>0</v>
      </c>
      <c r="Y102" s="41">
        <f t="shared" si="130"/>
        <v>0</v>
      </c>
      <c r="Z102" s="41" t="e">
        <f>Y102/W102</f>
        <v>#DIV/0!</v>
      </c>
      <c r="AA102" s="96"/>
      <c r="AB102" s="28"/>
      <c r="AC102" s="28"/>
      <c r="AD102" s="28"/>
      <c r="AE102" s="28"/>
      <c r="AF102" s="28"/>
      <c r="AG102" s="28"/>
    </row>
    <row r="103" spans="1:33" ht="30" hidden="1" customHeight="1" thickBot="1" x14ac:dyDescent="0.25">
      <c r="A103" s="299" t="s">
        <v>19</v>
      </c>
      <c r="B103" s="300" t="s">
        <v>147</v>
      </c>
      <c r="C103" s="411" t="s">
        <v>142</v>
      </c>
      <c r="D103" s="302" t="s">
        <v>52</v>
      </c>
      <c r="E103" s="303"/>
      <c r="F103" s="304"/>
      <c r="G103" s="305">
        <f t="shared" ref="G103:G105" si="161">E103*F103</f>
        <v>0</v>
      </c>
      <c r="H103" s="303"/>
      <c r="I103" s="304"/>
      <c r="J103" s="305">
        <f t="shared" ref="J103:J105" si="162">H103*I103</f>
        <v>0</v>
      </c>
      <c r="K103" s="303"/>
      <c r="L103" s="304"/>
      <c r="M103" s="305">
        <f t="shared" ref="M103:M105" si="163">K103*L103</f>
        <v>0</v>
      </c>
      <c r="N103" s="303"/>
      <c r="O103" s="304"/>
      <c r="P103" s="305">
        <f t="shared" ref="P103:P105" si="164">N103*O103</f>
        <v>0</v>
      </c>
      <c r="Q103" s="29"/>
      <c r="R103" s="30"/>
      <c r="S103" s="31">
        <f t="shared" ref="S103:S105" si="165">Q103*R103</f>
        <v>0</v>
      </c>
      <c r="T103" s="29"/>
      <c r="U103" s="30"/>
      <c r="V103" s="31">
        <f t="shared" ref="V103:V105" si="166">T103*U103</f>
        <v>0</v>
      </c>
      <c r="W103" s="32">
        <f t="shared" si="158"/>
        <v>0</v>
      </c>
      <c r="X103" s="116">
        <f t="shared" si="159"/>
        <v>0</v>
      </c>
      <c r="Y103" s="116">
        <f t="shared" si="130"/>
        <v>0</v>
      </c>
      <c r="Z103" s="124" t="e">
        <f t="shared" si="160"/>
        <v>#DIV/0!</v>
      </c>
      <c r="AA103" s="86"/>
      <c r="AB103" s="34"/>
      <c r="AC103" s="34"/>
      <c r="AD103" s="34"/>
      <c r="AE103" s="34"/>
      <c r="AF103" s="34"/>
      <c r="AG103" s="34"/>
    </row>
    <row r="104" spans="1:33" ht="30" hidden="1" customHeight="1" thickBot="1" x14ac:dyDescent="0.25">
      <c r="A104" s="299" t="s">
        <v>19</v>
      </c>
      <c r="B104" s="300" t="s">
        <v>148</v>
      </c>
      <c r="C104" s="411" t="s">
        <v>142</v>
      </c>
      <c r="D104" s="302" t="s">
        <v>52</v>
      </c>
      <c r="E104" s="303"/>
      <c r="F104" s="304"/>
      <c r="G104" s="305">
        <f t="shared" si="161"/>
        <v>0</v>
      </c>
      <c r="H104" s="303"/>
      <c r="I104" s="304"/>
      <c r="J104" s="305">
        <f t="shared" si="162"/>
        <v>0</v>
      </c>
      <c r="K104" s="303"/>
      <c r="L104" s="304"/>
      <c r="M104" s="305">
        <f t="shared" si="163"/>
        <v>0</v>
      </c>
      <c r="N104" s="303"/>
      <c r="O104" s="304"/>
      <c r="P104" s="305">
        <f t="shared" si="164"/>
        <v>0</v>
      </c>
      <c r="Q104" s="29"/>
      <c r="R104" s="30"/>
      <c r="S104" s="31">
        <f t="shared" si="165"/>
        <v>0</v>
      </c>
      <c r="T104" s="29"/>
      <c r="U104" s="30"/>
      <c r="V104" s="31">
        <f t="shared" si="166"/>
        <v>0</v>
      </c>
      <c r="W104" s="32">
        <f t="shared" si="158"/>
        <v>0</v>
      </c>
      <c r="X104" s="116">
        <f t="shared" si="159"/>
        <v>0</v>
      </c>
      <c r="Y104" s="116">
        <f t="shared" si="130"/>
        <v>0</v>
      </c>
      <c r="Z104" s="124" t="e">
        <f t="shared" si="160"/>
        <v>#DIV/0!</v>
      </c>
      <c r="AA104" s="86"/>
      <c r="AB104" s="34"/>
      <c r="AC104" s="34"/>
      <c r="AD104" s="34"/>
      <c r="AE104" s="34"/>
      <c r="AF104" s="34"/>
      <c r="AG104" s="34"/>
    </row>
    <row r="105" spans="1:33" ht="30" hidden="1" customHeight="1" thickBot="1" x14ac:dyDescent="0.25">
      <c r="A105" s="306" t="s">
        <v>19</v>
      </c>
      <c r="B105" s="307" t="s">
        <v>149</v>
      </c>
      <c r="C105" s="387" t="s">
        <v>142</v>
      </c>
      <c r="D105" s="311" t="s">
        <v>52</v>
      </c>
      <c r="E105" s="308"/>
      <c r="F105" s="309"/>
      <c r="G105" s="312">
        <f t="shared" si="161"/>
        <v>0</v>
      </c>
      <c r="H105" s="308"/>
      <c r="I105" s="309"/>
      <c r="J105" s="312">
        <f t="shared" si="162"/>
        <v>0</v>
      </c>
      <c r="K105" s="308"/>
      <c r="L105" s="309"/>
      <c r="M105" s="312">
        <f t="shared" si="163"/>
        <v>0</v>
      </c>
      <c r="N105" s="308"/>
      <c r="O105" s="309"/>
      <c r="P105" s="312">
        <f t="shared" si="164"/>
        <v>0</v>
      </c>
      <c r="Q105" s="35"/>
      <c r="R105" s="36"/>
      <c r="S105" s="37">
        <f t="shared" si="165"/>
        <v>0</v>
      </c>
      <c r="T105" s="35"/>
      <c r="U105" s="36"/>
      <c r="V105" s="37">
        <f t="shared" si="166"/>
        <v>0</v>
      </c>
      <c r="W105" s="38">
        <f t="shared" si="158"/>
        <v>0</v>
      </c>
      <c r="X105" s="116">
        <f t="shared" si="159"/>
        <v>0</v>
      </c>
      <c r="Y105" s="116">
        <f t="shared" si="130"/>
        <v>0</v>
      </c>
      <c r="Z105" s="124" t="e">
        <f t="shared" si="160"/>
        <v>#DIV/0!</v>
      </c>
      <c r="AA105" s="95"/>
      <c r="AB105" s="34"/>
      <c r="AC105" s="34"/>
      <c r="AD105" s="34"/>
      <c r="AE105" s="34"/>
      <c r="AF105" s="34"/>
      <c r="AG105" s="34"/>
    </row>
    <row r="106" spans="1:33" ht="30" customHeight="1" x14ac:dyDescent="0.2">
      <c r="A106" s="292" t="s">
        <v>16</v>
      </c>
      <c r="B106" s="391" t="s">
        <v>150</v>
      </c>
      <c r="C106" s="448" t="s">
        <v>151</v>
      </c>
      <c r="D106" s="393"/>
      <c r="E106" s="323">
        <f>SUM(E107:E109)</f>
        <v>0</v>
      </c>
      <c r="F106" s="321"/>
      <c r="G106" s="322">
        <f>SUM(G107:G109)</f>
        <v>0</v>
      </c>
      <c r="H106" s="323">
        <f>SUM(H107:H109)</f>
        <v>0</v>
      </c>
      <c r="I106" s="321"/>
      <c r="J106" s="322">
        <f>SUM(J107:J109)</f>
        <v>0</v>
      </c>
      <c r="K106" s="323">
        <f>SUM(K107:K109)</f>
        <v>0</v>
      </c>
      <c r="L106" s="321"/>
      <c r="M106" s="322">
        <f>SUM(M107:M109)</f>
        <v>0</v>
      </c>
      <c r="N106" s="323">
        <f>SUM(N107:N109)</f>
        <v>0</v>
      </c>
      <c r="O106" s="321"/>
      <c r="P106" s="322">
        <f>SUM(P107:P109)</f>
        <v>0</v>
      </c>
      <c r="Q106" s="39">
        <f>SUM(Q107:Q109)</f>
        <v>0</v>
      </c>
      <c r="R106" s="40"/>
      <c r="S106" s="41">
        <f>SUM(S107:S109)</f>
        <v>0</v>
      </c>
      <c r="T106" s="39">
        <f>SUM(T107:T109)</f>
        <v>0</v>
      </c>
      <c r="U106" s="40"/>
      <c r="V106" s="41">
        <f>SUM(V107:V109)</f>
        <v>0</v>
      </c>
      <c r="W106" s="41">
        <f>SUM(W107:W109)</f>
        <v>0</v>
      </c>
      <c r="X106" s="41">
        <f>SUM(X107:X109)</f>
        <v>0</v>
      </c>
      <c r="Y106" s="41">
        <f t="shared" si="130"/>
        <v>0</v>
      </c>
      <c r="Z106" s="41" t="e">
        <f>Y106/W106</f>
        <v>#DIV/0!</v>
      </c>
      <c r="AA106" s="96"/>
      <c r="AB106" s="28"/>
      <c r="AC106" s="28"/>
      <c r="AD106" s="28"/>
      <c r="AE106" s="28"/>
      <c r="AF106" s="28"/>
      <c r="AG106" s="28"/>
    </row>
    <row r="107" spans="1:33" ht="0.75" customHeight="1" thickBot="1" x14ac:dyDescent="0.25">
      <c r="A107" s="299" t="s">
        <v>19</v>
      </c>
      <c r="B107" s="300" t="s">
        <v>152</v>
      </c>
      <c r="C107" s="411" t="s">
        <v>142</v>
      </c>
      <c r="D107" s="302" t="s">
        <v>52</v>
      </c>
      <c r="E107" s="303"/>
      <c r="F107" s="304"/>
      <c r="G107" s="305">
        <f t="shared" ref="G107:G109" si="167">E107*F107</f>
        <v>0</v>
      </c>
      <c r="H107" s="303"/>
      <c r="I107" s="304"/>
      <c r="J107" s="305">
        <f t="shared" ref="J107:J109" si="168">H107*I107</f>
        <v>0</v>
      </c>
      <c r="K107" s="303"/>
      <c r="L107" s="304"/>
      <c r="M107" s="305">
        <f t="shared" ref="M107:M109" si="169">K107*L107</f>
        <v>0</v>
      </c>
      <c r="N107" s="303"/>
      <c r="O107" s="304"/>
      <c r="P107" s="305">
        <f t="shared" ref="P107:P109" si="170">N107*O107</f>
        <v>0</v>
      </c>
      <c r="Q107" s="29"/>
      <c r="R107" s="30"/>
      <c r="S107" s="31">
        <f t="shared" ref="S107:S109" si="171">Q107*R107</f>
        <v>0</v>
      </c>
      <c r="T107" s="29"/>
      <c r="U107" s="30"/>
      <c r="V107" s="31">
        <f t="shared" ref="V107:V109" si="172">T107*U107</f>
        <v>0</v>
      </c>
      <c r="W107" s="32">
        <f>G107+M107+S107</f>
        <v>0</v>
      </c>
      <c r="X107" s="116">
        <f t="shared" si="159"/>
        <v>0</v>
      </c>
      <c r="Y107" s="116">
        <f t="shared" si="130"/>
        <v>0</v>
      </c>
      <c r="Z107" s="124" t="e">
        <f t="shared" si="160"/>
        <v>#DIV/0!</v>
      </c>
      <c r="AA107" s="86"/>
      <c r="AB107" s="34"/>
      <c r="AC107" s="34"/>
      <c r="AD107" s="34"/>
      <c r="AE107" s="34"/>
      <c r="AF107" s="34"/>
      <c r="AG107" s="34"/>
    </row>
    <row r="108" spans="1:33" ht="30" hidden="1" customHeight="1" thickBot="1" x14ac:dyDescent="0.25">
      <c r="A108" s="299" t="s">
        <v>19</v>
      </c>
      <c r="B108" s="300" t="s">
        <v>153</v>
      </c>
      <c r="C108" s="411" t="s">
        <v>142</v>
      </c>
      <c r="D108" s="302" t="s">
        <v>52</v>
      </c>
      <c r="E108" s="303"/>
      <c r="F108" s="304"/>
      <c r="G108" s="305">
        <f t="shared" si="167"/>
        <v>0</v>
      </c>
      <c r="H108" s="303"/>
      <c r="I108" s="304"/>
      <c r="J108" s="305">
        <f t="shared" si="168"/>
        <v>0</v>
      </c>
      <c r="K108" s="303"/>
      <c r="L108" s="304"/>
      <c r="M108" s="305">
        <f t="shared" si="169"/>
        <v>0</v>
      </c>
      <c r="N108" s="303"/>
      <c r="O108" s="304"/>
      <c r="P108" s="305">
        <f t="shared" si="170"/>
        <v>0</v>
      </c>
      <c r="Q108" s="29"/>
      <c r="R108" s="30"/>
      <c r="S108" s="31">
        <f t="shared" si="171"/>
        <v>0</v>
      </c>
      <c r="T108" s="29"/>
      <c r="U108" s="30"/>
      <c r="V108" s="31">
        <f t="shared" si="172"/>
        <v>0</v>
      </c>
      <c r="W108" s="32">
        <f>G108+M108+S108</f>
        <v>0</v>
      </c>
      <c r="X108" s="116">
        <f t="shared" si="159"/>
        <v>0</v>
      </c>
      <c r="Y108" s="116">
        <f t="shared" si="130"/>
        <v>0</v>
      </c>
      <c r="Z108" s="124" t="e">
        <f t="shared" si="160"/>
        <v>#DIV/0!</v>
      </c>
      <c r="AA108" s="86"/>
      <c r="AB108" s="34"/>
      <c r="AC108" s="34"/>
      <c r="AD108" s="34"/>
      <c r="AE108" s="34"/>
      <c r="AF108" s="34"/>
      <c r="AG108" s="34"/>
    </row>
    <row r="109" spans="1:33" ht="30" hidden="1" customHeight="1" thickBot="1" x14ac:dyDescent="0.25">
      <c r="A109" s="306" t="s">
        <v>19</v>
      </c>
      <c r="B109" s="307" t="s">
        <v>154</v>
      </c>
      <c r="C109" s="387" t="s">
        <v>142</v>
      </c>
      <c r="D109" s="311" t="s">
        <v>52</v>
      </c>
      <c r="E109" s="394"/>
      <c r="F109" s="395"/>
      <c r="G109" s="396">
        <f t="shared" si="167"/>
        <v>0</v>
      </c>
      <c r="H109" s="394"/>
      <c r="I109" s="395"/>
      <c r="J109" s="396">
        <f t="shared" si="168"/>
        <v>0</v>
      </c>
      <c r="K109" s="394"/>
      <c r="L109" s="395"/>
      <c r="M109" s="396">
        <f t="shared" si="169"/>
        <v>0</v>
      </c>
      <c r="N109" s="394"/>
      <c r="O109" s="395"/>
      <c r="P109" s="396">
        <f t="shared" si="170"/>
        <v>0</v>
      </c>
      <c r="Q109" s="43"/>
      <c r="R109" s="44"/>
      <c r="S109" s="45">
        <f t="shared" si="171"/>
        <v>0</v>
      </c>
      <c r="T109" s="43"/>
      <c r="U109" s="44"/>
      <c r="V109" s="45">
        <f t="shared" si="172"/>
        <v>0</v>
      </c>
      <c r="W109" s="38">
        <f>G109+M109+S109</f>
        <v>0</v>
      </c>
      <c r="X109" s="120">
        <f t="shared" si="159"/>
        <v>0</v>
      </c>
      <c r="Y109" s="120">
        <f t="shared" si="130"/>
        <v>0</v>
      </c>
      <c r="Z109" s="164" t="e">
        <f t="shared" si="160"/>
        <v>#DIV/0!</v>
      </c>
      <c r="AA109" s="95"/>
      <c r="AB109" s="34"/>
      <c r="AC109" s="34"/>
      <c r="AD109" s="34"/>
      <c r="AE109" s="34"/>
      <c r="AF109" s="34"/>
      <c r="AG109" s="34"/>
    </row>
    <row r="110" spans="1:33" ht="30" customHeight="1" thickBot="1" x14ac:dyDescent="0.25">
      <c r="A110" s="427" t="s">
        <v>155</v>
      </c>
      <c r="B110" s="428"/>
      <c r="C110" s="429"/>
      <c r="D110" s="430"/>
      <c r="E110" s="404">
        <f>E106+E102+E98</f>
        <v>0</v>
      </c>
      <c r="F110" s="413"/>
      <c r="G110" s="403">
        <f>G106+G102+G98</f>
        <v>0</v>
      </c>
      <c r="H110" s="404">
        <f>H106+H102+H98</f>
        <v>0</v>
      </c>
      <c r="I110" s="413"/>
      <c r="J110" s="403">
        <f>J106+J102+J98</f>
        <v>0</v>
      </c>
      <c r="K110" s="414">
        <f>K106+K102+K98</f>
        <v>0</v>
      </c>
      <c r="L110" s="413"/>
      <c r="M110" s="403">
        <f>M106+M102+M98</f>
        <v>0</v>
      </c>
      <c r="N110" s="414">
        <f>N106+N102+N98</f>
        <v>0</v>
      </c>
      <c r="O110" s="413"/>
      <c r="P110" s="403">
        <f>P106+P102+P98</f>
        <v>0</v>
      </c>
      <c r="Q110" s="52">
        <f>Q106+Q102+Q98</f>
        <v>0</v>
      </c>
      <c r="R110" s="51"/>
      <c r="S110" s="50">
        <f>S106+S102+S98</f>
        <v>0</v>
      </c>
      <c r="T110" s="52">
        <f>T106+T102+T98</f>
        <v>0</v>
      </c>
      <c r="U110" s="51"/>
      <c r="V110" s="139">
        <f>V106+V102+V98</f>
        <v>0</v>
      </c>
      <c r="W110" s="167">
        <f>W106+W102+W98</f>
        <v>0</v>
      </c>
      <c r="X110" s="168">
        <f>X106+X102+X98</f>
        <v>0</v>
      </c>
      <c r="Y110" s="168">
        <f t="shared" si="130"/>
        <v>0</v>
      </c>
      <c r="Z110" s="168" t="e">
        <f>Y110/W110</f>
        <v>#DIV/0!</v>
      </c>
      <c r="AA110" s="169"/>
      <c r="AB110" s="5"/>
      <c r="AC110" s="5"/>
      <c r="AD110" s="5"/>
      <c r="AE110" s="5"/>
      <c r="AF110" s="5"/>
      <c r="AG110" s="5"/>
    </row>
    <row r="111" spans="1:33" ht="30" customHeight="1" thickBot="1" x14ac:dyDescent="0.25">
      <c r="A111" s="444" t="s">
        <v>16</v>
      </c>
      <c r="B111" s="432">
        <v>7</v>
      </c>
      <c r="C111" s="445" t="s">
        <v>156</v>
      </c>
      <c r="D111" s="446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2"/>
      <c r="R111" s="22"/>
      <c r="S111" s="22"/>
      <c r="T111" s="22"/>
      <c r="U111" s="22"/>
      <c r="V111" s="22"/>
      <c r="W111" s="165"/>
      <c r="X111" s="165"/>
      <c r="Y111" s="148"/>
      <c r="Z111" s="165"/>
      <c r="AA111" s="166"/>
      <c r="AB111" s="5"/>
      <c r="AC111" s="5"/>
      <c r="AD111" s="5"/>
      <c r="AE111" s="5"/>
      <c r="AF111" s="5"/>
      <c r="AG111" s="5"/>
    </row>
    <row r="112" spans="1:33" ht="15" customHeight="1" x14ac:dyDescent="0.2">
      <c r="A112" s="299" t="s">
        <v>19</v>
      </c>
      <c r="B112" s="300" t="s">
        <v>157</v>
      </c>
      <c r="C112" s="411" t="str">
        <f>'[1]Кошторис  витрат'!$C$108</f>
        <v>Виготовлення макетів</v>
      </c>
      <c r="D112" s="302" t="s">
        <v>52</v>
      </c>
      <c r="E112" s="303">
        <v>3</v>
      </c>
      <c r="F112" s="304">
        <v>900</v>
      </c>
      <c r="G112" s="305">
        <f t="shared" ref="G112:G122" si="173">E112*F112</f>
        <v>2700</v>
      </c>
      <c r="H112" s="303">
        <v>3</v>
      </c>
      <c r="I112" s="304">
        <v>900</v>
      </c>
      <c r="J112" s="305">
        <f t="shared" ref="J112:J121" si="174">H112*I112</f>
        <v>2700</v>
      </c>
      <c r="K112" s="303"/>
      <c r="L112" s="304"/>
      <c r="M112" s="305">
        <f t="shared" ref="M112:M122" si="175">K112*L112</f>
        <v>0</v>
      </c>
      <c r="N112" s="303"/>
      <c r="O112" s="304"/>
      <c r="P112" s="305">
        <f t="shared" ref="P112:P122" si="176">N112*O112</f>
        <v>0</v>
      </c>
      <c r="Q112" s="29"/>
      <c r="R112" s="30"/>
      <c r="S112" s="31">
        <f t="shared" ref="S112:S122" si="177">Q112*R112</f>
        <v>0</v>
      </c>
      <c r="T112" s="29"/>
      <c r="U112" s="30"/>
      <c r="V112" s="151">
        <f t="shared" ref="V112:V122" si="178">T112*U112</f>
        <v>0</v>
      </c>
      <c r="W112" s="175">
        <f t="shared" ref="W112:W122" si="179">G112+M112+S112</f>
        <v>2700</v>
      </c>
      <c r="X112" s="176">
        <f t="shared" ref="X112:X122" si="180">J112+P112+V112</f>
        <v>2700</v>
      </c>
      <c r="Y112" s="176">
        <f t="shared" si="130"/>
        <v>0</v>
      </c>
      <c r="Z112" s="177">
        <f t="shared" ref="Z112:Z122" si="181">Y112/W112</f>
        <v>0</v>
      </c>
      <c r="AA112" s="178"/>
      <c r="AB112" s="34"/>
      <c r="AC112" s="34"/>
      <c r="AD112" s="34"/>
      <c r="AE112" s="34"/>
      <c r="AF112" s="34"/>
      <c r="AG112" s="34"/>
    </row>
    <row r="113" spans="1:33" ht="12.75" customHeight="1" x14ac:dyDescent="0.2">
      <c r="A113" s="299" t="s">
        <v>19</v>
      </c>
      <c r="B113" s="300" t="s">
        <v>158</v>
      </c>
      <c r="C113" s="411" t="str">
        <f>'[1]Кошторис  витрат'!$C$109</f>
        <v>Виготовлення макетів роздаткової продукції</v>
      </c>
      <c r="D113" s="302" t="s">
        <v>52</v>
      </c>
      <c r="E113" s="303">
        <v>1</v>
      </c>
      <c r="F113" s="304">
        <v>800</v>
      </c>
      <c r="G113" s="305">
        <f t="shared" si="173"/>
        <v>800</v>
      </c>
      <c r="H113" s="303">
        <v>1</v>
      </c>
      <c r="I113" s="304">
        <v>800</v>
      </c>
      <c r="J113" s="305">
        <f t="shared" si="174"/>
        <v>800</v>
      </c>
      <c r="K113" s="303"/>
      <c r="L113" s="304"/>
      <c r="M113" s="305">
        <f t="shared" si="175"/>
        <v>0</v>
      </c>
      <c r="N113" s="303"/>
      <c r="O113" s="304"/>
      <c r="P113" s="305">
        <f t="shared" si="176"/>
        <v>0</v>
      </c>
      <c r="Q113" s="29"/>
      <c r="R113" s="30"/>
      <c r="S113" s="31">
        <f t="shared" si="177"/>
        <v>0</v>
      </c>
      <c r="T113" s="29"/>
      <c r="U113" s="30"/>
      <c r="V113" s="151">
        <f t="shared" si="178"/>
        <v>0</v>
      </c>
      <c r="W113" s="156">
        <f t="shared" si="179"/>
        <v>800</v>
      </c>
      <c r="X113" s="157">
        <f t="shared" si="180"/>
        <v>800</v>
      </c>
      <c r="Y113" s="157">
        <f t="shared" si="130"/>
        <v>0</v>
      </c>
      <c r="Z113" s="158">
        <f t="shared" si="181"/>
        <v>0</v>
      </c>
      <c r="AA113" s="159"/>
      <c r="AB113" s="34"/>
      <c r="AC113" s="34"/>
      <c r="AD113" s="34"/>
      <c r="AE113" s="34"/>
      <c r="AF113" s="34"/>
      <c r="AG113" s="34"/>
    </row>
    <row r="114" spans="1:33" ht="15" customHeight="1" x14ac:dyDescent="0.2">
      <c r="A114" s="299" t="s">
        <v>19</v>
      </c>
      <c r="B114" s="300" t="s">
        <v>159</v>
      </c>
      <c r="C114" s="411" t="str">
        <f>'[1]Кошторис  витрат'!$C$110</f>
        <v>Друк афіш формат А4</v>
      </c>
      <c r="D114" s="302" t="s">
        <v>52</v>
      </c>
      <c r="E114" s="303">
        <v>1000</v>
      </c>
      <c r="F114" s="304">
        <v>13</v>
      </c>
      <c r="G114" s="305">
        <f t="shared" si="173"/>
        <v>13000</v>
      </c>
      <c r="H114" s="303">
        <v>500</v>
      </c>
      <c r="I114" s="304">
        <v>13</v>
      </c>
      <c r="J114" s="305">
        <f t="shared" si="174"/>
        <v>6500</v>
      </c>
      <c r="K114" s="303"/>
      <c r="L114" s="304"/>
      <c r="M114" s="305">
        <f t="shared" si="175"/>
        <v>0</v>
      </c>
      <c r="N114" s="303"/>
      <c r="O114" s="304"/>
      <c r="P114" s="305">
        <f t="shared" si="176"/>
        <v>0</v>
      </c>
      <c r="Q114" s="29"/>
      <c r="R114" s="30"/>
      <c r="S114" s="31">
        <f t="shared" si="177"/>
        <v>0</v>
      </c>
      <c r="T114" s="29"/>
      <c r="U114" s="30"/>
      <c r="V114" s="151">
        <f t="shared" si="178"/>
        <v>0</v>
      </c>
      <c r="W114" s="156">
        <f t="shared" si="179"/>
        <v>13000</v>
      </c>
      <c r="X114" s="157">
        <f t="shared" si="180"/>
        <v>6500</v>
      </c>
      <c r="Y114" s="157">
        <f t="shared" si="130"/>
        <v>6500</v>
      </c>
      <c r="Z114" s="158">
        <f t="shared" si="181"/>
        <v>0.5</v>
      </c>
      <c r="AA114" s="159"/>
      <c r="AB114" s="34"/>
      <c r="AC114" s="34"/>
      <c r="AD114" s="34"/>
      <c r="AE114" s="34"/>
      <c r="AF114" s="34"/>
      <c r="AG114" s="34"/>
    </row>
    <row r="115" spans="1:33" ht="14.25" customHeight="1" x14ac:dyDescent="0.2">
      <c r="A115" s="299" t="s">
        <v>19</v>
      </c>
      <c r="B115" s="300" t="s">
        <v>160</v>
      </c>
      <c r="C115" s="411" t="str">
        <f>'[1]Кошторис  витрат'!$C$111</f>
        <v>Друк афіш формат А3</v>
      </c>
      <c r="D115" s="302" t="s">
        <v>52</v>
      </c>
      <c r="E115" s="303">
        <v>300</v>
      </c>
      <c r="F115" s="304">
        <v>55</v>
      </c>
      <c r="G115" s="305">
        <f t="shared" si="173"/>
        <v>16500</v>
      </c>
      <c r="H115" s="303">
        <v>200</v>
      </c>
      <c r="I115" s="304">
        <v>55</v>
      </c>
      <c r="J115" s="305">
        <f t="shared" si="174"/>
        <v>11000</v>
      </c>
      <c r="K115" s="303"/>
      <c r="L115" s="304"/>
      <c r="M115" s="305">
        <f t="shared" si="175"/>
        <v>0</v>
      </c>
      <c r="N115" s="303"/>
      <c r="O115" s="304"/>
      <c r="P115" s="305">
        <f t="shared" si="176"/>
        <v>0</v>
      </c>
      <c r="Q115" s="29"/>
      <c r="R115" s="30"/>
      <c r="S115" s="31">
        <f t="shared" si="177"/>
        <v>0</v>
      </c>
      <c r="T115" s="29"/>
      <c r="U115" s="30"/>
      <c r="V115" s="151">
        <f t="shared" si="178"/>
        <v>0</v>
      </c>
      <c r="W115" s="156">
        <f t="shared" si="179"/>
        <v>16500</v>
      </c>
      <c r="X115" s="157">
        <f t="shared" si="180"/>
        <v>11000</v>
      </c>
      <c r="Y115" s="157">
        <f t="shared" si="130"/>
        <v>5500</v>
      </c>
      <c r="Z115" s="158">
        <f t="shared" si="181"/>
        <v>0.33333333333333331</v>
      </c>
      <c r="AA115" s="159"/>
      <c r="AB115" s="34"/>
      <c r="AC115" s="34"/>
      <c r="AD115" s="34"/>
      <c r="AE115" s="34"/>
      <c r="AF115" s="34"/>
      <c r="AG115" s="34"/>
    </row>
    <row r="116" spans="1:33" ht="17.25" customHeight="1" x14ac:dyDescent="0.2">
      <c r="A116" s="299" t="s">
        <v>19</v>
      </c>
      <c r="B116" s="300" t="s">
        <v>161</v>
      </c>
      <c r="C116" s="411" t="str">
        <f>'[1]Кошторис  витрат'!$C$112</f>
        <v>Друк афіш формат 150х150 см</v>
      </c>
      <c r="D116" s="302" t="s">
        <v>52</v>
      </c>
      <c r="E116" s="303">
        <v>6</v>
      </c>
      <c r="F116" s="304">
        <v>800</v>
      </c>
      <c r="G116" s="305">
        <f t="shared" si="173"/>
        <v>4800</v>
      </c>
      <c r="H116" s="303">
        <v>6</v>
      </c>
      <c r="I116" s="304">
        <v>800</v>
      </c>
      <c r="J116" s="305">
        <f t="shared" si="174"/>
        <v>4800</v>
      </c>
      <c r="K116" s="303"/>
      <c r="L116" s="304"/>
      <c r="M116" s="305">
        <f t="shared" si="175"/>
        <v>0</v>
      </c>
      <c r="N116" s="303"/>
      <c r="O116" s="304"/>
      <c r="P116" s="305">
        <f t="shared" si="176"/>
        <v>0</v>
      </c>
      <c r="Q116" s="29"/>
      <c r="R116" s="30"/>
      <c r="S116" s="31">
        <f t="shared" si="177"/>
        <v>0</v>
      </c>
      <c r="T116" s="29"/>
      <c r="U116" s="30"/>
      <c r="V116" s="151">
        <f t="shared" si="178"/>
        <v>0</v>
      </c>
      <c r="W116" s="156">
        <f t="shared" si="179"/>
        <v>4800</v>
      </c>
      <c r="X116" s="157">
        <f t="shared" si="180"/>
        <v>4800</v>
      </c>
      <c r="Y116" s="157">
        <f t="shared" si="130"/>
        <v>0</v>
      </c>
      <c r="Z116" s="158">
        <f t="shared" si="181"/>
        <v>0</v>
      </c>
      <c r="AA116" s="159"/>
      <c r="AB116" s="34"/>
      <c r="AC116" s="34"/>
      <c r="AD116" s="34"/>
      <c r="AE116" s="34"/>
      <c r="AF116" s="34"/>
      <c r="AG116" s="34"/>
    </row>
    <row r="117" spans="1:33" x14ac:dyDescent="0.2">
      <c r="A117" s="299" t="s">
        <v>19</v>
      </c>
      <c r="B117" s="300" t="s">
        <v>162</v>
      </c>
      <c r="C117" s="411" t="str">
        <f>'[1]Кошторис  витрат'!$C$113</f>
        <v>Друк листівок</v>
      </c>
      <c r="D117" s="302" t="s">
        <v>52</v>
      </c>
      <c r="E117" s="303">
        <v>1000</v>
      </c>
      <c r="F117" s="304">
        <v>9.6999999999999993</v>
      </c>
      <c r="G117" s="305">
        <f t="shared" si="173"/>
        <v>9700</v>
      </c>
      <c r="H117" s="303">
        <v>1000</v>
      </c>
      <c r="I117" s="304">
        <v>9.6999999999999993</v>
      </c>
      <c r="J117" s="305">
        <f t="shared" si="174"/>
        <v>9700</v>
      </c>
      <c r="K117" s="303"/>
      <c r="L117" s="304"/>
      <c r="M117" s="305">
        <f t="shared" si="175"/>
        <v>0</v>
      </c>
      <c r="N117" s="303"/>
      <c r="O117" s="304"/>
      <c r="P117" s="305">
        <f t="shared" si="176"/>
        <v>0</v>
      </c>
      <c r="Q117" s="29"/>
      <c r="R117" s="30"/>
      <c r="S117" s="31">
        <f t="shared" si="177"/>
        <v>0</v>
      </c>
      <c r="T117" s="29"/>
      <c r="U117" s="30"/>
      <c r="V117" s="151">
        <f t="shared" si="178"/>
        <v>0</v>
      </c>
      <c r="W117" s="156">
        <f t="shared" si="179"/>
        <v>9700</v>
      </c>
      <c r="X117" s="157">
        <f t="shared" si="180"/>
        <v>9700</v>
      </c>
      <c r="Y117" s="157">
        <f t="shared" si="130"/>
        <v>0</v>
      </c>
      <c r="Z117" s="158">
        <f t="shared" si="181"/>
        <v>0</v>
      </c>
      <c r="AA117" s="159"/>
      <c r="AB117" s="34"/>
      <c r="AC117" s="34"/>
      <c r="AD117" s="34"/>
      <c r="AE117" s="34"/>
      <c r="AF117" s="34"/>
      <c r="AG117" s="34"/>
    </row>
    <row r="118" spans="1:33" x14ac:dyDescent="0.2">
      <c r="A118" s="299" t="s">
        <v>19</v>
      </c>
      <c r="B118" s="300" t="s">
        <v>163</v>
      </c>
      <c r="C118" s="411" t="str">
        <f>'[1]Кошторис  витрат'!$C$114</f>
        <v>Друк фото формату 20х30</v>
      </c>
      <c r="D118" s="302" t="s">
        <v>52</v>
      </c>
      <c r="E118" s="303">
        <v>60</v>
      </c>
      <c r="F118" s="304">
        <v>35</v>
      </c>
      <c r="G118" s="305">
        <f t="shared" si="173"/>
        <v>2100</v>
      </c>
      <c r="H118" s="303">
        <v>60</v>
      </c>
      <c r="I118" s="304">
        <v>35</v>
      </c>
      <c r="J118" s="305">
        <f t="shared" si="174"/>
        <v>2100</v>
      </c>
      <c r="K118" s="303"/>
      <c r="L118" s="304"/>
      <c r="M118" s="305">
        <f t="shared" si="175"/>
        <v>0</v>
      </c>
      <c r="N118" s="303"/>
      <c r="O118" s="304"/>
      <c r="P118" s="305">
        <f t="shared" si="176"/>
        <v>0</v>
      </c>
      <c r="Q118" s="29"/>
      <c r="R118" s="30"/>
      <c r="S118" s="31">
        <f t="shared" si="177"/>
        <v>0</v>
      </c>
      <c r="T118" s="29"/>
      <c r="U118" s="30"/>
      <c r="V118" s="151">
        <f t="shared" si="178"/>
        <v>0</v>
      </c>
      <c r="W118" s="156">
        <f t="shared" si="179"/>
        <v>2100</v>
      </c>
      <c r="X118" s="157">
        <f t="shared" si="180"/>
        <v>2100</v>
      </c>
      <c r="Y118" s="157">
        <f t="shared" si="130"/>
        <v>0</v>
      </c>
      <c r="Z118" s="158">
        <f t="shared" si="181"/>
        <v>0</v>
      </c>
      <c r="AA118" s="159"/>
      <c r="AB118" s="34"/>
      <c r="AC118" s="34"/>
      <c r="AD118" s="34"/>
      <c r="AE118" s="34"/>
      <c r="AF118" s="34"/>
      <c r="AG118" s="34"/>
    </row>
    <row r="119" spans="1:33" x14ac:dyDescent="0.2">
      <c r="A119" s="299" t="s">
        <v>19</v>
      </c>
      <c r="B119" s="300" t="s">
        <v>164</v>
      </c>
      <c r="C119" s="411" t="str">
        <f>'[1]Кошторис  витрат'!$C$115</f>
        <v>Друк банеру</v>
      </c>
      <c r="D119" s="302" t="s">
        <v>52</v>
      </c>
      <c r="E119" s="303">
        <v>1</v>
      </c>
      <c r="F119" s="304">
        <v>3000</v>
      </c>
      <c r="G119" s="305">
        <f t="shared" si="173"/>
        <v>3000</v>
      </c>
      <c r="H119" s="303">
        <v>1</v>
      </c>
      <c r="I119" s="304">
        <v>3000</v>
      </c>
      <c r="J119" s="305">
        <f t="shared" si="174"/>
        <v>3000</v>
      </c>
      <c r="K119" s="303"/>
      <c r="L119" s="304"/>
      <c r="M119" s="305">
        <f t="shared" si="175"/>
        <v>0</v>
      </c>
      <c r="N119" s="303"/>
      <c r="O119" s="304"/>
      <c r="P119" s="305">
        <f t="shared" si="176"/>
        <v>0</v>
      </c>
      <c r="Q119" s="29"/>
      <c r="R119" s="30"/>
      <c r="S119" s="31">
        <f t="shared" si="177"/>
        <v>0</v>
      </c>
      <c r="T119" s="29"/>
      <c r="U119" s="30"/>
      <c r="V119" s="151">
        <f t="shared" si="178"/>
        <v>0</v>
      </c>
      <c r="W119" s="156">
        <f t="shared" si="179"/>
        <v>3000</v>
      </c>
      <c r="X119" s="157">
        <f t="shared" si="180"/>
        <v>3000</v>
      </c>
      <c r="Y119" s="157">
        <f t="shared" si="130"/>
        <v>0</v>
      </c>
      <c r="Z119" s="158">
        <f t="shared" si="181"/>
        <v>0</v>
      </c>
      <c r="AA119" s="159"/>
      <c r="AB119" s="34"/>
      <c r="AC119" s="34"/>
      <c r="AD119" s="34"/>
      <c r="AE119" s="34"/>
      <c r="AF119" s="34"/>
      <c r="AG119" s="34"/>
    </row>
    <row r="120" spans="1:33" x14ac:dyDescent="0.2">
      <c r="A120" s="306" t="s">
        <v>19</v>
      </c>
      <c r="B120" s="300" t="s">
        <v>165</v>
      </c>
      <c r="C120" s="387" t="str">
        <f>'[1]Кошторис  витрат'!$C$116</f>
        <v xml:space="preserve">Друк фото на ПВХ </v>
      </c>
      <c r="D120" s="302" t="s">
        <v>52</v>
      </c>
      <c r="E120" s="308">
        <v>30</v>
      </c>
      <c r="F120" s="309">
        <v>230</v>
      </c>
      <c r="G120" s="305">
        <f t="shared" si="173"/>
        <v>6900</v>
      </c>
      <c r="H120" s="308">
        <v>0</v>
      </c>
      <c r="I120" s="304">
        <v>0</v>
      </c>
      <c r="J120" s="305">
        <f t="shared" si="174"/>
        <v>0</v>
      </c>
      <c r="K120" s="303"/>
      <c r="L120" s="304"/>
      <c r="M120" s="305">
        <f t="shared" si="175"/>
        <v>0</v>
      </c>
      <c r="N120" s="303"/>
      <c r="O120" s="304"/>
      <c r="P120" s="305">
        <f t="shared" si="176"/>
        <v>0</v>
      </c>
      <c r="Q120" s="29"/>
      <c r="R120" s="30"/>
      <c r="S120" s="31">
        <f t="shared" si="177"/>
        <v>0</v>
      </c>
      <c r="T120" s="29"/>
      <c r="U120" s="30"/>
      <c r="V120" s="151">
        <f t="shared" si="178"/>
        <v>0</v>
      </c>
      <c r="W120" s="156">
        <f t="shared" si="179"/>
        <v>6900</v>
      </c>
      <c r="X120" s="157">
        <f t="shared" si="180"/>
        <v>0</v>
      </c>
      <c r="Y120" s="157">
        <f t="shared" si="130"/>
        <v>6900</v>
      </c>
      <c r="Z120" s="158">
        <f t="shared" si="181"/>
        <v>1</v>
      </c>
      <c r="AA120" s="179"/>
      <c r="AB120" s="34"/>
      <c r="AC120" s="34"/>
      <c r="AD120" s="34"/>
      <c r="AE120" s="34"/>
      <c r="AF120" s="34"/>
      <c r="AG120" s="34"/>
    </row>
    <row r="121" spans="1:33" x14ac:dyDescent="0.2">
      <c r="A121" s="306" t="s">
        <v>19</v>
      </c>
      <c r="B121" s="300" t="s">
        <v>166</v>
      </c>
      <c r="C121" s="387" t="str">
        <f>'[1]Кошторис  витрат'!$C$117</f>
        <v>Друк об'ємних наліпок (шильд)</v>
      </c>
      <c r="D121" s="311" t="s">
        <v>52</v>
      </c>
      <c r="E121" s="303">
        <v>500</v>
      </c>
      <c r="F121" s="304">
        <v>11.5</v>
      </c>
      <c r="G121" s="305">
        <f t="shared" si="173"/>
        <v>5750</v>
      </c>
      <c r="H121" s="303">
        <v>500</v>
      </c>
      <c r="I121" s="304">
        <v>11.5</v>
      </c>
      <c r="J121" s="305">
        <f t="shared" si="174"/>
        <v>5750</v>
      </c>
      <c r="K121" s="303"/>
      <c r="L121" s="304"/>
      <c r="M121" s="305">
        <f t="shared" si="175"/>
        <v>0</v>
      </c>
      <c r="N121" s="303"/>
      <c r="O121" s="304"/>
      <c r="P121" s="305">
        <f t="shared" si="176"/>
        <v>0</v>
      </c>
      <c r="Q121" s="29"/>
      <c r="R121" s="30"/>
      <c r="S121" s="31">
        <f t="shared" si="177"/>
        <v>0</v>
      </c>
      <c r="T121" s="29"/>
      <c r="U121" s="30"/>
      <c r="V121" s="151">
        <f t="shared" si="178"/>
        <v>0</v>
      </c>
      <c r="W121" s="156">
        <f t="shared" si="179"/>
        <v>5750</v>
      </c>
      <c r="X121" s="157">
        <f t="shared" si="180"/>
        <v>5750</v>
      </c>
      <c r="Y121" s="157">
        <f t="shared" si="130"/>
        <v>0</v>
      </c>
      <c r="Z121" s="158">
        <f t="shared" si="181"/>
        <v>0</v>
      </c>
      <c r="AA121" s="159"/>
      <c r="AB121" s="34"/>
      <c r="AC121" s="34"/>
      <c r="AD121" s="34"/>
      <c r="AE121" s="34"/>
      <c r="AF121" s="34"/>
      <c r="AG121" s="34"/>
    </row>
    <row r="122" spans="1:33" ht="0.75" customHeight="1" thickBot="1" x14ac:dyDescent="0.25">
      <c r="A122" s="306" t="s">
        <v>19</v>
      </c>
      <c r="B122" s="300" t="s">
        <v>167</v>
      </c>
      <c r="C122" s="449" t="s">
        <v>234</v>
      </c>
      <c r="D122" s="311"/>
      <c r="E122" s="308"/>
      <c r="F122" s="309">
        <v>0.22</v>
      </c>
      <c r="G122" s="312">
        <f t="shared" si="173"/>
        <v>0</v>
      </c>
      <c r="H122" s="308"/>
      <c r="I122" s="309">
        <v>0.22</v>
      </c>
      <c r="J122" s="312">
        <f t="shared" ref="J122" si="182">H122*I122</f>
        <v>0</v>
      </c>
      <c r="K122" s="308"/>
      <c r="L122" s="309">
        <v>0.22</v>
      </c>
      <c r="M122" s="312">
        <f t="shared" si="175"/>
        <v>0</v>
      </c>
      <c r="N122" s="308"/>
      <c r="O122" s="309">
        <v>0.22</v>
      </c>
      <c r="P122" s="312">
        <f t="shared" si="176"/>
        <v>0</v>
      </c>
      <c r="Q122" s="35"/>
      <c r="R122" s="36">
        <v>0.22</v>
      </c>
      <c r="S122" s="37">
        <f t="shared" si="177"/>
        <v>0</v>
      </c>
      <c r="T122" s="35"/>
      <c r="U122" s="36">
        <v>0.22</v>
      </c>
      <c r="V122" s="174">
        <f t="shared" si="178"/>
        <v>0</v>
      </c>
      <c r="W122" s="160">
        <f t="shared" si="179"/>
        <v>0</v>
      </c>
      <c r="X122" s="161">
        <f t="shared" si="180"/>
        <v>0</v>
      </c>
      <c r="Y122" s="161">
        <f t="shared" si="130"/>
        <v>0</v>
      </c>
      <c r="Z122" s="162" t="e">
        <f t="shared" si="181"/>
        <v>#DIV/0!</v>
      </c>
      <c r="AA122" s="163"/>
      <c r="AB122" s="5"/>
      <c r="AC122" s="5"/>
      <c r="AD122" s="5"/>
      <c r="AE122" s="5"/>
      <c r="AF122" s="5"/>
      <c r="AG122" s="5"/>
    </row>
    <row r="123" spans="1:33" ht="30" customHeight="1" thickBot="1" x14ac:dyDescent="0.25">
      <c r="A123" s="427" t="s">
        <v>168</v>
      </c>
      <c r="B123" s="428"/>
      <c r="C123" s="429"/>
      <c r="D123" s="430"/>
      <c r="E123" s="404">
        <v>1</v>
      </c>
      <c r="F123" s="404"/>
      <c r="G123" s="403">
        <f>SUM(G112:G121)</f>
        <v>65250</v>
      </c>
      <c r="H123" s="404">
        <f>SUM(H112:H121)</f>
        <v>2271</v>
      </c>
      <c r="I123" s="404"/>
      <c r="J123" s="403">
        <f>SUM(J112:J122)</f>
        <v>46350</v>
      </c>
      <c r="K123" s="414">
        <f>SUM(K112:K121)</f>
        <v>0</v>
      </c>
      <c r="L123" s="413"/>
      <c r="M123" s="403">
        <f>SUM(M112:M122)</f>
        <v>0</v>
      </c>
      <c r="N123" s="414">
        <f>SUM(N112:N121)</f>
        <v>0</v>
      </c>
      <c r="O123" s="413"/>
      <c r="P123" s="403">
        <f>SUM(P112:P122)</f>
        <v>0</v>
      </c>
      <c r="Q123" s="52">
        <f>SUM(Q112:Q121)</f>
        <v>0</v>
      </c>
      <c r="R123" s="51"/>
      <c r="S123" s="50">
        <f>SUM(S112:S122)</f>
        <v>0</v>
      </c>
      <c r="T123" s="52">
        <f>SUM(T112:T121)</f>
        <v>0</v>
      </c>
      <c r="U123" s="51"/>
      <c r="V123" s="139">
        <f>SUM(V112:V122)</f>
        <v>0</v>
      </c>
      <c r="W123" s="167">
        <f>SUM(W112:W122)</f>
        <v>65250</v>
      </c>
      <c r="X123" s="168">
        <f>SUM(X112:X122)</f>
        <v>46350</v>
      </c>
      <c r="Y123" s="168">
        <f t="shared" si="130"/>
        <v>18900</v>
      </c>
      <c r="Z123" s="168">
        <f>Y123/W123</f>
        <v>0.28965517241379313</v>
      </c>
      <c r="AA123" s="169"/>
      <c r="AB123" s="5"/>
      <c r="AC123" s="5"/>
      <c r="AD123" s="5"/>
      <c r="AE123" s="5"/>
      <c r="AF123" s="5"/>
      <c r="AG123" s="5"/>
    </row>
    <row r="124" spans="1:33" ht="29.25" customHeight="1" thickBot="1" x14ac:dyDescent="0.25">
      <c r="A124" s="444" t="s">
        <v>16</v>
      </c>
      <c r="B124" s="432">
        <v>8</v>
      </c>
      <c r="C124" s="450" t="s">
        <v>169</v>
      </c>
      <c r="D124" s="446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1"/>
      <c r="P124" s="291"/>
      <c r="Q124" s="22"/>
      <c r="R124" s="22"/>
      <c r="S124" s="22"/>
      <c r="T124" s="22"/>
      <c r="U124" s="22"/>
      <c r="V124" s="22"/>
      <c r="W124" s="165"/>
      <c r="X124" s="165"/>
      <c r="Y124" s="148"/>
      <c r="Z124" s="165"/>
      <c r="AA124" s="166"/>
      <c r="AB124" s="28"/>
      <c r="AC124" s="28"/>
      <c r="AD124" s="28"/>
      <c r="AE124" s="28"/>
      <c r="AF124" s="28"/>
      <c r="AG124" s="28"/>
    </row>
    <row r="125" spans="1:33" ht="30" hidden="1" customHeight="1" thickBot="1" x14ac:dyDescent="0.25">
      <c r="A125" s="451" t="s">
        <v>19</v>
      </c>
      <c r="B125" s="452" t="s">
        <v>170</v>
      </c>
      <c r="C125" s="453" t="s">
        <v>171</v>
      </c>
      <c r="D125" s="302" t="s">
        <v>172</v>
      </c>
      <c r="E125" s="303"/>
      <c r="F125" s="304"/>
      <c r="G125" s="305">
        <f t="shared" ref="G125:G130" si="183">E125*F125</f>
        <v>0</v>
      </c>
      <c r="H125" s="303"/>
      <c r="I125" s="304"/>
      <c r="J125" s="305">
        <f t="shared" ref="J125:J130" si="184">H125*I125</f>
        <v>0</v>
      </c>
      <c r="K125" s="303"/>
      <c r="L125" s="304"/>
      <c r="M125" s="305">
        <f t="shared" ref="M125:M130" si="185">K125*L125</f>
        <v>0</v>
      </c>
      <c r="N125" s="303"/>
      <c r="O125" s="304"/>
      <c r="P125" s="305">
        <f t="shared" ref="P125:P130" si="186">N125*O125</f>
        <v>0</v>
      </c>
      <c r="Q125" s="29"/>
      <c r="R125" s="30"/>
      <c r="S125" s="31">
        <f t="shared" ref="S125:S130" si="187">Q125*R125</f>
        <v>0</v>
      </c>
      <c r="T125" s="29"/>
      <c r="U125" s="30"/>
      <c r="V125" s="151">
        <f t="shared" ref="V125:V130" si="188">T125*U125</f>
        <v>0</v>
      </c>
      <c r="W125" s="175">
        <f t="shared" ref="W125:W130" si="189">G125+M125+S125</f>
        <v>0</v>
      </c>
      <c r="X125" s="176">
        <f t="shared" ref="X125:X130" si="190">J125+P125+V125</f>
        <v>0</v>
      </c>
      <c r="Y125" s="176">
        <f t="shared" si="130"/>
        <v>0</v>
      </c>
      <c r="Z125" s="177" t="e">
        <f t="shared" ref="Z125:Z130" si="191">Y125/W125</f>
        <v>#DIV/0!</v>
      </c>
      <c r="AA125" s="178"/>
      <c r="AB125" s="34"/>
      <c r="AC125" s="34"/>
      <c r="AD125" s="34"/>
      <c r="AE125" s="34"/>
      <c r="AF125" s="34"/>
      <c r="AG125" s="34"/>
    </row>
    <row r="126" spans="1:33" ht="30" hidden="1" customHeight="1" thickBot="1" x14ac:dyDescent="0.25">
      <c r="A126" s="451" t="s">
        <v>19</v>
      </c>
      <c r="B126" s="452" t="s">
        <v>173</v>
      </c>
      <c r="C126" s="453" t="s">
        <v>174</v>
      </c>
      <c r="D126" s="302" t="s">
        <v>172</v>
      </c>
      <c r="E126" s="303"/>
      <c r="F126" s="304"/>
      <c r="G126" s="305">
        <f t="shared" si="183"/>
        <v>0</v>
      </c>
      <c r="H126" s="303"/>
      <c r="I126" s="304"/>
      <c r="J126" s="305">
        <f t="shared" si="184"/>
        <v>0</v>
      </c>
      <c r="K126" s="303"/>
      <c r="L126" s="304"/>
      <c r="M126" s="305">
        <f t="shared" si="185"/>
        <v>0</v>
      </c>
      <c r="N126" s="303"/>
      <c r="O126" s="304"/>
      <c r="P126" s="305">
        <f t="shared" si="186"/>
        <v>0</v>
      </c>
      <c r="Q126" s="29"/>
      <c r="R126" s="30"/>
      <c r="S126" s="31">
        <f t="shared" si="187"/>
        <v>0</v>
      </c>
      <c r="T126" s="29"/>
      <c r="U126" s="30"/>
      <c r="V126" s="151">
        <f t="shared" si="188"/>
        <v>0</v>
      </c>
      <c r="W126" s="156">
        <f t="shared" si="189"/>
        <v>0</v>
      </c>
      <c r="X126" s="157">
        <f t="shared" si="190"/>
        <v>0</v>
      </c>
      <c r="Y126" s="157">
        <f t="shared" si="130"/>
        <v>0</v>
      </c>
      <c r="Z126" s="158" t="e">
        <f t="shared" si="191"/>
        <v>#DIV/0!</v>
      </c>
      <c r="AA126" s="159"/>
      <c r="AB126" s="34"/>
      <c r="AC126" s="34"/>
      <c r="AD126" s="34"/>
      <c r="AE126" s="34"/>
      <c r="AF126" s="34"/>
      <c r="AG126" s="34"/>
    </row>
    <row r="127" spans="1:33" ht="30" hidden="1" customHeight="1" thickBot="1" x14ac:dyDescent="0.25">
      <c r="A127" s="451" t="s">
        <v>19</v>
      </c>
      <c r="B127" s="452" t="s">
        <v>175</v>
      </c>
      <c r="C127" s="453" t="s">
        <v>176</v>
      </c>
      <c r="D127" s="302" t="s">
        <v>177</v>
      </c>
      <c r="E127" s="454"/>
      <c r="F127" s="455"/>
      <c r="G127" s="305">
        <f t="shared" si="183"/>
        <v>0</v>
      </c>
      <c r="H127" s="454"/>
      <c r="I127" s="455"/>
      <c r="J127" s="305">
        <f t="shared" si="184"/>
        <v>0</v>
      </c>
      <c r="K127" s="303"/>
      <c r="L127" s="304"/>
      <c r="M127" s="305">
        <f t="shared" si="185"/>
        <v>0</v>
      </c>
      <c r="N127" s="303"/>
      <c r="O127" s="304"/>
      <c r="P127" s="305">
        <f t="shared" si="186"/>
        <v>0</v>
      </c>
      <c r="Q127" s="29"/>
      <c r="R127" s="30"/>
      <c r="S127" s="31">
        <f t="shared" si="187"/>
        <v>0</v>
      </c>
      <c r="T127" s="29"/>
      <c r="U127" s="30"/>
      <c r="V127" s="151">
        <f t="shared" si="188"/>
        <v>0</v>
      </c>
      <c r="W127" s="180">
        <f t="shared" si="189"/>
        <v>0</v>
      </c>
      <c r="X127" s="157">
        <f t="shared" si="190"/>
        <v>0</v>
      </c>
      <c r="Y127" s="157">
        <f t="shared" si="130"/>
        <v>0</v>
      </c>
      <c r="Z127" s="158" t="e">
        <f t="shared" si="191"/>
        <v>#DIV/0!</v>
      </c>
      <c r="AA127" s="159"/>
      <c r="AB127" s="34"/>
      <c r="AC127" s="34"/>
      <c r="AD127" s="34"/>
      <c r="AE127" s="34"/>
      <c r="AF127" s="34"/>
      <c r="AG127" s="34"/>
    </row>
    <row r="128" spans="1:33" ht="30" hidden="1" customHeight="1" thickBot="1" x14ac:dyDescent="0.25">
      <c r="A128" s="451" t="s">
        <v>19</v>
      </c>
      <c r="B128" s="452" t="s">
        <v>178</v>
      </c>
      <c r="C128" s="453" t="s">
        <v>242</v>
      </c>
      <c r="D128" s="302" t="s">
        <v>177</v>
      </c>
      <c r="E128" s="303"/>
      <c r="F128" s="304"/>
      <c r="G128" s="305">
        <f t="shared" si="183"/>
        <v>0</v>
      </c>
      <c r="H128" s="303"/>
      <c r="I128" s="304"/>
      <c r="J128" s="305">
        <f t="shared" si="184"/>
        <v>0</v>
      </c>
      <c r="K128" s="454"/>
      <c r="L128" s="455"/>
      <c r="M128" s="305">
        <f t="shared" si="185"/>
        <v>0</v>
      </c>
      <c r="N128" s="454"/>
      <c r="O128" s="455"/>
      <c r="P128" s="305">
        <f t="shared" si="186"/>
        <v>0</v>
      </c>
      <c r="Q128" s="58"/>
      <c r="R128" s="59"/>
      <c r="S128" s="31">
        <f t="shared" si="187"/>
        <v>0</v>
      </c>
      <c r="T128" s="58"/>
      <c r="U128" s="59"/>
      <c r="V128" s="151">
        <f t="shared" si="188"/>
        <v>0</v>
      </c>
      <c r="W128" s="180">
        <f t="shared" si="189"/>
        <v>0</v>
      </c>
      <c r="X128" s="157">
        <f t="shared" si="190"/>
        <v>0</v>
      </c>
      <c r="Y128" s="157">
        <f t="shared" si="130"/>
        <v>0</v>
      </c>
      <c r="Z128" s="158" t="e">
        <f t="shared" si="191"/>
        <v>#DIV/0!</v>
      </c>
      <c r="AA128" s="159"/>
      <c r="AB128" s="34"/>
      <c r="AC128" s="34"/>
      <c r="AD128" s="34"/>
      <c r="AE128" s="34"/>
      <c r="AF128" s="34"/>
      <c r="AG128" s="34"/>
    </row>
    <row r="129" spans="1:33" ht="30" hidden="1" customHeight="1" thickBot="1" x14ac:dyDescent="0.25">
      <c r="A129" s="451" t="s">
        <v>19</v>
      </c>
      <c r="B129" s="452" t="s">
        <v>179</v>
      </c>
      <c r="C129" s="453" t="s">
        <v>180</v>
      </c>
      <c r="D129" s="302" t="s">
        <v>177</v>
      </c>
      <c r="E129" s="303"/>
      <c r="F129" s="304"/>
      <c r="G129" s="305">
        <f t="shared" si="183"/>
        <v>0</v>
      </c>
      <c r="H129" s="303"/>
      <c r="I129" s="304"/>
      <c r="J129" s="305">
        <f t="shared" si="184"/>
        <v>0</v>
      </c>
      <c r="K129" s="303"/>
      <c r="L129" s="304"/>
      <c r="M129" s="305">
        <f t="shared" si="185"/>
        <v>0</v>
      </c>
      <c r="N129" s="303"/>
      <c r="O129" s="304"/>
      <c r="P129" s="305">
        <f t="shared" si="186"/>
        <v>0</v>
      </c>
      <c r="Q129" s="29"/>
      <c r="R129" s="30"/>
      <c r="S129" s="31">
        <f t="shared" si="187"/>
        <v>0</v>
      </c>
      <c r="T129" s="29"/>
      <c r="U129" s="30"/>
      <c r="V129" s="151">
        <f t="shared" si="188"/>
        <v>0</v>
      </c>
      <c r="W129" s="156">
        <f t="shared" si="189"/>
        <v>0</v>
      </c>
      <c r="X129" s="157">
        <f t="shared" si="190"/>
        <v>0</v>
      </c>
      <c r="Y129" s="157">
        <f t="shared" si="130"/>
        <v>0</v>
      </c>
      <c r="Z129" s="158" t="e">
        <f t="shared" si="191"/>
        <v>#DIV/0!</v>
      </c>
      <c r="AA129" s="159"/>
      <c r="AB129" s="34"/>
      <c r="AC129" s="34"/>
      <c r="AD129" s="34"/>
      <c r="AE129" s="34"/>
      <c r="AF129" s="34"/>
      <c r="AG129" s="34"/>
    </row>
    <row r="130" spans="1:33" ht="30" hidden="1" customHeight="1" thickBot="1" x14ac:dyDescent="0.25">
      <c r="A130" s="456" t="s">
        <v>19</v>
      </c>
      <c r="B130" s="457" t="s">
        <v>181</v>
      </c>
      <c r="C130" s="458" t="s">
        <v>182</v>
      </c>
      <c r="D130" s="311"/>
      <c r="E130" s="308"/>
      <c r="F130" s="309">
        <v>0.22</v>
      </c>
      <c r="G130" s="312">
        <f t="shared" si="183"/>
        <v>0</v>
      </c>
      <c r="H130" s="308"/>
      <c r="I130" s="309">
        <v>0.22</v>
      </c>
      <c r="J130" s="312">
        <f t="shared" si="184"/>
        <v>0</v>
      </c>
      <c r="K130" s="308"/>
      <c r="L130" s="309">
        <v>0.22</v>
      </c>
      <c r="M130" s="312">
        <f t="shared" si="185"/>
        <v>0</v>
      </c>
      <c r="N130" s="308"/>
      <c r="O130" s="309">
        <v>0.22</v>
      </c>
      <c r="P130" s="312">
        <f t="shared" si="186"/>
        <v>0</v>
      </c>
      <c r="Q130" s="35"/>
      <c r="R130" s="36">
        <v>0.22</v>
      </c>
      <c r="S130" s="37">
        <f t="shared" si="187"/>
        <v>0</v>
      </c>
      <c r="T130" s="35"/>
      <c r="U130" s="36">
        <v>0.22</v>
      </c>
      <c r="V130" s="174">
        <f t="shared" si="188"/>
        <v>0</v>
      </c>
      <c r="W130" s="160">
        <f t="shared" si="189"/>
        <v>0</v>
      </c>
      <c r="X130" s="161">
        <f t="shared" si="190"/>
        <v>0</v>
      </c>
      <c r="Y130" s="161">
        <f t="shared" si="130"/>
        <v>0</v>
      </c>
      <c r="Z130" s="162" t="e">
        <f t="shared" si="191"/>
        <v>#DIV/0!</v>
      </c>
      <c r="AA130" s="163"/>
      <c r="AB130" s="5"/>
      <c r="AC130" s="5"/>
      <c r="AD130" s="5"/>
      <c r="AE130" s="5"/>
      <c r="AF130" s="5"/>
      <c r="AG130" s="5"/>
    </row>
    <row r="131" spans="1:33" ht="30" customHeight="1" thickBot="1" x14ac:dyDescent="0.25">
      <c r="A131" s="397" t="s">
        <v>183</v>
      </c>
      <c r="B131" s="398"/>
      <c r="C131" s="399"/>
      <c r="D131" s="400"/>
      <c r="E131" s="404">
        <f>SUM(E125:E129)</f>
        <v>0</v>
      </c>
      <c r="F131" s="413"/>
      <c r="G131" s="404">
        <f>SUM(G125:G130)</f>
        <v>0</v>
      </c>
      <c r="H131" s="404">
        <f>SUM(H125:H129)</f>
        <v>0</v>
      </c>
      <c r="I131" s="413"/>
      <c r="J131" s="404">
        <f>SUM(J125:J130)</f>
        <v>0</v>
      </c>
      <c r="K131" s="404">
        <f>SUM(K125:K129)</f>
        <v>0</v>
      </c>
      <c r="L131" s="413"/>
      <c r="M131" s="404">
        <f>SUM(M125:M130)</f>
        <v>0</v>
      </c>
      <c r="N131" s="404">
        <f>SUM(N125:N129)</f>
        <v>0</v>
      </c>
      <c r="O131" s="413"/>
      <c r="P131" s="404">
        <f>SUM(P125:P130)</f>
        <v>0</v>
      </c>
      <c r="Q131" s="57">
        <f>SUM(Q125:Q129)</f>
        <v>0</v>
      </c>
      <c r="R131" s="51"/>
      <c r="S131" s="57">
        <f>SUM(S125:S130)</f>
        <v>0</v>
      </c>
      <c r="T131" s="57">
        <f>SUM(T125:T129)</f>
        <v>0</v>
      </c>
      <c r="U131" s="51"/>
      <c r="V131" s="173">
        <f>SUM(V125:V130)</f>
        <v>0</v>
      </c>
      <c r="W131" s="167">
        <f>SUM(W125:W130)</f>
        <v>0</v>
      </c>
      <c r="X131" s="168">
        <f>SUM(X125:X130)</f>
        <v>0</v>
      </c>
      <c r="Y131" s="168">
        <f t="shared" si="130"/>
        <v>0</v>
      </c>
      <c r="Z131" s="168" t="e">
        <f>Y131/W131</f>
        <v>#DIV/0!</v>
      </c>
      <c r="AA131" s="169"/>
      <c r="AB131" s="5"/>
      <c r="AC131" s="5"/>
      <c r="AD131" s="5"/>
      <c r="AE131" s="5"/>
      <c r="AF131" s="5"/>
      <c r="AG131" s="5"/>
    </row>
    <row r="132" spans="1:33" ht="30" customHeight="1" thickBot="1" x14ac:dyDescent="0.25">
      <c r="A132" s="405" t="s">
        <v>16</v>
      </c>
      <c r="B132" s="406">
        <v>9</v>
      </c>
      <c r="C132" s="407" t="s">
        <v>184</v>
      </c>
      <c r="D132" s="408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2"/>
      <c r="R132" s="22"/>
      <c r="S132" s="22"/>
      <c r="T132" s="22"/>
      <c r="U132" s="22"/>
      <c r="V132" s="22"/>
      <c r="W132" s="170"/>
      <c r="X132" s="170"/>
      <c r="Y132" s="171"/>
      <c r="Z132" s="170"/>
      <c r="AA132" s="172"/>
      <c r="AB132" s="5"/>
      <c r="AC132" s="5"/>
      <c r="AD132" s="5"/>
      <c r="AE132" s="5"/>
      <c r="AF132" s="5"/>
      <c r="AG132" s="5"/>
    </row>
    <row r="133" spans="1:33" x14ac:dyDescent="0.2">
      <c r="A133" s="459" t="s">
        <v>19</v>
      </c>
      <c r="B133" s="460">
        <v>43839</v>
      </c>
      <c r="C133" s="461" t="s">
        <v>241</v>
      </c>
      <c r="D133" s="462" t="s">
        <v>197</v>
      </c>
      <c r="E133" s="463">
        <v>50</v>
      </c>
      <c r="F133" s="464">
        <v>550</v>
      </c>
      <c r="G133" s="465">
        <f t="shared" ref="G133:G138" si="192">E133*F133</f>
        <v>27500</v>
      </c>
      <c r="H133" s="463">
        <v>50</v>
      </c>
      <c r="I133" s="464">
        <v>550</v>
      </c>
      <c r="J133" s="465">
        <f t="shared" ref="J133:J138" si="193">H133*I133</f>
        <v>27500</v>
      </c>
      <c r="K133" s="466"/>
      <c r="L133" s="464"/>
      <c r="M133" s="465">
        <f t="shared" ref="M133:M138" si="194">K133*L133</f>
        <v>0</v>
      </c>
      <c r="N133" s="466"/>
      <c r="O133" s="464"/>
      <c r="P133" s="465">
        <f t="shared" ref="P133:P138" si="195">N133*O133</f>
        <v>0</v>
      </c>
      <c r="Q133" s="62"/>
      <c r="R133" s="60"/>
      <c r="S133" s="61">
        <f t="shared" ref="S133:S138" si="196">Q133*R133</f>
        <v>0</v>
      </c>
      <c r="T133" s="62"/>
      <c r="U133" s="60"/>
      <c r="V133" s="61">
        <f t="shared" ref="V133:V138" si="197">T133*U133</f>
        <v>0</v>
      </c>
      <c r="W133" s="63">
        <f t="shared" ref="W133:W138" si="198">G133+M133+S133</f>
        <v>27500</v>
      </c>
      <c r="X133" s="116">
        <f t="shared" ref="X133:X138" si="199">J133+P133+V133</f>
        <v>27500</v>
      </c>
      <c r="Y133" s="116">
        <f t="shared" si="130"/>
        <v>0</v>
      </c>
      <c r="Z133" s="124">
        <f t="shared" ref="Z133:Z138" si="200">Y133/W133</f>
        <v>0</v>
      </c>
      <c r="AA133" s="100"/>
      <c r="AB133" s="33"/>
      <c r="AC133" s="34"/>
      <c r="AD133" s="34"/>
      <c r="AE133" s="34"/>
      <c r="AF133" s="34"/>
      <c r="AG133" s="34"/>
    </row>
    <row r="134" spans="1:33" ht="22.5" hidden="1" customHeight="1" x14ac:dyDescent="0.2">
      <c r="A134" s="299" t="s">
        <v>19</v>
      </c>
      <c r="B134" s="467">
        <v>43870</v>
      </c>
      <c r="C134" s="411" t="str">
        <f>'[2]Кошторис  витрат'!$C$123</f>
        <v>Створення відео інтерв'ю</v>
      </c>
      <c r="D134" s="462" t="s">
        <v>81</v>
      </c>
      <c r="E134" s="330"/>
      <c r="F134" s="304"/>
      <c r="G134" s="305">
        <f t="shared" si="192"/>
        <v>0</v>
      </c>
      <c r="H134" s="330"/>
      <c r="I134" s="304">
        <f>F134</f>
        <v>0</v>
      </c>
      <c r="J134" s="305">
        <f t="shared" si="193"/>
        <v>0</v>
      </c>
      <c r="K134" s="303"/>
      <c r="L134" s="304"/>
      <c r="M134" s="305">
        <f t="shared" si="194"/>
        <v>0</v>
      </c>
      <c r="N134" s="303"/>
      <c r="O134" s="304"/>
      <c r="P134" s="305">
        <f t="shared" si="195"/>
        <v>0</v>
      </c>
      <c r="Q134" s="29"/>
      <c r="R134" s="30"/>
      <c r="S134" s="31">
        <f t="shared" si="196"/>
        <v>0</v>
      </c>
      <c r="T134" s="29"/>
      <c r="U134" s="30"/>
      <c r="V134" s="31">
        <f t="shared" si="197"/>
        <v>0</v>
      </c>
      <c r="W134" s="32">
        <f t="shared" si="198"/>
        <v>0</v>
      </c>
      <c r="X134" s="116">
        <f t="shared" si="199"/>
        <v>0</v>
      </c>
      <c r="Y134" s="116">
        <f t="shared" si="130"/>
        <v>0</v>
      </c>
      <c r="Z134" s="124" t="e">
        <f t="shared" si="200"/>
        <v>#DIV/0!</v>
      </c>
      <c r="AA134" s="86"/>
      <c r="AB134" s="34"/>
      <c r="AC134" s="34"/>
      <c r="AD134" s="34"/>
      <c r="AE134" s="34"/>
      <c r="AF134" s="34"/>
      <c r="AG134" s="34"/>
    </row>
    <row r="135" spans="1:33" x14ac:dyDescent="0.2">
      <c r="A135" s="299">
        <v>1</v>
      </c>
      <c r="B135" s="467">
        <v>43870</v>
      </c>
      <c r="C135" s="411" t="s">
        <v>319</v>
      </c>
      <c r="D135" s="462" t="s">
        <v>81</v>
      </c>
      <c r="E135" s="330">
        <v>1</v>
      </c>
      <c r="F135" s="304">
        <v>17000</v>
      </c>
      <c r="G135" s="305">
        <f t="shared" si="192"/>
        <v>17000</v>
      </c>
      <c r="H135" s="330">
        <v>1</v>
      </c>
      <c r="I135" s="304">
        <v>17000</v>
      </c>
      <c r="J135" s="305">
        <f t="shared" si="193"/>
        <v>17000</v>
      </c>
      <c r="K135" s="303"/>
      <c r="L135" s="304"/>
      <c r="M135" s="305">
        <f t="shared" si="194"/>
        <v>0</v>
      </c>
      <c r="N135" s="303"/>
      <c r="O135" s="304"/>
      <c r="P135" s="305">
        <f t="shared" si="195"/>
        <v>0</v>
      </c>
      <c r="Q135" s="29"/>
      <c r="R135" s="30"/>
      <c r="S135" s="31">
        <f t="shared" si="196"/>
        <v>0</v>
      </c>
      <c r="T135" s="29"/>
      <c r="U135" s="30"/>
      <c r="V135" s="31">
        <f t="shared" si="197"/>
        <v>0</v>
      </c>
      <c r="W135" s="32">
        <f t="shared" si="198"/>
        <v>17000</v>
      </c>
      <c r="X135" s="116">
        <f t="shared" si="199"/>
        <v>17000</v>
      </c>
      <c r="Y135" s="116">
        <f t="shared" si="130"/>
        <v>0</v>
      </c>
      <c r="Z135" s="124">
        <f t="shared" si="200"/>
        <v>0</v>
      </c>
      <c r="AA135" s="86"/>
      <c r="AB135" s="34"/>
      <c r="AC135" s="34"/>
      <c r="AD135" s="34"/>
      <c r="AE135" s="34"/>
      <c r="AF135" s="34"/>
      <c r="AG135" s="34"/>
    </row>
    <row r="136" spans="1:33" x14ac:dyDescent="0.2">
      <c r="A136" s="299" t="s">
        <v>19</v>
      </c>
      <c r="B136" s="467">
        <v>43930</v>
      </c>
      <c r="C136" s="411" t="s">
        <v>185</v>
      </c>
      <c r="D136" s="462" t="s">
        <v>21</v>
      </c>
      <c r="E136" s="330">
        <v>4</v>
      </c>
      <c r="F136" s="304">
        <v>7000</v>
      </c>
      <c r="G136" s="305">
        <f t="shared" si="192"/>
        <v>28000</v>
      </c>
      <c r="H136" s="330">
        <v>4</v>
      </c>
      <c r="I136" s="304">
        <f>F136</f>
        <v>7000</v>
      </c>
      <c r="J136" s="305">
        <f t="shared" si="193"/>
        <v>28000</v>
      </c>
      <c r="K136" s="303"/>
      <c r="L136" s="304"/>
      <c r="M136" s="305">
        <f t="shared" si="194"/>
        <v>0</v>
      </c>
      <c r="N136" s="303"/>
      <c r="O136" s="304"/>
      <c r="P136" s="305">
        <f t="shared" si="195"/>
        <v>0</v>
      </c>
      <c r="Q136" s="29"/>
      <c r="R136" s="30"/>
      <c r="S136" s="31">
        <f t="shared" si="196"/>
        <v>0</v>
      </c>
      <c r="T136" s="29"/>
      <c r="U136" s="30"/>
      <c r="V136" s="31">
        <f t="shared" si="197"/>
        <v>0</v>
      </c>
      <c r="W136" s="32">
        <f t="shared" si="198"/>
        <v>28000</v>
      </c>
      <c r="X136" s="116">
        <f t="shared" si="199"/>
        <v>28000</v>
      </c>
      <c r="Y136" s="116">
        <f t="shared" si="130"/>
        <v>0</v>
      </c>
      <c r="Z136" s="124">
        <f t="shared" si="200"/>
        <v>0</v>
      </c>
      <c r="AA136" s="86"/>
      <c r="AB136" s="34"/>
      <c r="AC136" s="34"/>
      <c r="AD136" s="34"/>
      <c r="AE136" s="34"/>
      <c r="AF136" s="34"/>
      <c r="AG136" s="34"/>
    </row>
    <row r="137" spans="1:33" x14ac:dyDescent="0.2">
      <c r="A137" s="306" t="s">
        <v>19</v>
      </c>
      <c r="B137" s="467">
        <v>43960</v>
      </c>
      <c r="C137" s="387" t="s">
        <v>320</v>
      </c>
      <c r="D137" s="468" t="s">
        <v>321</v>
      </c>
      <c r="E137" s="363">
        <v>1</v>
      </c>
      <c r="F137" s="309">
        <v>16000</v>
      </c>
      <c r="G137" s="312">
        <f t="shared" si="192"/>
        <v>16000</v>
      </c>
      <c r="H137" s="363">
        <v>1</v>
      </c>
      <c r="I137" s="309">
        <v>16000</v>
      </c>
      <c r="J137" s="312">
        <f t="shared" si="193"/>
        <v>16000</v>
      </c>
      <c r="K137" s="308"/>
      <c r="L137" s="309"/>
      <c r="M137" s="312">
        <f t="shared" si="194"/>
        <v>0</v>
      </c>
      <c r="N137" s="308"/>
      <c r="O137" s="309"/>
      <c r="P137" s="312">
        <f t="shared" si="195"/>
        <v>0</v>
      </c>
      <c r="Q137" s="35"/>
      <c r="R137" s="36"/>
      <c r="S137" s="37">
        <f t="shared" si="196"/>
        <v>0</v>
      </c>
      <c r="T137" s="35"/>
      <c r="U137" s="36"/>
      <c r="V137" s="37">
        <f t="shared" si="197"/>
        <v>0</v>
      </c>
      <c r="W137" s="38">
        <f t="shared" si="198"/>
        <v>16000</v>
      </c>
      <c r="X137" s="116">
        <f t="shared" si="199"/>
        <v>16000</v>
      </c>
      <c r="Y137" s="116">
        <f t="shared" si="130"/>
        <v>0</v>
      </c>
      <c r="Z137" s="124">
        <f t="shared" si="200"/>
        <v>0</v>
      </c>
      <c r="AA137" s="95"/>
      <c r="AB137" s="34"/>
      <c r="AC137" s="34"/>
      <c r="AD137" s="34"/>
      <c r="AE137" s="34"/>
      <c r="AF137" s="34"/>
      <c r="AG137" s="34"/>
    </row>
    <row r="138" spans="1:33" ht="0.75" customHeight="1" thickBot="1" x14ac:dyDescent="0.25">
      <c r="A138" s="306" t="s">
        <v>19</v>
      </c>
      <c r="B138" s="467">
        <v>43991</v>
      </c>
      <c r="C138" s="449" t="s">
        <v>186</v>
      </c>
      <c r="D138" s="410"/>
      <c r="E138" s="308"/>
      <c r="F138" s="309">
        <v>0.22</v>
      </c>
      <c r="G138" s="312">
        <f t="shared" si="192"/>
        <v>0</v>
      </c>
      <c r="H138" s="308"/>
      <c r="I138" s="309">
        <v>0.22</v>
      </c>
      <c r="J138" s="312">
        <f t="shared" si="193"/>
        <v>0</v>
      </c>
      <c r="K138" s="308"/>
      <c r="L138" s="309">
        <v>0.22</v>
      </c>
      <c r="M138" s="312">
        <f t="shared" si="194"/>
        <v>0</v>
      </c>
      <c r="N138" s="308"/>
      <c r="O138" s="309">
        <v>0.22</v>
      </c>
      <c r="P138" s="312">
        <f t="shared" si="195"/>
        <v>0</v>
      </c>
      <c r="Q138" s="35"/>
      <c r="R138" s="36">
        <v>0.22</v>
      </c>
      <c r="S138" s="37">
        <f t="shared" si="196"/>
        <v>0</v>
      </c>
      <c r="T138" s="35"/>
      <c r="U138" s="36">
        <v>0.22</v>
      </c>
      <c r="V138" s="37">
        <f t="shared" si="197"/>
        <v>0</v>
      </c>
      <c r="W138" s="38">
        <f t="shared" si="198"/>
        <v>0</v>
      </c>
      <c r="X138" s="120">
        <f t="shared" si="199"/>
        <v>0</v>
      </c>
      <c r="Y138" s="120">
        <f t="shared" si="130"/>
        <v>0</v>
      </c>
      <c r="Z138" s="164" t="e">
        <f t="shared" si="200"/>
        <v>#DIV/0!</v>
      </c>
      <c r="AA138" s="95"/>
      <c r="AB138" s="5"/>
      <c r="AC138" s="5"/>
      <c r="AD138" s="5"/>
      <c r="AE138" s="5"/>
      <c r="AF138" s="5"/>
      <c r="AG138" s="5"/>
    </row>
    <row r="139" spans="1:33" ht="30" customHeight="1" thickBot="1" x14ac:dyDescent="0.25">
      <c r="A139" s="427" t="s">
        <v>187</v>
      </c>
      <c r="B139" s="428"/>
      <c r="C139" s="429"/>
      <c r="D139" s="430"/>
      <c r="E139" s="404">
        <f>SUM(E133:E137)</f>
        <v>56</v>
      </c>
      <c r="F139" s="404"/>
      <c r="G139" s="403">
        <f>SUM(G133:G138)</f>
        <v>88500</v>
      </c>
      <c r="H139" s="404">
        <f>SUM(H133:H137)</f>
        <v>56</v>
      </c>
      <c r="I139" s="404"/>
      <c r="J139" s="403">
        <f>SUM(J133:J138)</f>
        <v>88500</v>
      </c>
      <c r="K139" s="414">
        <f>SUM(K133:K137)</f>
        <v>0</v>
      </c>
      <c r="L139" s="413"/>
      <c r="M139" s="403">
        <f>SUM(M133:M138)</f>
        <v>0</v>
      </c>
      <c r="N139" s="414">
        <f>SUM(N133:N137)</f>
        <v>0</v>
      </c>
      <c r="O139" s="413"/>
      <c r="P139" s="403">
        <f>SUM(P133:P138)</f>
        <v>0</v>
      </c>
      <c r="Q139" s="52">
        <f>SUM(Q133:Q137)</f>
        <v>0</v>
      </c>
      <c r="R139" s="51"/>
      <c r="S139" s="50">
        <f>SUM(S133:S138)</f>
        <v>0</v>
      </c>
      <c r="T139" s="52">
        <f>SUM(T133:T137)</f>
        <v>0</v>
      </c>
      <c r="U139" s="51"/>
      <c r="V139" s="139">
        <f>SUM(V133:V138)</f>
        <v>0</v>
      </c>
      <c r="W139" s="167">
        <f>SUM(W133:W138)</f>
        <v>88500</v>
      </c>
      <c r="X139" s="168">
        <f>SUM(X133:X138)</f>
        <v>88500</v>
      </c>
      <c r="Y139" s="168">
        <f t="shared" si="130"/>
        <v>0</v>
      </c>
      <c r="Z139" s="168">
        <f>Y139/W139</f>
        <v>0</v>
      </c>
      <c r="AA139" s="169"/>
      <c r="AB139" s="5"/>
      <c r="AC139" s="5"/>
      <c r="AD139" s="5"/>
      <c r="AE139" s="5"/>
      <c r="AF139" s="5"/>
      <c r="AG139" s="5"/>
    </row>
    <row r="140" spans="1:33" ht="30" customHeight="1" thickBot="1" x14ac:dyDescent="0.25">
      <c r="A140" s="444" t="s">
        <v>16</v>
      </c>
      <c r="B140" s="432">
        <v>10</v>
      </c>
      <c r="C140" s="450" t="s">
        <v>188</v>
      </c>
      <c r="D140" s="446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2"/>
      <c r="R140" s="22"/>
      <c r="S140" s="22"/>
      <c r="T140" s="22"/>
      <c r="U140" s="22"/>
      <c r="V140" s="22"/>
      <c r="W140" s="165"/>
      <c r="X140" s="165"/>
      <c r="Y140" s="148"/>
      <c r="Z140" s="165"/>
      <c r="AA140" s="166"/>
      <c r="AB140" s="5"/>
      <c r="AC140" s="5"/>
      <c r="AD140" s="5"/>
      <c r="AE140" s="5"/>
      <c r="AF140" s="5"/>
      <c r="AG140" s="5"/>
    </row>
    <row r="141" spans="1:33" ht="30" customHeight="1" thickBot="1" x14ac:dyDescent="0.25">
      <c r="A141" s="299" t="s">
        <v>19</v>
      </c>
      <c r="B141" s="467">
        <v>43840</v>
      </c>
      <c r="C141" s="469" t="str">
        <f>'[2]Кошторис  витрат'!$C$130</f>
        <v>Витрати зі створення сайту (створення односторінкового сайту)</v>
      </c>
      <c r="D141" s="462" t="s">
        <v>81</v>
      </c>
      <c r="E141" s="382">
        <v>1</v>
      </c>
      <c r="F141" s="383">
        <v>6400</v>
      </c>
      <c r="G141" s="384">
        <f t="shared" ref="G141:G145" si="201">E141*F141</f>
        <v>6400</v>
      </c>
      <c r="H141" s="382">
        <v>1</v>
      </c>
      <c r="I141" s="383">
        <v>10200</v>
      </c>
      <c r="J141" s="384">
        <f t="shared" ref="J141:J145" si="202">H141*I141</f>
        <v>10200</v>
      </c>
      <c r="K141" s="385"/>
      <c r="L141" s="383"/>
      <c r="M141" s="384">
        <f t="shared" ref="M141:M145" si="203">K141*L141</f>
        <v>0</v>
      </c>
      <c r="N141" s="385"/>
      <c r="O141" s="383"/>
      <c r="P141" s="384">
        <f t="shared" ref="P141:P145" si="204">N141*O141</f>
        <v>0</v>
      </c>
      <c r="Q141" s="46"/>
      <c r="R141" s="47"/>
      <c r="S141" s="48">
        <f t="shared" ref="S141:S145" si="205">Q141*R141</f>
        <v>0</v>
      </c>
      <c r="T141" s="46"/>
      <c r="U141" s="47"/>
      <c r="V141" s="181">
        <f t="shared" ref="V141:V145" si="206">T141*U141</f>
        <v>0</v>
      </c>
      <c r="W141" s="182">
        <f>G141+M141+S141</f>
        <v>6400</v>
      </c>
      <c r="X141" s="176">
        <f t="shared" ref="X141:X145" si="207">J141+P141+V141</f>
        <v>10200</v>
      </c>
      <c r="Y141" s="176">
        <f t="shared" si="130"/>
        <v>-3800</v>
      </c>
      <c r="Z141" s="177">
        <f t="shared" ref="Z141:Z145" si="208">Y141/W141</f>
        <v>-0.59375</v>
      </c>
      <c r="AA141" s="183"/>
      <c r="AB141" s="34"/>
      <c r="AC141" s="34"/>
      <c r="AD141" s="34"/>
      <c r="AE141" s="34"/>
      <c r="AF141" s="34"/>
      <c r="AG141" s="34"/>
    </row>
    <row r="142" spans="1:33" ht="30" hidden="1" customHeight="1" thickBot="1" x14ac:dyDescent="0.25">
      <c r="A142" s="299" t="s">
        <v>19</v>
      </c>
      <c r="B142" s="467">
        <v>43871</v>
      </c>
      <c r="C142" s="469" t="s">
        <v>189</v>
      </c>
      <c r="D142" s="462"/>
      <c r="E142" s="330"/>
      <c r="F142" s="304"/>
      <c r="G142" s="305">
        <f t="shared" si="201"/>
        <v>0</v>
      </c>
      <c r="H142" s="330"/>
      <c r="I142" s="304"/>
      <c r="J142" s="305">
        <f t="shared" si="202"/>
        <v>0</v>
      </c>
      <c r="K142" s="303"/>
      <c r="L142" s="304"/>
      <c r="M142" s="305">
        <f t="shared" si="203"/>
        <v>0</v>
      </c>
      <c r="N142" s="303"/>
      <c r="O142" s="304"/>
      <c r="P142" s="305">
        <f t="shared" si="204"/>
        <v>0</v>
      </c>
      <c r="Q142" s="29"/>
      <c r="R142" s="30"/>
      <c r="S142" s="31">
        <f t="shared" si="205"/>
        <v>0</v>
      </c>
      <c r="T142" s="29"/>
      <c r="U142" s="30"/>
      <c r="V142" s="151">
        <f t="shared" si="206"/>
        <v>0</v>
      </c>
      <c r="W142" s="156">
        <f>G142+M142+S142</f>
        <v>0</v>
      </c>
      <c r="X142" s="157">
        <f t="shared" si="207"/>
        <v>0</v>
      </c>
      <c r="Y142" s="157">
        <f t="shared" si="130"/>
        <v>0</v>
      </c>
      <c r="Z142" s="158" t="e">
        <f t="shared" si="208"/>
        <v>#DIV/0!</v>
      </c>
      <c r="AA142" s="159"/>
      <c r="AB142" s="34"/>
      <c r="AC142" s="34"/>
      <c r="AD142" s="34"/>
      <c r="AE142" s="34"/>
      <c r="AF142" s="34"/>
      <c r="AG142" s="34"/>
    </row>
    <row r="143" spans="1:33" ht="30" hidden="1" customHeight="1" thickBot="1" x14ac:dyDescent="0.25">
      <c r="A143" s="299" t="s">
        <v>19</v>
      </c>
      <c r="B143" s="467">
        <v>43900</v>
      </c>
      <c r="C143" s="469" t="s">
        <v>189</v>
      </c>
      <c r="D143" s="462"/>
      <c r="E143" s="330"/>
      <c r="F143" s="304"/>
      <c r="G143" s="305">
        <f t="shared" si="201"/>
        <v>0</v>
      </c>
      <c r="H143" s="330"/>
      <c r="I143" s="304"/>
      <c r="J143" s="305">
        <f t="shared" si="202"/>
        <v>0</v>
      </c>
      <c r="K143" s="303"/>
      <c r="L143" s="304"/>
      <c r="M143" s="305">
        <f t="shared" si="203"/>
        <v>0</v>
      </c>
      <c r="N143" s="303"/>
      <c r="O143" s="304"/>
      <c r="P143" s="305">
        <f t="shared" si="204"/>
        <v>0</v>
      </c>
      <c r="Q143" s="29"/>
      <c r="R143" s="30"/>
      <c r="S143" s="31">
        <f t="shared" si="205"/>
        <v>0</v>
      </c>
      <c r="T143" s="29"/>
      <c r="U143" s="30"/>
      <c r="V143" s="151">
        <f t="shared" si="206"/>
        <v>0</v>
      </c>
      <c r="W143" s="156">
        <f>G143+M143+S143</f>
        <v>0</v>
      </c>
      <c r="X143" s="157">
        <f t="shared" si="207"/>
        <v>0</v>
      </c>
      <c r="Y143" s="157">
        <f t="shared" si="130"/>
        <v>0</v>
      </c>
      <c r="Z143" s="158" t="e">
        <f t="shared" si="208"/>
        <v>#DIV/0!</v>
      </c>
      <c r="AA143" s="159"/>
      <c r="AB143" s="34"/>
      <c r="AC143" s="34"/>
      <c r="AD143" s="34"/>
      <c r="AE143" s="34"/>
      <c r="AF143" s="34"/>
      <c r="AG143" s="34"/>
    </row>
    <row r="144" spans="1:33" ht="30" hidden="1" customHeight="1" thickBot="1" x14ac:dyDescent="0.25">
      <c r="A144" s="306" t="s">
        <v>19</v>
      </c>
      <c r="B144" s="470">
        <v>43931</v>
      </c>
      <c r="C144" s="387" t="s">
        <v>240</v>
      </c>
      <c r="D144" s="468" t="s">
        <v>21</v>
      </c>
      <c r="E144" s="363"/>
      <c r="F144" s="309"/>
      <c r="G144" s="305">
        <f t="shared" si="201"/>
        <v>0</v>
      </c>
      <c r="H144" s="363"/>
      <c r="I144" s="309"/>
      <c r="J144" s="305">
        <f t="shared" si="202"/>
        <v>0</v>
      </c>
      <c r="K144" s="308"/>
      <c r="L144" s="309"/>
      <c r="M144" s="312">
        <f t="shared" si="203"/>
        <v>0</v>
      </c>
      <c r="N144" s="308"/>
      <c r="O144" s="309"/>
      <c r="P144" s="312">
        <f t="shared" si="204"/>
        <v>0</v>
      </c>
      <c r="Q144" s="35"/>
      <c r="R144" s="36"/>
      <c r="S144" s="37">
        <f t="shared" si="205"/>
        <v>0</v>
      </c>
      <c r="T144" s="35"/>
      <c r="U144" s="36"/>
      <c r="V144" s="174">
        <f t="shared" si="206"/>
        <v>0</v>
      </c>
      <c r="W144" s="184">
        <f>G144+M144+S144</f>
        <v>0</v>
      </c>
      <c r="X144" s="157">
        <f t="shared" si="207"/>
        <v>0</v>
      </c>
      <c r="Y144" s="157">
        <f t="shared" si="130"/>
        <v>0</v>
      </c>
      <c r="Z144" s="158" t="e">
        <f t="shared" si="208"/>
        <v>#DIV/0!</v>
      </c>
      <c r="AA144" s="185"/>
      <c r="AB144" s="34"/>
      <c r="AC144" s="34"/>
      <c r="AD144" s="34"/>
      <c r="AE144" s="34"/>
      <c r="AF144" s="34"/>
      <c r="AG144" s="34"/>
    </row>
    <row r="145" spans="1:33" ht="30" hidden="1" customHeight="1" thickBot="1" x14ac:dyDescent="0.25">
      <c r="A145" s="306" t="s">
        <v>19</v>
      </c>
      <c r="B145" s="471">
        <v>43961</v>
      </c>
      <c r="C145" s="449" t="s">
        <v>190</v>
      </c>
      <c r="D145" s="472"/>
      <c r="E145" s="308"/>
      <c r="F145" s="309">
        <v>0.22</v>
      </c>
      <c r="G145" s="312">
        <f t="shared" si="201"/>
        <v>0</v>
      </c>
      <c r="H145" s="308"/>
      <c r="I145" s="309">
        <v>0.22</v>
      </c>
      <c r="J145" s="312">
        <f t="shared" si="202"/>
        <v>0</v>
      </c>
      <c r="K145" s="308"/>
      <c r="L145" s="309">
        <v>0.22</v>
      </c>
      <c r="M145" s="312">
        <f t="shared" si="203"/>
        <v>0</v>
      </c>
      <c r="N145" s="308"/>
      <c r="O145" s="309">
        <v>0.22</v>
      </c>
      <c r="P145" s="312">
        <f t="shared" si="204"/>
        <v>0</v>
      </c>
      <c r="Q145" s="35"/>
      <c r="R145" s="36">
        <v>0.22</v>
      </c>
      <c r="S145" s="37">
        <f t="shared" si="205"/>
        <v>0</v>
      </c>
      <c r="T145" s="35"/>
      <c r="U145" s="36">
        <v>0.22</v>
      </c>
      <c r="V145" s="174">
        <f t="shared" si="206"/>
        <v>0</v>
      </c>
      <c r="W145" s="160">
        <f>G145+M145+S145</f>
        <v>0</v>
      </c>
      <c r="X145" s="161">
        <f t="shared" si="207"/>
        <v>0</v>
      </c>
      <c r="Y145" s="161">
        <f t="shared" si="130"/>
        <v>0</v>
      </c>
      <c r="Z145" s="162" t="e">
        <f t="shared" si="208"/>
        <v>#DIV/0!</v>
      </c>
      <c r="AA145" s="186"/>
      <c r="AB145" s="5"/>
      <c r="AC145" s="5"/>
      <c r="AD145" s="5"/>
      <c r="AE145" s="5"/>
      <c r="AF145" s="5"/>
      <c r="AG145" s="5"/>
    </row>
    <row r="146" spans="1:33" ht="30" customHeight="1" thickBot="1" x14ac:dyDescent="0.25">
      <c r="A146" s="427" t="s">
        <v>191</v>
      </c>
      <c r="B146" s="428"/>
      <c r="C146" s="429"/>
      <c r="D146" s="430"/>
      <c r="E146" s="404">
        <f>SUM(E141:E144)</f>
        <v>1</v>
      </c>
      <c r="F146" s="413"/>
      <c r="G146" s="403">
        <f>SUM(G141:G145)</f>
        <v>6400</v>
      </c>
      <c r="H146" s="404">
        <f>SUM(H141:H144)</f>
        <v>1</v>
      </c>
      <c r="I146" s="413"/>
      <c r="J146" s="403">
        <f>SUM(J141:J145)</f>
        <v>10200</v>
      </c>
      <c r="K146" s="414">
        <f>SUM(K141:K144)</f>
        <v>0</v>
      </c>
      <c r="L146" s="413"/>
      <c r="M146" s="403">
        <f>SUM(M141:M145)</f>
        <v>0</v>
      </c>
      <c r="N146" s="414">
        <f>SUM(N141:N144)</f>
        <v>0</v>
      </c>
      <c r="O146" s="413"/>
      <c r="P146" s="403">
        <f>SUM(P141:P145)</f>
        <v>0</v>
      </c>
      <c r="Q146" s="52">
        <f>SUM(Q141:Q144)</f>
        <v>0</v>
      </c>
      <c r="R146" s="51"/>
      <c r="S146" s="50">
        <f>SUM(S141:S145)</f>
        <v>0</v>
      </c>
      <c r="T146" s="52">
        <f>SUM(T141:T144)</f>
        <v>0</v>
      </c>
      <c r="U146" s="51"/>
      <c r="V146" s="139">
        <f>SUM(V141:V145)</f>
        <v>0</v>
      </c>
      <c r="W146" s="167">
        <f>SUM(W141:W145)</f>
        <v>6400</v>
      </c>
      <c r="X146" s="168">
        <f>SUM(X141:X145)</f>
        <v>10200</v>
      </c>
      <c r="Y146" s="168">
        <f t="shared" ref="Y146:Y186" si="209">W146-X146</f>
        <v>-3800</v>
      </c>
      <c r="Z146" s="168">
        <f>Y146/W146</f>
        <v>-0.59375</v>
      </c>
      <c r="AA146" s="169"/>
      <c r="AB146" s="5"/>
      <c r="AC146" s="5"/>
      <c r="AD146" s="5"/>
      <c r="AE146" s="5"/>
      <c r="AF146" s="5"/>
      <c r="AG146" s="5"/>
    </row>
    <row r="147" spans="1:33" ht="30" customHeight="1" thickBot="1" x14ac:dyDescent="0.25">
      <c r="A147" s="444" t="s">
        <v>16</v>
      </c>
      <c r="B147" s="432">
        <v>11</v>
      </c>
      <c r="C147" s="445" t="s">
        <v>192</v>
      </c>
      <c r="D147" s="446"/>
      <c r="E147" s="291"/>
      <c r="F147" s="291"/>
      <c r="G147" s="291"/>
      <c r="H147" s="291"/>
      <c r="I147" s="291"/>
      <c r="J147" s="291"/>
      <c r="K147" s="291"/>
      <c r="L147" s="291"/>
      <c r="M147" s="291"/>
      <c r="N147" s="291"/>
      <c r="O147" s="291"/>
      <c r="P147" s="291"/>
      <c r="Q147" s="22"/>
      <c r="R147" s="22"/>
      <c r="S147" s="22"/>
      <c r="T147" s="22"/>
      <c r="U147" s="22"/>
      <c r="V147" s="22"/>
      <c r="W147" s="165"/>
      <c r="X147" s="165"/>
      <c r="Y147" s="148"/>
      <c r="Z147" s="165"/>
      <c r="AA147" s="166"/>
      <c r="AB147" s="5"/>
      <c r="AC147" s="5"/>
      <c r="AD147" s="5"/>
      <c r="AE147" s="5"/>
      <c r="AF147" s="5"/>
      <c r="AG147" s="5"/>
    </row>
    <row r="148" spans="1:33" ht="30" hidden="1" customHeight="1" thickBot="1" x14ac:dyDescent="0.25">
      <c r="A148" s="473" t="s">
        <v>19</v>
      </c>
      <c r="B148" s="467">
        <v>43841</v>
      </c>
      <c r="C148" s="469" t="s">
        <v>193</v>
      </c>
      <c r="D148" s="381" t="s">
        <v>52</v>
      </c>
      <c r="E148" s="385"/>
      <c r="F148" s="383"/>
      <c r="G148" s="384">
        <f t="shared" ref="G148" si="210">E148*F148</f>
        <v>0</v>
      </c>
      <c r="H148" s="385"/>
      <c r="I148" s="383"/>
      <c r="J148" s="384">
        <f t="shared" ref="J148" si="211">H148*I148</f>
        <v>0</v>
      </c>
      <c r="K148" s="385"/>
      <c r="L148" s="383"/>
      <c r="M148" s="384">
        <f t="shared" ref="M148" si="212">K148*L148</f>
        <v>0</v>
      </c>
      <c r="N148" s="385"/>
      <c r="O148" s="383"/>
      <c r="P148" s="384">
        <f t="shared" ref="P148" si="213">N148*O148</f>
        <v>0</v>
      </c>
      <c r="Q148" s="46"/>
      <c r="R148" s="47"/>
      <c r="S148" s="48">
        <f t="shared" ref="S148" si="214">Q148*R148</f>
        <v>0</v>
      </c>
      <c r="T148" s="46"/>
      <c r="U148" s="47"/>
      <c r="V148" s="181">
        <f t="shared" ref="V148" si="215">T148*U148</f>
        <v>0</v>
      </c>
      <c r="W148" s="182">
        <f>G148+M148+S148</f>
        <v>0</v>
      </c>
      <c r="X148" s="176">
        <f t="shared" ref="X148:X149" si="216">J148+P148+V148</f>
        <v>0</v>
      </c>
      <c r="Y148" s="176">
        <f t="shared" si="209"/>
        <v>0</v>
      </c>
      <c r="Z148" s="177" t="e">
        <f t="shared" ref="Z148:Z149" si="217">Y148/W148</f>
        <v>#DIV/0!</v>
      </c>
      <c r="AA148" s="183"/>
      <c r="AB148" s="34"/>
      <c r="AC148" s="34"/>
      <c r="AD148" s="34"/>
      <c r="AE148" s="34"/>
      <c r="AF148" s="34"/>
      <c r="AG148" s="34"/>
    </row>
    <row r="149" spans="1:33" ht="30" hidden="1" customHeight="1" thickBot="1" x14ac:dyDescent="0.25">
      <c r="A149" s="474" t="s">
        <v>19</v>
      </c>
      <c r="B149" s="467">
        <v>43872</v>
      </c>
      <c r="C149" s="387" t="s">
        <v>193</v>
      </c>
      <c r="D149" s="311" t="s">
        <v>52</v>
      </c>
      <c r="E149" s="308"/>
      <c r="F149" s="309"/>
      <c r="G149" s="305">
        <f>E149*F149</f>
        <v>0</v>
      </c>
      <c r="H149" s="308"/>
      <c r="I149" s="309"/>
      <c r="J149" s="305">
        <f>H149*I149</f>
        <v>0</v>
      </c>
      <c r="K149" s="308"/>
      <c r="L149" s="309"/>
      <c r="M149" s="312">
        <f>K149*L149</f>
        <v>0</v>
      </c>
      <c r="N149" s="308"/>
      <c r="O149" s="309"/>
      <c r="P149" s="312">
        <f>N149*O149</f>
        <v>0</v>
      </c>
      <c r="Q149" s="35"/>
      <c r="R149" s="36"/>
      <c r="S149" s="37">
        <f>Q149*R149</f>
        <v>0</v>
      </c>
      <c r="T149" s="35"/>
      <c r="U149" s="36"/>
      <c r="V149" s="174">
        <f>T149*U149</f>
        <v>0</v>
      </c>
      <c r="W149" s="187">
        <f>G149+M149+S149</f>
        <v>0</v>
      </c>
      <c r="X149" s="161">
        <f t="shared" si="216"/>
        <v>0</v>
      </c>
      <c r="Y149" s="161">
        <f t="shared" si="209"/>
        <v>0</v>
      </c>
      <c r="Z149" s="162" t="e">
        <f t="shared" si="217"/>
        <v>#DIV/0!</v>
      </c>
      <c r="AA149" s="186"/>
      <c r="AB149" s="33"/>
      <c r="AC149" s="34"/>
      <c r="AD149" s="34"/>
      <c r="AE149" s="34"/>
      <c r="AF149" s="34"/>
      <c r="AG149" s="34"/>
    </row>
    <row r="150" spans="1:33" ht="30" customHeight="1" thickBot="1" x14ac:dyDescent="0.25">
      <c r="A150" s="571" t="s">
        <v>194</v>
      </c>
      <c r="B150" s="572"/>
      <c r="C150" s="572"/>
      <c r="D150" s="573"/>
      <c r="E150" s="404">
        <f>SUM(E148:E149)</f>
        <v>0</v>
      </c>
      <c r="F150" s="413"/>
      <c r="G150" s="403">
        <f>SUM(G148:G149)</f>
        <v>0</v>
      </c>
      <c r="H150" s="404">
        <f>SUM(H148:H149)</f>
        <v>0</v>
      </c>
      <c r="I150" s="413"/>
      <c r="J150" s="403">
        <f>SUM(J148:J149)</f>
        <v>0</v>
      </c>
      <c r="K150" s="414">
        <f>SUM(K148:K149)</f>
        <v>0</v>
      </c>
      <c r="L150" s="413"/>
      <c r="M150" s="403">
        <f>SUM(M148:M149)</f>
        <v>0</v>
      </c>
      <c r="N150" s="414">
        <f>SUM(N148:N149)</f>
        <v>0</v>
      </c>
      <c r="O150" s="413"/>
      <c r="P150" s="403">
        <f>SUM(P148:P149)</f>
        <v>0</v>
      </c>
      <c r="Q150" s="52">
        <f>SUM(Q148:Q149)</f>
        <v>0</v>
      </c>
      <c r="R150" s="51"/>
      <c r="S150" s="50">
        <f>SUM(S148:S149)</f>
        <v>0</v>
      </c>
      <c r="T150" s="52">
        <f>SUM(T148:T149)</f>
        <v>0</v>
      </c>
      <c r="U150" s="51"/>
      <c r="V150" s="139">
        <f>SUM(V148:V149)</f>
        <v>0</v>
      </c>
      <c r="W150" s="167">
        <f>SUM(W148:W149)</f>
        <v>0</v>
      </c>
      <c r="X150" s="168">
        <f>SUM(X148:X149)</f>
        <v>0</v>
      </c>
      <c r="Y150" s="168">
        <f t="shared" si="209"/>
        <v>0</v>
      </c>
      <c r="Z150" s="168" t="e">
        <f>Y150/W150</f>
        <v>#DIV/0!</v>
      </c>
      <c r="AA150" s="169"/>
      <c r="AB150" s="5"/>
      <c r="AC150" s="5"/>
      <c r="AD150" s="5"/>
      <c r="AE150" s="5"/>
      <c r="AF150" s="5"/>
      <c r="AG150" s="5"/>
    </row>
    <row r="151" spans="1:33" ht="27.75" customHeight="1" thickBot="1" x14ac:dyDescent="0.25">
      <c r="A151" s="431" t="s">
        <v>16</v>
      </c>
      <c r="B151" s="432">
        <v>12</v>
      </c>
      <c r="C151" s="433" t="s">
        <v>195</v>
      </c>
      <c r="D151" s="475"/>
      <c r="E151" s="291"/>
      <c r="F151" s="291"/>
      <c r="G151" s="291"/>
      <c r="H151" s="291"/>
      <c r="I151" s="291"/>
      <c r="J151" s="291"/>
      <c r="K151" s="291"/>
      <c r="L151" s="291"/>
      <c r="M151" s="291"/>
      <c r="N151" s="291"/>
      <c r="O151" s="291"/>
      <c r="P151" s="291"/>
      <c r="Q151" s="22"/>
      <c r="R151" s="22"/>
      <c r="S151" s="22"/>
      <c r="T151" s="22"/>
      <c r="U151" s="22"/>
      <c r="V151" s="22"/>
      <c r="W151" s="165"/>
      <c r="X151" s="165"/>
      <c r="Y151" s="148"/>
      <c r="Z151" s="165"/>
      <c r="AA151" s="166"/>
      <c r="AB151" s="5"/>
      <c r="AC151" s="5"/>
      <c r="AD151" s="5"/>
      <c r="AE151" s="5"/>
      <c r="AF151" s="5"/>
      <c r="AG151" s="5"/>
    </row>
    <row r="152" spans="1:33" ht="30" hidden="1" customHeight="1" thickBot="1" x14ac:dyDescent="0.25">
      <c r="A152" s="379" t="s">
        <v>19</v>
      </c>
      <c r="B152" s="476">
        <v>43842</v>
      </c>
      <c r="C152" s="477" t="s">
        <v>196</v>
      </c>
      <c r="D152" s="478" t="s">
        <v>197</v>
      </c>
      <c r="E152" s="382"/>
      <c r="F152" s="383"/>
      <c r="G152" s="384">
        <f t="shared" ref="G152:G154" si="218">E152*F152</f>
        <v>0</v>
      </c>
      <c r="H152" s="382"/>
      <c r="I152" s="383"/>
      <c r="J152" s="384">
        <f t="shared" ref="J152:J154" si="219">H152*I152</f>
        <v>0</v>
      </c>
      <c r="K152" s="385"/>
      <c r="L152" s="383"/>
      <c r="M152" s="384">
        <f t="shared" ref="M152:M154" si="220">K152*L152</f>
        <v>0</v>
      </c>
      <c r="N152" s="385"/>
      <c r="O152" s="383"/>
      <c r="P152" s="384">
        <f t="shared" ref="P152:P154" si="221">N152*O152</f>
        <v>0</v>
      </c>
      <c r="Q152" s="46"/>
      <c r="R152" s="47"/>
      <c r="S152" s="48">
        <f t="shared" ref="S152:S155" si="222">Q152*R152</f>
        <v>0</v>
      </c>
      <c r="T152" s="46"/>
      <c r="U152" s="47"/>
      <c r="V152" s="181">
        <f t="shared" ref="V152:V155" si="223">T152*U152</f>
        <v>0</v>
      </c>
      <c r="W152" s="182">
        <f>G152+M152+S152</f>
        <v>0</v>
      </c>
      <c r="X152" s="176">
        <f t="shared" ref="X152:X155" si="224">J152+P152+V152</f>
        <v>0</v>
      </c>
      <c r="Y152" s="176">
        <f t="shared" si="209"/>
        <v>0</v>
      </c>
      <c r="Z152" s="177" t="e">
        <f t="shared" ref="Z152:Z155" si="225">Y152/W152</f>
        <v>#DIV/0!</v>
      </c>
      <c r="AA152" s="188"/>
      <c r="AB152" s="33"/>
      <c r="AC152" s="34"/>
      <c r="AD152" s="34"/>
      <c r="AE152" s="34"/>
      <c r="AF152" s="34"/>
      <c r="AG152" s="34"/>
    </row>
    <row r="153" spans="1:33" ht="30" hidden="1" customHeight="1" thickBot="1" x14ac:dyDescent="0.25">
      <c r="A153" s="299" t="s">
        <v>19</v>
      </c>
      <c r="B153" s="467">
        <v>43873</v>
      </c>
      <c r="C153" s="411" t="s">
        <v>239</v>
      </c>
      <c r="D153" s="479" t="s">
        <v>172</v>
      </c>
      <c r="E153" s="330"/>
      <c r="F153" s="304"/>
      <c r="G153" s="305">
        <f t="shared" si="218"/>
        <v>0</v>
      </c>
      <c r="H153" s="330"/>
      <c r="I153" s="304"/>
      <c r="J153" s="305">
        <f t="shared" si="219"/>
        <v>0</v>
      </c>
      <c r="K153" s="303"/>
      <c r="L153" s="304"/>
      <c r="M153" s="305">
        <f t="shared" si="220"/>
        <v>0</v>
      </c>
      <c r="N153" s="303"/>
      <c r="O153" s="304"/>
      <c r="P153" s="305">
        <f t="shared" si="221"/>
        <v>0</v>
      </c>
      <c r="Q153" s="29"/>
      <c r="R153" s="30"/>
      <c r="S153" s="31">
        <f t="shared" si="222"/>
        <v>0</v>
      </c>
      <c r="T153" s="29"/>
      <c r="U153" s="30"/>
      <c r="V153" s="151">
        <f t="shared" si="223"/>
        <v>0</v>
      </c>
      <c r="W153" s="189">
        <f>G153+M153+S153</f>
        <v>0</v>
      </c>
      <c r="X153" s="157">
        <f t="shared" si="224"/>
        <v>0</v>
      </c>
      <c r="Y153" s="157">
        <f t="shared" si="209"/>
        <v>0</v>
      </c>
      <c r="Z153" s="158" t="e">
        <f t="shared" si="225"/>
        <v>#DIV/0!</v>
      </c>
      <c r="AA153" s="190"/>
      <c r="AB153" s="34"/>
      <c r="AC153" s="34"/>
      <c r="AD153" s="34"/>
      <c r="AE153" s="34"/>
      <c r="AF153" s="34"/>
      <c r="AG153" s="34"/>
    </row>
    <row r="154" spans="1:33" ht="30" hidden="1" customHeight="1" thickBot="1" x14ac:dyDescent="0.25">
      <c r="A154" s="306" t="s">
        <v>19</v>
      </c>
      <c r="B154" s="470">
        <v>43902</v>
      </c>
      <c r="C154" s="387" t="s">
        <v>198</v>
      </c>
      <c r="D154" s="326" t="s">
        <v>172</v>
      </c>
      <c r="E154" s="363"/>
      <c r="F154" s="309"/>
      <c r="G154" s="312">
        <f t="shared" si="218"/>
        <v>0</v>
      </c>
      <c r="H154" s="363"/>
      <c r="I154" s="309"/>
      <c r="J154" s="312">
        <f t="shared" si="219"/>
        <v>0</v>
      </c>
      <c r="K154" s="308"/>
      <c r="L154" s="309"/>
      <c r="M154" s="312">
        <f t="shared" si="220"/>
        <v>0</v>
      </c>
      <c r="N154" s="308"/>
      <c r="O154" s="309"/>
      <c r="P154" s="312">
        <f t="shared" si="221"/>
        <v>0</v>
      </c>
      <c r="Q154" s="35"/>
      <c r="R154" s="36"/>
      <c r="S154" s="37">
        <f t="shared" si="222"/>
        <v>0</v>
      </c>
      <c r="T154" s="35"/>
      <c r="U154" s="36"/>
      <c r="V154" s="174">
        <f t="shared" si="223"/>
        <v>0</v>
      </c>
      <c r="W154" s="184">
        <f>G154+M154+S154</f>
        <v>0</v>
      </c>
      <c r="X154" s="157">
        <f t="shared" si="224"/>
        <v>0</v>
      </c>
      <c r="Y154" s="157">
        <f t="shared" si="209"/>
        <v>0</v>
      </c>
      <c r="Z154" s="158" t="e">
        <f t="shared" si="225"/>
        <v>#DIV/0!</v>
      </c>
      <c r="AA154" s="191"/>
      <c r="AB154" s="34"/>
      <c r="AC154" s="34"/>
      <c r="AD154" s="34"/>
      <c r="AE154" s="34"/>
      <c r="AF154" s="34"/>
      <c r="AG154" s="34"/>
    </row>
    <row r="155" spans="1:33" ht="30" hidden="1" customHeight="1" thickBot="1" x14ac:dyDescent="0.25">
      <c r="A155" s="306" t="s">
        <v>19</v>
      </c>
      <c r="B155" s="470">
        <v>43933</v>
      </c>
      <c r="C155" s="449" t="s">
        <v>248</v>
      </c>
      <c r="D155" s="480"/>
      <c r="E155" s="363"/>
      <c r="F155" s="309">
        <v>0.22</v>
      </c>
      <c r="G155" s="312">
        <f>E155*F155</f>
        <v>0</v>
      </c>
      <c r="H155" s="363"/>
      <c r="I155" s="309">
        <v>0.22</v>
      </c>
      <c r="J155" s="312">
        <f>H155*I155</f>
        <v>0</v>
      </c>
      <c r="K155" s="308"/>
      <c r="L155" s="309">
        <v>0.22</v>
      </c>
      <c r="M155" s="312">
        <f>K155*L155</f>
        <v>0</v>
      </c>
      <c r="N155" s="308"/>
      <c r="O155" s="309">
        <v>0.22</v>
      </c>
      <c r="P155" s="312">
        <f>N155*O155</f>
        <v>0</v>
      </c>
      <c r="Q155" s="35"/>
      <c r="R155" s="36">
        <v>0.22</v>
      </c>
      <c r="S155" s="37">
        <f t="shared" si="222"/>
        <v>0</v>
      </c>
      <c r="T155" s="35"/>
      <c r="U155" s="36">
        <v>0.22</v>
      </c>
      <c r="V155" s="174">
        <f t="shared" si="223"/>
        <v>0</v>
      </c>
      <c r="W155" s="160">
        <f>G155+M155+S155</f>
        <v>0</v>
      </c>
      <c r="X155" s="161">
        <f t="shared" si="224"/>
        <v>0</v>
      </c>
      <c r="Y155" s="161">
        <f t="shared" si="209"/>
        <v>0</v>
      </c>
      <c r="Z155" s="162" t="e">
        <f t="shared" si="225"/>
        <v>#DIV/0!</v>
      </c>
      <c r="AA155" s="163"/>
      <c r="AB155" s="5"/>
      <c r="AC155" s="5"/>
      <c r="AD155" s="5"/>
      <c r="AE155" s="5"/>
      <c r="AF155" s="5"/>
      <c r="AG155" s="5"/>
    </row>
    <row r="156" spans="1:33" ht="30" customHeight="1" thickBot="1" x14ac:dyDescent="0.25">
      <c r="A156" s="427" t="s">
        <v>199</v>
      </c>
      <c r="B156" s="428"/>
      <c r="C156" s="429"/>
      <c r="D156" s="481"/>
      <c r="E156" s="404">
        <f>SUM(E152:E154)</f>
        <v>0</v>
      </c>
      <c r="F156" s="413"/>
      <c r="G156" s="403">
        <f>SUM(G152:G155)</f>
        <v>0</v>
      </c>
      <c r="H156" s="404">
        <f>SUM(H152:H154)</f>
        <v>0</v>
      </c>
      <c r="I156" s="413"/>
      <c r="J156" s="403">
        <f>SUM(J152:J155)</f>
        <v>0</v>
      </c>
      <c r="K156" s="414">
        <f>SUM(K152:K154)</f>
        <v>0</v>
      </c>
      <c r="L156" s="413"/>
      <c r="M156" s="403">
        <f>SUM(M152:M155)</f>
        <v>0</v>
      </c>
      <c r="N156" s="414">
        <f>SUM(N152:N154)</f>
        <v>0</v>
      </c>
      <c r="O156" s="413"/>
      <c r="P156" s="403">
        <f>SUM(P152:P155)</f>
        <v>0</v>
      </c>
      <c r="Q156" s="52">
        <f>SUM(Q152:Q154)</f>
        <v>0</v>
      </c>
      <c r="R156" s="51"/>
      <c r="S156" s="50">
        <f>SUM(S152:S155)</f>
        <v>0</v>
      </c>
      <c r="T156" s="52">
        <f>SUM(T152:T154)</f>
        <v>0</v>
      </c>
      <c r="U156" s="51"/>
      <c r="V156" s="139">
        <f>SUM(V152:V155)</f>
        <v>0</v>
      </c>
      <c r="W156" s="167">
        <f t="shared" ref="W156:X156" si="226">SUM(W152:W155)</f>
        <v>0</v>
      </c>
      <c r="X156" s="168">
        <f t="shared" si="226"/>
        <v>0</v>
      </c>
      <c r="Y156" s="168">
        <f t="shared" si="209"/>
        <v>0</v>
      </c>
      <c r="Z156" s="168" t="e">
        <f>Y156/W156</f>
        <v>#DIV/0!</v>
      </c>
      <c r="AA156" s="169"/>
      <c r="AB156" s="5"/>
      <c r="AC156" s="5"/>
      <c r="AD156" s="5"/>
      <c r="AE156" s="5"/>
      <c r="AF156" s="5"/>
      <c r="AG156" s="5"/>
    </row>
    <row r="157" spans="1:33" ht="30" customHeight="1" thickBot="1" x14ac:dyDescent="0.25">
      <c r="A157" s="431" t="s">
        <v>16</v>
      </c>
      <c r="B157" s="482">
        <v>13</v>
      </c>
      <c r="C157" s="433" t="s">
        <v>200</v>
      </c>
      <c r="D157" s="290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2"/>
      <c r="R157" s="22"/>
      <c r="S157" s="22"/>
      <c r="T157" s="22"/>
      <c r="U157" s="22"/>
      <c r="V157" s="22"/>
      <c r="W157" s="165"/>
      <c r="X157" s="165"/>
      <c r="Y157" s="148"/>
      <c r="Z157" s="165"/>
      <c r="AA157" s="166"/>
      <c r="AB157" s="4"/>
      <c r="AC157" s="5"/>
      <c r="AD157" s="5"/>
      <c r="AE157" s="5"/>
      <c r="AF157" s="5"/>
      <c r="AG157" s="5"/>
    </row>
    <row r="158" spans="1:33" ht="30" customHeight="1" thickBot="1" x14ac:dyDescent="0.25">
      <c r="A158" s="313" t="s">
        <v>17</v>
      </c>
      <c r="B158" s="437" t="s">
        <v>201</v>
      </c>
      <c r="C158" s="483" t="s">
        <v>202</v>
      </c>
      <c r="D158" s="393"/>
      <c r="E158" s="323">
        <f>SUM(E159:E161)</f>
        <v>0</v>
      </c>
      <c r="F158" s="321"/>
      <c r="G158" s="322">
        <f>SUM(G159:G162)</f>
        <v>0</v>
      </c>
      <c r="H158" s="323">
        <f>SUM(H159:H161)</f>
        <v>0</v>
      </c>
      <c r="I158" s="321"/>
      <c r="J158" s="322">
        <f>SUM(J159:J162)</f>
        <v>0</v>
      </c>
      <c r="K158" s="323">
        <f>SUM(K159:K161)</f>
        <v>0</v>
      </c>
      <c r="L158" s="321"/>
      <c r="M158" s="322">
        <f>SUM(M159:M162)</f>
        <v>0</v>
      </c>
      <c r="N158" s="323">
        <f>SUM(N159:N161)</f>
        <v>0</v>
      </c>
      <c r="O158" s="321"/>
      <c r="P158" s="322">
        <f>SUM(P159:P162)</f>
        <v>0</v>
      </c>
      <c r="Q158" s="39">
        <f>SUM(Q159:Q161)</f>
        <v>0</v>
      </c>
      <c r="R158" s="40"/>
      <c r="S158" s="41">
        <f>SUM(S159:S162)</f>
        <v>0</v>
      </c>
      <c r="T158" s="39">
        <f>SUM(T159:T161)</f>
        <v>0</v>
      </c>
      <c r="U158" s="40"/>
      <c r="V158" s="150">
        <f>SUM(V159:V162)</f>
        <v>0</v>
      </c>
      <c r="W158" s="153">
        <f>SUM(W159:W162)</f>
        <v>0</v>
      </c>
      <c r="X158" s="154">
        <f>SUM(X159:X162)</f>
        <v>0</v>
      </c>
      <c r="Y158" s="154">
        <f t="shared" si="209"/>
        <v>0</v>
      </c>
      <c r="Z158" s="154" t="e">
        <f>Y158/W158</f>
        <v>#DIV/0!</v>
      </c>
      <c r="AA158" s="155"/>
      <c r="AB158" s="28"/>
      <c r="AC158" s="28"/>
      <c r="AD158" s="28"/>
      <c r="AE158" s="28"/>
      <c r="AF158" s="28"/>
      <c r="AG158" s="28"/>
    </row>
    <row r="159" spans="1:33" ht="30" hidden="1" customHeight="1" thickBot="1" x14ac:dyDescent="0.25">
      <c r="A159" s="299" t="s">
        <v>19</v>
      </c>
      <c r="B159" s="440" t="s">
        <v>203</v>
      </c>
      <c r="C159" s="484" t="s">
        <v>204</v>
      </c>
      <c r="D159" s="302" t="s">
        <v>81</v>
      </c>
      <c r="E159" s="303"/>
      <c r="F159" s="304"/>
      <c r="G159" s="305">
        <f t="shared" ref="G159:G161" si="227">E159*F159</f>
        <v>0</v>
      </c>
      <c r="H159" s="303"/>
      <c r="I159" s="304"/>
      <c r="J159" s="305">
        <f t="shared" ref="J159:J161" si="228">H159*I159</f>
        <v>0</v>
      </c>
      <c r="K159" s="303"/>
      <c r="L159" s="304"/>
      <c r="M159" s="305">
        <f t="shared" ref="M159:M162" si="229">K159*L159</f>
        <v>0</v>
      </c>
      <c r="N159" s="303"/>
      <c r="O159" s="304"/>
      <c r="P159" s="305">
        <f t="shared" ref="P159:P162" si="230">N159*O159</f>
        <v>0</v>
      </c>
      <c r="Q159" s="29"/>
      <c r="R159" s="30"/>
      <c r="S159" s="31">
        <f t="shared" ref="S159:S162" si="231">Q159*R159</f>
        <v>0</v>
      </c>
      <c r="T159" s="29"/>
      <c r="U159" s="30"/>
      <c r="V159" s="151">
        <f t="shared" ref="V159:V162" si="232">T159*U159</f>
        <v>0</v>
      </c>
      <c r="W159" s="156">
        <f t="shared" ref="W159:W185" si="233">G159+M159+S159</f>
        <v>0</v>
      </c>
      <c r="X159" s="157">
        <f t="shared" ref="X159:X185" si="234">J159+P159+V159</f>
        <v>0</v>
      </c>
      <c r="Y159" s="157">
        <f t="shared" si="209"/>
        <v>0</v>
      </c>
      <c r="Z159" s="158" t="e">
        <f t="shared" ref="Z159:Z185" si="235">Y159/W159</f>
        <v>#DIV/0!</v>
      </c>
      <c r="AA159" s="159"/>
      <c r="AB159" s="34"/>
      <c r="AC159" s="34"/>
      <c r="AD159" s="34"/>
      <c r="AE159" s="34"/>
      <c r="AF159" s="34"/>
      <c r="AG159" s="34"/>
    </row>
    <row r="160" spans="1:33" ht="30" hidden="1" customHeight="1" x14ac:dyDescent="0.2">
      <c r="A160" s="299" t="s">
        <v>19</v>
      </c>
      <c r="B160" s="440" t="s">
        <v>205</v>
      </c>
      <c r="C160" s="485" t="s">
        <v>206</v>
      </c>
      <c r="D160" s="302" t="s">
        <v>81</v>
      </c>
      <c r="E160" s="303"/>
      <c r="F160" s="304"/>
      <c r="G160" s="305">
        <f t="shared" si="227"/>
        <v>0</v>
      </c>
      <c r="H160" s="303"/>
      <c r="I160" s="304"/>
      <c r="J160" s="305">
        <f t="shared" si="228"/>
        <v>0</v>
      </c>
      <c r="K160" s="303"/>
      <c r="L160" s="304"/>
      <c r="M160" s="305">
        <f t="shared" si="229"/>
        <v>0</v>
      </c>
      <c r="N160" s="303"/>
      <c r="O160" s="304"/>
      <c r="P160" s="305">
        <f t="shared" si="230"/>
        <v>0</v>
      </c>
      <c r="Q160" s="29"/>
      <c r="R160" s="30"/>
      <c r="S160" s="31">
        <f t="shared" si="231"/>
        <v>0</v>
      </c>
      <c r="T160" s="29"/>
      <c r="U160" s="30"/>
      <c r="V160" s="151">
        <f t="shared" si="232"/>
        <v>0</v>
      </c>
      <c r="W160" s="156">
        <f t="shared" si="233"/>
        <v>0</v>
      </c>
      <c r="X160" s="157">
        <f t="shared" si="234"/>
        <v>0</v>
      </c>
      <c r="Y160" s="157">
        <f t="shared" si="209"/>
        <v>0</v>
      </c>
      <c r="Z160" s="158" t="e">
        <f t="shared" si="235"/>
        <v>#DIV/0!</v>
      </c>
      <c r="AA160" s="159"/>
      <c r="AB160" s="34"/>
      <c r="AC160" s="34"/>
      <c r="AD160" s="34"/>
      <c r="AE160" s="34"/>
      <c r="AF160" s="34"/>
      <c r="AG160" s="34"/>
    </row>
    <row r="161" spans="1:33" ht="29.25" hidden="1" customHeight="1" thickBot="1" x14ac:dyDescent="0.25">
      <c r="A161" s="299" t="s">
        <v>19</v>
      </c>
      <c r="B161" s="440" t="s">
        <v>207</v>
      </c>
      <c r="C161" s="485" t="s">
        <v>208</v>
      </c>
      <c r="D161" s="302" t="s">
        <v>81</v>
      </c>
      <c r="E161" s="303"/>
      <c r="F161" s="304"/>
      <c r="G161" s="305">
        <f t="shared" si="227"/>
        <v>0</v>
      </c>
      <c r="H161" s="303"/>
      <c r="I161" s="304"/>
      <c r="J161" s="305">
        <f t="shared" si="228"/>
        <v>0</v>
      </c>
      <c r="K161" s="303"/>
      <c r="L161" s="304"/>
      <c r="M161" s="305">
        <f t="shared" si="229"/>
        <v>0</v>
      </c>
      <c r="N161" s="303"/>
      <c r="O161" s="304"/>
      <c r="P161" s="305">
        <f t="shared" si="230"/>
        <v>0</v>
      </c>
      <c r="Q161" s="29"/>
      <c r="R161" s="30"/>
      <c r="S161" s="31">
        <f t="shared" si="231"/>
        <v>0</v>
      </c>
      <c r="T161" s="29"/>
      <c r="U161" s="30"/>
      <c r="V161" s="151">
        <f t="shared" si="232"/>
        <v>0</v>
      </c>
      <c r="W161" s="156">
        <f t="shared" si="233"/>
        <v>0</v>
      </c>
      <c r="X161" s="157">
        <f t="shared" si="234"/>
        <v>0</v>
      </c>
      <c r="Y161" s="157">
        <f t="shared" si="209"/>
        <v>0</v>
      </c>
      <c r="Z161" s="158" t="e">
        <f t="shared" si="235"/>
        <v>#DIV/0!</v>
      </c>
      <c r="AA161" s="159"/>
      <c r="AB161" s="34"/>
      <c r="AC161" s="34"/>
      <c r="AD161" s="34"/>
      <c r="AE161" s="34"/>
      <c r="AF161" s="34"/>
      <c r="AG161" s="34"/>
    </row>
    <row r="162" spans="1:33" ht="30" hidden="1" customHeight="1" thickBot="1" x14ac:dyDescent="0.25">
      <c r="A162" s="409" t="s">
        <v>19</v>
      </c>
      <c r="B162" s="486" t="s">
        <v>209</v>
      </c>
      <c r="C162" s="485" t="s">
        <v>210</v>
      </c>
      <c r="D162" s="410"/>
      <c r="E162" s="394"/>
      <c r="F162" s="487">
        <v>0.22</v>
      </c>
      <c r="G162" s="396">
        <f>E162*F162</f>
        <v>0</v>
      </c>
      <c r="H162" s="394"/>
      <c r="I162" s="487">
        <v>0.22</v>
      </c>
      <c r="J162" s="396">
        <f>H162*I162</f>
        <v>0</v>
      </c>
      <c r="K162" s="394"/>
      <c r="L162" s="487">
        <v>0.22</v>
      </c>
      <c r="M162" s="396">
        <f t="shared" si="229"/>
        <v>0</v>
      </c>
      <c r="N162" s="394"/>
      <c r="O162" s="487">
        <v>0.22</v>
      </c>
      <c r="P162" s="396">
        <f t="shared" si="230"/>
        <v>0</v>
      </c>
      <c r="Q162" s="43"/>
      <c r="R162" s="111">
        <v>0.22</v>
      </c>
      <c r="S162" s="45">
        <f t="shared" si="231"/>
        <v>0</v>
      </c>
      <c r="T162" s="43"/>
      <c r="U162" s="111">
        <v>0.22</v>
      </c>
      <c r="V162" s="152">
        <f t="shared" si="232"/>
        <v>0</v>
      </c>
      <c r="W162" s="160">
        <f t="shared" si="233"/>
        <v>0</v>
      </c>
      <c r="X162" s="161">
        <f t="shared" si="234"/>
        <v>0</v>
      </c>
      <c r="Y162" s="161">
        <f t="shared" si="209"/>
        <v>0</v>
      </c>
      <c r="Z162" s="162" t="e">
        <f t="shared" si="235"/>
        <v>#DIV/0!</v>
      </c>
      <c r="AA162" s="163"/>
      <c r="AB162" s="34"/>
      <c r="AC162" s="34"/>
      <c r="AD162" s="34"/>
      <c r="AE162" s="34"/>
      <c r="AF162" s="34"/>
      <c r="AG162" s="34"/>
    </row>
    <row r="163" spans="1:33" ht="30" customHeight="1" thickBot="1" x14ac:dyDescent="0.25">
      <c r="A163" s="371" t="s">
        <v>17</v>
      </c>
      <c r="B163" s="488" t="s">
        <v>201</v>
      </c>
      <c r="C163" s="489" t="s">
        <v>211</v>
      </c>
      <c r="D163" s="295"/>
      <c r="E163" s="296">
        <f>SUM(E164:E166)</f>
        <v>0</v>
      </c>
      <c r="F163" s="297"/>
      <c r="G163" s="298">
        <f>SUM(G164:G167)</f>
        <v>0</v>
      </c>
      <c r="H163" s="296">
        <f>SUM(H164:H166)</f>
        <v>0</v>
      </c>
      <c r="I163" s="297"/>
      <c r="J163" s="298">
        <f>SUM(J164:J167)</f>
        <v>0</v>
      </c>
      <c r="K163" s="296">
        <f>SUM(K164:K166)</f>
        <v>0</v>
      </c>
      <c r="L163" s="297"/>
      <c r="M163" s="298">
        <f>SUM(M164:M167)</f>
        <v>0</v>
      </c>
      <c r="N163" s="296">
        <f>SUM(N164:N166)</f>
        <v>0</v>
      </c>
      <c r="O163" s="297"/>
      <c r="P163" s="298">
        <f>SUM(P164:P167)</f>
        <v>0</v>
      </c>
      <c r="Q163" s="24">
        <f>SUM(Q164:Q166)</f>
        <v>0</v>
      </c>
      <c r="R163" s="25"/>
      <c r="S163" s="26">
        <f>SUM(S164:S167)</f>
        <v>0</v>
      </c>
      <c r="T163" s="24">
        <f>SUM(T164:T166)</f>
        <v>0</v>
      </c>
      <c r="U163" s="25"/>
      <c r="V163" s="26">
        <f>SUM(V164:V167)</f>
        <v>0</v>
      </c>
      <c r="W163" s="26">
        <f>SUM(W164:W167)</f>
        <v>0</v>
      </c>
      <c r="X163" s="26">
        <f>SUM(X164:X167)</f>
        <v>0</v>
      </c>
      <c r="Y163" s="26">
        <f t="shared" si="209"/>
        <v>0</v>
      </c>
      <c r="Z163" s="26" t="e">
        <f>Y163/W163</f>
        <v>#DIV/0!</v>
      </c>
      <c r="AA163" s="26"/>
      <c r="AB163" s="28"/>
      <c r="AC163" s="28"/>
      <c r="AD163" s="28"/>
      <c r="AE163" s="28"/>
      <c r="AF163" s="28"/>
      <c r="AG163" s="28"/>
    </row>
    <row r="164" spans="1:33" ht="30" hidden="1" customHeight="1" thickBot="1" x14ac:dyDescent="0.25">
      <c r="A164" s="299" t="s">
        <v>19</v>
      </c>
      <c r="B164" s="440" t="s">
        <v>212</v>
      </c>
      <c r="C164" s="411" t="s">
        <v>213</v>
      </c>
      <c r="D164" s="302"/>
      <c r="E164" s="303"/>
      <c r="F164" s="304"/>
      <c r="G164" s="305">
        <f t="shared" ref="G164:G167" si="236">E164*F164</f>
        <v>0</v>
      </c>
      <c r="H164" s="303"/>
      <c r="I164" s="304"/>
      <c r="J164" s="305">
        <f t="shared" ref="J164:J167" si="237">H164*I164</f>
        <v>0</v>
      </c>
      <c r="K164" s="303"/>
      <c r="L164" s="304"/>
      <c r="M164" s="305">
        <f t="shared" ref="M164:M167" si="238">K164*L164</f>
        <v>0</v>
      </c>
      <c r="N164" s="303"/>
      <c r="O164" s="304"/>
      <c r="P164" s="305">
        <f t="shared" ref="P164:P167" si="239">N164*O164</f>
        <v>0</v>
      </c>
      <c r="Q164" s="29"/>
      <c r="R164" s="30"/>
      <c r="S164" s="31">
        <f t="shared" ref="S164:S167" si="240">Q164*R164</f>
        <v>0</v>
      </c>
      <c r="T164" s="29"/>
      <c r="U164" s="30"/>
      <c r="V164" s="31">
        <f t="shared" ref="V164:V167" si="241">T164*U164</f>
        <v>0</v>
      </c>
      <c r="W164" s="32">
        <f t="shared" si="233"/>
        <v>0</v>
      </c>
      <c r="X164" s="116">
        <f t="shared" si="234"/>
        <v>0</v>
      </c>
      <c r="Y164" s="116">
        <f t="shared" si="209"/>
        <v>0</v>
      </c>
      <c r="Z164" s="124" t="e">
        <f t="shared" si="235"/>
        <v>#DIV/0!</v>
      </c>
      <c r="AA164" s="86"/>
      <c r="AB164" s="34"/>
      <c r="AC164" s="34"/>
      <c r="AD164" s="34"/>
      <c r="AE164" s="34"/>
      <c r="AF164" s="34"/>
      <c r="AG164" s="34"/>
    </row>
    <row r="165" spans="1:33" ht="30" hidden="1" customHeight="1" thickBot="1" x14ac:dyDescent="0.25">
      <c r="A165" s="299" t="s">
        <v>19</v>
      </c>
      <c r="B165" s="440" t="s">
        <v>214</v>
      </c>
      <c r="C165" s="411" t="s">
        <v>213</v>
      </c>
      <c r="D165" s="302"/>
      <c r="E165" s="303"/>
      <c r="F165" s="304"/>
      <c r="G165" s="305">
        <f t="shared" si="236"/>
        <v>0</v>
      </c>
      <c r="H165" s="303"/>
      <c r="I165" s="304"/>
      <c r="J165" s="305">
        <f t="shared" si="237"/>
        <v>0</v>
      </c>
      <c r="K165" s="303"/>
      <c r="L165" s="304"/>
      <c r="M165" s="305">
        <f t="shared" si="238"/>
        <v>0</v>
      </c>
      <c r="N165" s="303"/>
      <c r="O165" s="304"/>
      <c r="P165" s="305">
        <f t="shared" si="239"/>
        <v>0</v>
      </c>
      <c r="Q165" s="29"/>
      <c r="R165" s="30"/>
      <c r="S165" s="31">
        <f t="shared" si="240"/>
        <v>0</v>
      </c>
      <c r="T165" s="29"/>
      <c r="U165" s="30"/>
      <c r="V165" s="31">
        <f t="shared" si="241"/>
        <v>0</v>
      </c>
      <c r="W165" s="32">
        <f t="shared" si="233"/>
        <v>0</v>
      </c>
      <c r="X165" s="116">
        <f t="shared" si="234"/>
        <v>0</v>
      </c>
      <c r="Y165" s="116">
        <f t="shared" si="209"/>
        <v>0</v>
      </c>
      <c r="Z165" s="124" t="e">
        <f t="shared" si="235"/>
        <v>#DIV/0!</v>
      </c>
      <c r="AA165" s="86"/>
      <c r="AB165" s="34"/>
      <c r="AC165" s="34"/>
      <c r="AD165" s="34"/>
      <c r="AE165" s="34"/>
      <c r="AF165" s="34"/>
      <c r="AG165" s="34"/>
    </row>
    <row r="166" spans="1:33" ht="30" hidden="1" customHeight="1" thickBot="1" x14ac:dyDescent="0.25">
      <c r="A166" s="306" t="s">
        <v>19</v>
      </c>
      <c r="B166" s="324" t="s">
        <v>215</v>
      </c>
      <c r="C166" s="411" t="s">
        <v>213</v>
      </c>
      <c r="D166" s="311"/>
      <c r="E166" s="308"/>
      <c r="F166" s="309"/>
      <c r="G166" s="312">
        <f t="shared" si="236"/>
        <v>0</v>
      </c>
      <c r="H166" s="308"/>
      <c r="I166" s="309"/>
      <c r="J166" s="312">
        <f t="shared" si="237"/>
        <v>0</v>
      </c>
      <c r="K166" s="308"/>
      <c r="L166" s="309"/>
      <c r="M166" s="312">
        <f t="shared" si="238"/>
        <v>0</v>
      </c>
      <c r="N166" s="308"/>
      <c r="O166" s="309"/>
      <c r="P166" s="312">
        <f t="shared" si="239"/>
        <v>0</v>
      </c>
      <c r="Q166" s="35"/>
      <c r="R166" s="36"/>
      <c r="S166" s="37">
        <f t="shared" si="240"/>
        <v>0</v>
      </c>
      <c r="T166" s="35"/>
      <c r="U166" s="36"/>
      <c r="V166" s="37">
        <f t="shared" si="241"/>
        <v>0</v>
      </c>
      <c r="W166" s="38">
        <f t="shared" si="233"/>
        <v>0</v>
      </c>
      <c r="X166" s="116">
        <f t="shared" si="234"/>
        <v>0</v>
      </c>
      <c r="Y166" s="116">
        <f t="shared" si="209"/>
        <v>0</v>
      </c>
      <c r="Z166" s="124" t="e">
        <f t="shared" si="235"/>
        <v>#DIV/0!</v>
      </c>
      <c r="AA166" s="95"/>
      <c r="AB166" s="34"/>
      <c r="AC166" s="34"/>
      <c r="AD166" s="34"/>
      <c r="AE166" s="34"/>
      <c r="AF166" s="34"/>
      <c r="AG166" s="34"/>
    </row>
    <row r="167" spans="1:33" ht="30" hidden="1" customHeight="1" thickBot="1" x14ac:dyDescent="0.25">
      <c r="A167" s="306" t="s">
        <v>19</v>
      </c>
      <c r="B167" s="324" t="s">
        <v>216</v>
      </c>
      <c r="C167" s="412" t="s">
        <v>217</v>
      </c>
      <c r="D167" s="410"/>
      <c r="E167" s="490"/>
      <c r="F167" s="309">
        <v>0.22</v>
      </c>
      <c r="G167" s="312">
        <f t="shared" si="236"/>
        <v>0</v>
      </c>
      <c r="H167" s="490"/>
      <c r="I167" s="309">
        <v>0.22</v>
      </c>
      <c r="J167" s="312">
        <f t="shared" si="237"/>
        <v>0</v>
      </c>
      <c r="K167" s="490"/>
      <c r="L167" s="309">
        <v>0.22</v>
      </c>
      <c r="M167" s="312">
        <f t="shared" si="238"/>
        <v>0</v>
      </c>
      <c r="N167" s="490"/>
      <c r="O167" s="309">
        <v>0.22</v>
      </c>
      <c r="P167" s="312">
        <f t="shared" si="239"/>
        <v>0</v>
      </c>
      <c r="Q167" s="112"/>
      <c r="R167" s="36">
        <v>0.22</v>
      </c>
      <c r="S167" s="37">
        <f t="shared" si="240"/>
        <v>0</v>
      </c>
      <c r="T167" s="112"/>
      <c r="U167" s="36">
        <v>0.22</v>
      </c>
      <c r="V167" s="37">
        <f t="shared" si="241"/>
        <v>0</v>
      </c>
      <c r="W167" s="38">
        <f t="shared" si="233"/>
        <v>0</v>
      </c>
      <c r="X167" s="116">
        <f t="shared" si="234"/>
        <v>0</v>
      </c>
      <c r="Y167" s="116">
        <f t="shared" si="209"/>
        <v>0</v>
      </c>
      <c r="Z167" s="124" t="e">
        <f t="shared" si="235"/>
        <v>#DIV/0!</v>
      </c>
      <c r="AA167" s="97"/>
      <c r="AB167" s="34"/>
      <c r="AC167" s="34"/>
      <c r="AD167" s="34"/>
      <c r="AE167" s="34"/>
      <c r="AF167" s="34"/>
      <c r="AG167" s="34"/>
    </row>
    <row r="168" spans="1:33" ht="30" customHeight="1" thickBot="1" x14ac:dyDescent="0.25">
      <c r="A168" s="313" t="s">
        <v>17</v>
      </c>
      <c r="B168" s="491" t="s">
        <v>218</v>
      </c>
      <c r="C168" s="489" t="s">
        <v>219</v>
      </c>
      <c r="D168" s="393"/>
      <c r="E168" s="323">
        <f>SUM(E169:E171)</f>
        <v>0</v>
      </c>
      <c r="F168" s="321"/>
      <c r="G168" s="322">
        <f>SUM(G169:G171)</f>
        <v>0</v>
      </c>
      <c r="H168" s="323">
        <f>SUM(H169:H171)</f>
        <v>0</v>
      </c>
      <c r="I168" s="321"/>
      <c r="J168" s="322">
        <f>SUM(J169:J171)</f>
        <v>0</v>
      </c>
      <c r="K168" s="323">
        <f>SUM(K169:K171)</f>
        <v>0</v>
      </c>
      <c r="L168" s="321"/>
      <c r="M168" s="322">
        <f>SUM(M169:M171)</f>
        <v>0</v>
      </c>
      <c r="N168" s="323">
        <f>SUM(N169:N171)</f>
        <v>0</v>
      </c>
      <c r="O168" s="321"/>
      <c r="P168" s="322">
        <f>SUM(P169:P171)</f>
        <v>0</v>
      </c>
      <c r="Q168" s="39">
        <f>SUM(Q169:Q171)</f>
        <v>0</v>
      </c>
      <c r="R168" s="40"/>
      <c r="S168" s="41">
        <f>SUM(S169:S171)</f>
        <v>0</v>
      </c>
      <c r="T168" s="39">
        <f>SUM(T169:T171)</f>
        <v>0</v>
      </c>
      <c r="U168" s="40"/>
      <c r="V168" s="41">
        <f>SUM(V169:V171)</f>
        <v>0</v>
      </c>
      <c r="W168" s="41">
        <f>SUM(W169:W171)</f>
        <v>0</v>
      </c>
      <c r="X168" s="41">
        <f>SUM(X169:X171)</f>
        <v>0</v>
      </c>
      <c r="Y168" s="41">
        <f t="shared" si="209"/>
        <v>0</v>
      </c>
      <c r="Z168" s="41" t="e">
        <f>Y168/W168</f>
        <v>#DIV/0!</v>
      </c>
      <c r="AA168" s="103"/>
      <c r="AB168" s="28"/>
      <c r="AC168" s="28"/>
      <c r="AD168" s="28"/>
      <c r="AE168" s="28"/>
      <c r="AF168" s="28"/>
      <c r="AG168" s="28"/>
    </row>
    <row r="169" spans="1:33" ht="30" hidden="1" customHeight="1" thickBot="1" x14ac:dyDescent="0.25">
      <c r="A169" s="299" t="s">
        <v>19</v>
      </c>
      <c r="B169" s="440" t="s">
        <v>220</v>
      </c>
      <c r="C169" s="411" t="s">
        <v>221</v>
      </c>
      <c r="D169" s="302"/>
      <c r="E169" s="303"/>
      <c r="F169" s="304"/>
      <c r="G169" s="305">
        <f t="shared" ref="G169:G171" si="242">E169*F169</f>
        <v>0</v>
      </c>
      <c r="H169" s="303"/>
      <c r="I169" s="304"/>
      <c r="J169" s="305">
        <f t="shared" ref="J169:J171" si="243">H169*I169</f>
        <v>0</v>
      </c>
      <c r="K169" s="303"/>
      <c r="L169" s="304"/>
      <c r="M169" s="305">
        <f t="shared" ref="M169:M171" si="244">K169*L169</f>
        <v>0</v>
      </c>
      <c r="N169" s="303"/>
      <c r="O169" s="304"/>
      <c r="P169" s="305">
        <f t="shared" ref="P169:P171" si="245">N169*O169</f>
        <v>0</v>
      </c>
      <c r="Q169" s="29"/>
      <c r="R169" s="30"/>
      <c r="S169" s="31">
        <f t="shared" ref="S169:S171" si="246">Q169*R169</f>
        <v>0</v>
      </c>
      <c r="T169" s="29"/>
      <c r="U169" s="30"/>
      <c r="V169" s="31">
        <f t="shared" ref="V169:V171" si="247">T169*U169</f>
        <v>0</v>
      </c>
      <c r="W169" s="32">
        <f t="shared" si="233"/>
        <v>0</v>
      </c>
      <c r="X169" s="116">
        <f t="shared" si="234"/>
        <v>0</v>
      </c>
      <c r="Y169" s="116">
        <f t="shared" si="209"/>
        <v>0</v>
      </c>
      <c r="Z169" s="124" t="e">
        <f t="shared" si="235"/>
        <v>#DIV/0!</v>
      </c>
      <c r="AA169" s="101"/>
      <c r="AB169" s="34"/>
      <c r="AC169" s="34"/>
      <c r="AD169" s="34"/>
      <c r="AE169" s="34"/>
      <c r="AF169" s="34"/>
      <c r="AG169" s="34"/>
    </row>
    <row r="170" spans="1:33" ht="30" hidden="1" customHeight="1" thickBot="1" x14ac:dyDescent="0.25">
      <c r="A170" s="299" t="s">
        <v>19</v>
      </c>
      <c r="B170" s="440" t="s">
        <v>222</v>
      </c>
      <c r="C170" s="411" t="s">
        <v>221</v>
      </c>
      <c r="D170" s="302"/>
      <c r="E170" s="303"/>
      <c r="F170" s="304"/>
      <c r="G170" s="305">
        <f t="shared" si="242"/>
        <v>0</v>
      </c>
      <c r="H170" s="303"/>
      <c r="I170" s="304"/>
      <c r="J170" s="305">
        <f t="shared" si="243"/>
        <v>0</v>
      </c>
      <c r="K170" s="303"/>
      <c r="L170" s="304"/>
      <c r="M170" s="305">
        <f t="shared" si="244"/>
        <v>0</v>
      </c>
      <c r="N170" s="303"/>
      <c r="O170" s="304"/>
      <c r="P170" s="305">
        <f t="shared" si="245"/>
        <v>0</v>
      </c>
      <c r="Q170" s="29"/>
      <c r="R170" s="30"/>
      <c r="S170" s="31">
        <f t="shared" si="246"/>
        <v>0</v>
      </c>
      <c r="T170" s="29"/>
      <c r="U170" s="30"/>
      <c r="V170" s="31">
        <f t="shared" si="247"/>
        <v>0</v>
      </c>
      <c r="W170" s="32">
        <f t="shared" si="233"/>
        <v>0</v>
      </c>
      <c r="X170" s="116">
        <f t="shared" si="234"/>
        <v>0</v>
      </c>
      <c r="Y170" s="116">
        <f t="shared" si="209"/>
        <v>0</v>
      </c>
      <c r="Z170" s="124" t="e">
        <f t="shared" si="235"/>
        <v>#DIV/0!</v>
      </c>
      <c r="AA170" s="101"/>
      <c r="AB170" s="34"/>
      <c r="AC170" s="34"/>
      <c r="AD170" s="34"/>
      <c r="AE170" s="34"/>
      <c r="AF170" s="34"/>
      <c r="AG170" s="34"/>
    </row>
    <row r="171" spans="1:33" ht="30" hidden="1" customHeight="1" thickBot="1" x14ac:dyDescent="0.25">
      <c r="A171" s="306" t="s">
        <v>19</v>
      </c>
      <c r="B171" s="324" t="s">
        <v>223</v>
      </c>
      <c r="C171" s="387" t="s">
        <v>221</v>
      </c>
      <c r="D171" s="311"/>
      <c r="E171" s="308"/>
      <c r="F171" s="309"/>
      <c r="G171" s="312">
        <f t="shared" si="242"/>
        <v>0</v>
      </c>
      <c r="H171" s="308"/>
      <c r="I171" s="309"/>
      <c r="J171" s="312">
        <f t="shared" si="243"/>
        <v>0</v>
      </c>
      <c r="K171" s="308"/>
      <c r="L171" s="309"/>
      <c r="M171" s="312">
        <f t="shared" si="244"/>
        <v>0</v>
      </c>
      <c r="N171" s="308"/>
      <c r="O171" s="309"/>
      <c r="P171" s="312">
        <f t="shared" si="245"/>
        <v>0</v>
      </c>
      <c r="Q171" s="35"/>
      <c r="R171" s="36"/>
      <c r="S171" s="37">
        <f t="shared" si="246"/>
        <v>0</v>
      </c>
      <c r="T171" s="35"/>
      <c r="U171" s="36"/>
      <c r="V171" s="37">
        <f t="shared" si="247"/>
        <v>0</v>
      </c>
      <c r="W171" s="38">
        <f t="shared" si="233"/>
        <v>0</v>
      </c>
      <c r="X171" s="116">
        <f t="shared" si="234"/>
        <v>0</v>
      </c>
      <c r="Y171" s="116">
        <f t="shared" si="209"/>
        <v>0</v>
      </c>
      <c r="Z171" s="124" t="e">
        <f t="shared" si="235"/>
        <v>#DIV/0!</v>
      </c>
      <c r="AA171" s="102"/>
      <c r="AB171" s="34"/>
      <c r="AC171" s="34"/>
      <c r="AD171" s="34"/>
      <c r="AE171" s="34"/>
      <c r="AF171" s="34"/>
      <c r="AG171" s="34"/>
    </row>
    <row r="172" spans="1:33" x14ac:dyDescent="0.2">
      <c r="A172" s="313" t="s">
        <v>17</v>
      </c>
      <c r="B172" s="491" t="s">
        <v>224</v>
      </c>
      <c r="C172" s="492" t="s">
        <v>200</v>
      </c>
      <c r="D172" s="393"/>
      <c r="E172" s="323">
        <f>SUM(E173:E179)</f>
        <v>59</v>
      </c>
      <c r="F172" s="321"/>
      <c r="G172" s="322">
        <f>SUM(G173:G185)</f>
        <v>72000</v>
      </c>
      <c r="H172" s="323">
        <f>SUM(H173:H179)</f>
        <v>2</v>
      </c>
      <c r="I172" s="321"/>
      <c r="J172" s="322">
        <f>SUM(J173:J185)</f>
        <v>57599.29</v>
      </c>
      <c r="K172" s="323">
        <f>SUM(K173:K179)</f>
        <v>0</v>
      </c>
      <c r="L172" s="321"/>
      <c r="M172" s="322">
        <f>SUM(M173:M185)</f>
        <v>0</v>
      </c>
      <c r="N172" s="323">
        <f>SUM(N173:N179)</f>
        <v>0</v>
      </c>
      <c r="O172" s="321"/>
      <c r="P172" s="322">
        <f>SUM(P173:P185)</f>
        <v>0</v>
      </c>
      <c r="Q172" s="39">
        <f>SUM(Q173:Q179)</f>
        <v>0</v>
      </c>
      <c r="R172" s="40"/>
      <c r="S172" s="41">
        <f>SUM(S173:S185)</f>
        <v>0</v>
      </c>
      <c r="T172" s="39">
        <f>SUM(T173:T179)</f>
        <v>0</v>
      </c>
      <c r="U172" s="40"/>
      <c r="V172" s="41">
        <f>SUM(V173:V185)</f>
        <v>0</v>
      </c>
      <c r="W172" s="41">
        <f>SUM(W173:W185)</f>
        <v>72000</v>
      </c>
      <c r="X172" s="41">
        <f>SUM(X173:X185)</f>
        <v>57599.29</v>
      </c>
      <c r="Y172" s="41">
        <f t="shared" si="209"/>
        <v>14400.71</v>
      </c>
      <c r="Z172" s="41">
        <f>Y172/W172</f>
        <v>0.2000098611111111</v>
      </c>
      <c r="AA172" s="103"/>
      <c r="AB172" s="28"/>
      <c r="AC172" s="28"/>
      <c r="AD172" s="28"/>
      <c r="AE172" s="28"/>
      <c r="AF172" s="28"/>
      <c r="AG172" s="28"/>
    </row>
    <row r="173" spans="1:33" ht="0.75" customHeight="1" x14ac:dyDescent="0.2">
      <c r="A173" s="299" t="s">
        <v>19</v>
      </c>
      <c r="B173" s="440" t="s">
        <v>225</v>
      </c>
      <c r="C173" s="411" t="s">
        <v>238</v>
      </c>
      <c r="D173" s="302"/>
      <c r="E173" s="303"/>
      <c r="F173" s="304"/>
      <c r="G173" s="305">
        <f t="shared" ref="G173:G176" si="248">E173*F173</f>
        <v>0</v>
      </c>
      <c r="H173" s="303"/>
      <c r="I173" s="304"/>
      <c r="J173" s="305">
        <f t="shared" ref="J173:J176" si="249">H173*I173</f>
        <v>0</v>
      </c>
      <c r="K173" s="303"/>
      <c r="L173" s="304"/>
      <c r="M173" s="305">
        <f t="shared" ref="M173:M184" si="250">K173*L173</f>
        <v>0</v>
      </c>
      <c r="N173" s="303"/>
      <c r="O173" s="304"/>
      <c r="P173" s="305">
        <f t="shared" ref="P173:P184" si="251">N173*O173</f>
        <v>0</v>
      </c>
      <c r="Q173" s="29"/>
      <c r="R173" s="30"/>
      <c r="S173" s="31">
        <f t="shared" ref="S173:S185" si="252">Q173*R173</f>
        <v>0</v>
      </c>
      <c r="T173" s="29"/>
      <c r="U173" s="30"/>
      <c r="V173" s="31">
        <f t="shared" ref="V173:V185" si="253">T173*U173</f>
        <v>0</v>
      </c>
      <c r="W173" s="32">
        <f t="shared" si="233"/>
        <v>0</v>
      </c>
      <c r="X173" s="116">
        <f t="shared" si="234"/>
        <v>0</v>
      </c>
      <c r="Y173" s="116">
        <f t="shared" si="209"/>
        <v>0</v>
      </c>
      <c r="Z173" s="124" t="e">
        <f t="shared" si="235"/>
        <v>#DIV/0!</v>
      </c>
      <c r="AA173" s="101"/>
      <c r="AB173" s="34"/>
      <c r="AC173" s="34"/>
      <c r="AD173" s="34"/>
      <c r="AE173" s="34"/>
      <c r="AF173" s="34"/>
      <c r="AG173" s="34"/>
    </row>
    <row r="174" spans="1:33" ht="30.75" customHeight="1" x14ac:dyDescent="0.2">
      <c r="A174" s="299" t="s">
        <v>19</v>
      </c>
      <c r="B174" s="440" t="s">
        <v>225</v>
      </c>
      <c r="C174" s="411" t="s">
        <v>227</v>
      </c>
      <c r="D174" s="302" t="s">
        <v>321</v>
      </c>
      <c r="E174" s="303">
        <v>50</v>
      </c>
      <c r="F174" s="304">
        <v>3</v>
      </c>
      <c r="G174" s="305">
        <f t="shared" si="248"/>
        <v>150</v>
      </c>
      <c r="H174" s="303"/>
      <c r="I174" s="304"/>
      <c r="J174" s="305">
        <f t="shared" si="249"/>
        <v>0</v>
      </c>
      <c r="K174" s="303"/>
      <c r="L174" s="304"/>
      <c r="M174" s="305">
        <f t="shared" si="250"/>
        <v>0</v>
      </c>
      <c r="N174" s="303"/>
      <c r="O174" s="304"/>
      <c r="P174" s="305">
        <f t="shared" si="251"/>
        <v>0</v>
      </c>
      <c r="Q174" s="29"/>
      <c r="R174" s="30"/>
      <c r="S174" s="31">
        <f t="shared" si="252"/>
        <v>0</v>
      </c>
      <c r="T174" s="29"/>
      <c r="U174" s="30"/>
      <c r="V174" s="31">
        <f t="shared" si="253"/>
        <v>0</v>
      </c>
      <c r="W174" s="38">
        <f t="shared" si="233"/>
        <v>150</v>
      </c>
      <c r="X174" s="116">
        <f t="shared" si="234"/>
        <v>0</v>
      </c>
      <c r="Y174" s="116">
        <f t="shared" si="209"/>
        <v>150</v>
      </c>
      <c r="Z174" s="124">
        <f t="shared" si="235"/>
        <v>1</v>
      </c>
      <c r="AA174" s="101"/>
      <c r="AB174" s="34"/>
      <c r="AC174" s="34"/>
      <c r="AD174" s="34"/>
      <c r="AE174" s="34"/>
      <c r="AF174" s="34"/>
      <c r="AG174" s="34"/>
    </row>
    <row r="175" spans="1:33" ht="28.5" x14ac:dyDescent="0.2">
      <c r="A175" s="299" t="s">
        <v>19</v>
      </c>
      <c r="B175" s="440" t="s">
        <v>226</v>
      </c>
      <c r="C175" s="411" t="s">
        <v>228</v>
      </c>
      <c r="D175" s="302" t="s">
        <v>321</v>
      </c>
      <c r="E175" s="303">
        <v>5</v>
      </c>
      <c r="F175" s="304">
        <v>150</v>
      </c>
      <c r="G175" s="305">
        <f t="shared" si="248"/>
        <v>750</v>
      </c>
      <c r="H175" s="303">
        <v>1</v>
      </c>
      <c r="I175" s="304">
        <v>924.29</v>
      </c>
      <c r="J175" s="305">
        <f t="shared" si="249"/>
        <v>924.29</v>
      </c>
      <c r="K175" s="303"/>
      <c r="L175" s="304"/>
      <c r="M175" s="305">
        <f t="shared" si="250"/>
        <v>0</v>
      </c>
      <c r="N175" s="303"/>
      <c r="O175" s="304"/>
      <c r="P175" s="305">
        <f t="shared" si="251"/>
        <v>0</v>
      </c>
      <c r="Q175" s="29"/>
      <c r="R175" s="30"/>
      <c r="S175" s="31">
        <f t="shared" si="252"/>
        <v>0</v>
      </c>
      <c r="T175" s="29"/>
      <c r="U175" s="30"/>
      <c r="V175" s="31">
        <f t="shared" si="253"/>
        <v>0</v>
      </c>
      <c r="W175" s="38">
        <f t="shared" si="233"/>
        <v>750</v>
      </c>
      <c r="X175" s="116">
        <f t="shared" si="234"/>
        <v>924.29</v>
      </c>
      <c r="Y175" s="116">
        <f t="shared" si="209"/>
        <v>-174.28999999999996</v>
      </c>
      <c r="Z175" s="124">
        <f t="shared" si="235"/>
        <v>-0.23238666666666663</v>
      </c>
      <c r="AA175" s="101"/>
      <c r="AB175" s="34"/>
      <c r="AC175" s="34"/>
      <c r="AD175" s="34"/>
      <c r="AE175" s="34"/>
      <c r="AF175" s="34"/>
      <c r="AG175" s="34"/>
    </row>
    <row r="176" spans="1:33" x14ac:dyDescent="0.2">
      <c r="A176" s="299" t="s">
        <v>19</v>
      </c>
      <c r="B176" s="440" t="s">
        <v>325</v>
      </c>
      <c r="C176" s="411" t="str">
        <f>'[1]Кошторис  витрат'!$C$171</f>
        <v>Організація вуличного опитування на 200 осіб</v>
      </c>
      <c r="D176" s="302" t="s">
        <v>81</v>
      </c>
      <c r="E176" s="303">
        <v>1</v>
      </c>
      <c r="F176" s="304">
        <v>34500</v>
      </c>
      <c r="G176" s="305">
        <f t="shared" si="248"/>
        <v>34500</v>
      </c>
      <c r="H176" s="303">
        <v>1</v>
      </c>
      <c r="I176" s="304">
        <v>46000</v>
      </c>
      <c r="J176" s="305">
        <f t="shared" si="249"/>
        <v>46000</v>
      </c>
      <c r="K176" s="303"/>
      <c r="L176" s="304"/>
      <c r="M176" s="305">
        <f t="shared" si="250"/>
        <v>0</v>
      </c>
      <c r="N176" s="303"/>
      <c r="O176" s="304"/>
      <c r="P176" s="305">
        <f t="shared" si="251"/>
        <v>0</v>
      </c>
      <c r="Q176" s="29"/>
      <c r="R176" s="30"/>
      <c r="S176" s="31">
        <f t="shared" si="252"/>
        <v>0</v>
      </c>
      <c r="T176" s="29"/>
      <c r="U176" s="30"/>
      <c r="V176" s="31">
        <f t="shared" si="253"/>
        <v>0</v>
      </c>
      <c r="W176" s="38">
        <f t="shared" si="233"/>
        <v>34500</v>
      </c>
      <c r="X176" s="116">
        <f t="shared" si="234"/>
        <v>46000</v>
      </c>
      <c r="Y176" s="116">
        <f t="shared" si="209"/>
        <v>-11500</v>
      </c>
      <c r="Z176" s="124">
        <f t="shared" si="235"/>
        <v>-0.33333333333333331</v>
      </c>
      <c r="AA176" s="101"/>
      <c r="AB176" s="34"/>
      <c r="AC176" s="34"/>
      <c r="AD176" s="34"/>
      <c r="AE176" s="34"/>
      <c r="AF176" s="34"/>
      <c r="AG176" s="34"/>
    </row>
    <row r="177" spans="1:33" ht="47.25" customHeight="1" x14ac:dyDescent="0.2">
      <c r="A177" s="299" t="s">
        <v>19</v>
      </c>
      <c r="B177" s="440" t="s">
        <v>326</v>
      </c>
      <c r="C177" s="387" t="str">
        <f>'[1]Кошторис  витрат'!$C$172</f>
        <v>Винагорода за проведення Лекції та обговорення 1 «Публічні простори у містах – роль, вплив на громаду». Послуга за Договором ЦПХ</v>
      </c>
      <c r="D177" s="302" t="s">
        <v>322</v>
      </c>
      <c r="E177" s="303">
        <v>1</v>
      </c>
      <c r="F177" s="304">
        <v>2500</v>
      </c>
      <c r="G177" s="305">
        <f t="shared" ref="G177:G178" si="254">E177*F177</f>
        <v>2500</v>
      </c>
      <c r="H177" s="303">
        <v>0</v>
      </c>
      <c r="I177" s="303">
        <v>0</v>
      </c>
      <c r="J177" s="305">
        <f t="shared" ref="J177:J178" si="255">H177*I177</f>
        <v>0</v>
      </c>
      <c r="K177" s="303"/>
      <c r="L177" s="304"/>
      <c r="M177" s="305">
        <f t="shared" si="250"/>
        <v>0</v>
      </c>
      <c r="N177" s="303"/>
      <c r="O177" s="304"/>
      <c r="P177" s="305">
        <f t="shared" si="251"/>
        <v>0</v>
      </c>
      <c r="Q177" s="29"/>
      <c r="R177" s="30"/>
      <c r="S177" s="31">
        <f t="shared" si="252"/>
        <v>0</v>
      </c>
      <c r="T177" s="29"/>
      <c r="U177" s="30"/>
      <c r="V177" s="31">
        <f t="shared" si="253"/>
        <v>0</v>
      </c>
      <c r="W177" s="38">
        <f t="shared" si="233"/>
        <v>2500</v>
      </c>
      <c r="X177" s="116">
        <f t="shared" si="234"/>
        <v>0</v>
      </c>
      <c r="Y177" s="116">
        <f t="shared" si="209"/>
        <v>2500</v>
      </c>
      <c r="Z177" s="124">
        <f t="shared" si="235"/>
        <v>1</v>
      </c>
      <c r="AA177" s="101"/>
      <c r="AB177" s="33"/>
      <c r="AC177" s="34"/>
      <c r="AD177" s="34"/>
      <c r="AE177" s="34"/>
      <c r="AF177" s="34"/>
      <c r="AG177" s="34"/>
    </row>
    <row r="178" spans="1:33" ht="28.5" customHeight="1" x14ac:dyDescent="0.2">
      <c r="A178" s="299" t="s">
        <v>19</v>
      </c>
      <c r="B178" s="440" t="s">
        <v>327</v>
      </c>
      <c r="C178" s="387" t="str">
        <f>'[1]Кошторис  витрат'!$C$173</f>
        <v>Винагорода за проведення Лекції та обговорення 2 «Історія ДОФу». Послуга за Договором ЦПХ</v>
      </c>
      <c r="D178" s="302" t="s">
        <v>322</v>
      </c>
      <c r="E178" s="303">
        <v>1</v>
      </c>
      <c r="F178" s="304">
        <v>2500</v>
      </c>
      <c r="G178" s="305">
        <f t="shared" si="254"/>
        <v>2500</v>
      </c>
      <c r="H178" s="303">
        <v>0</v>
      </c>
      <c r="I178" s="303">
        <v>0</v>
      </c>
      <c r="J178" s="305">
        <f t="shared" si="255"/>
        <v>0</v>
      </c>
      <c r="K178" s="303"/>
      <c r="L178" s="304"/>
      <c r="M178" s="305">
        <f t="shared" si="250"/>
        <v>0</v>
      </c>
      <c r="N178" s="303"/>
      <c r="O178" s="304"/>
      <c r="P178" s="305">
        <f t="shared" si="251"/>
        <v>0</v>
      </c>
      <c r="Q178" s="29"/>
      <c r="R178" s="30"/>
      <c r="S178" s="31">
        <f t="shared" si="252"/>
        <v>0</v>
      </c>
      <c r="T178" s="29"/>
      <c r="U178" s="30"/>
      <c r="V178" s="31">
        <f t="shared" si="253"/>
        <v>0</v>
      </c>
      <c r="W178" s="38">
        <f t="shared" si="233"/>
        <v>2500</v>
      </c>
      <c r="X178" s="116">
        <f t="shared" si="234"/>
        <v>0</v>
      </c>
      <c r="Y178" s="116">
        <f t="shared" si="209"/>
        <v>2500</v>
      </c>
      <c r="Z178" s="124">
        <f t="shared" si="235"/>
        <v>1</v>
      </c>
      <c r="AA178" s="101"/>
      <c r="AB178" s="34"/>
      <c r="AC178" s="34"/>
      <c r="AD178" s="34"/>
      <c r="AE178" s="34"/>
      <c r="AF178" s="34"/>
      <c r="AG178" s="34"/>
    </row>
    <row r="179" spans="1:33" ht="44.25" customHeight="1" x14ac:dyDescent="0.2">
      <c r="A179" s="306" t="s">
        <v>19</v>
      </c>
      <c r="B179" s="440" t="s">
        <v>328</v>
      </c>
      <c r="C179" s="387" t="str">
        <f>'[1]Кошторис  витрат'!$C$174</f>
        <v>Винагорода за проведення Лекції та обговорення 3 «Збереження культурної спадщини – архітектурних пам’яток». Послуга за Договором ЦПХ</v>
      </c>
      <c r="D179" s="302" t="s">
        <v>322</v>
      </c>
      <c r="E179" s="303">
        <v>1</v>
      </c>
      <c r="F179" s="304">
        <v>2500</v>
      </c>
      <c r="G179" s="312">
        <f>E179*F179</f>
        <v>2500</v>
      </c>
      <c r="H179" s="303">
        <v>0</v>
      </c>
      <c r="I179" s="303">
        <v>0</v>
      </c>
      <c r="J179" s="312">
        <f>H179*I179</f>
        <v>0</v>
      </c>
      <c r="K179" s="308"/>
      <c r="L179" s="309"/>
      <c r="M179" s="312">
        <f t="shared" si="250"/>
        <v>0</v>
      </c>
      <c r="N179" s="308"/>
      <c r="O179" s="309"/>
      <c r="P179" s="312">
        <f t="shared" si="251"/>
        <v>0</v>
      </c>
      <c r="Q179" s="35"/>
      <c r="R179" s="36"/>
      <c r="S179" s="37">
        <f t="shared" si="252"/>
        <v>0</v>
      </c>
      <c r="T179" s="35"/>
      <c r="U179" s="36"/>
      <c r="V179" s="37">
        <f t="shared" si="253"/>
        <v>0</v>
      </c>
      <c r="W179" s="38">
        <f t="shared" si="233"/>
        <v>2500</v>
      </c>
      <c r="X179" s="116">
        <f t="shared" si="234"/>
        <v>0</v>
      </c>
      <c r="Y179" s="116">
        <f t="shared" si="209"/>
        <v>2500</v>
      </c>
      <c r="Z179" s="124">
        <f t="shared" si="235"/>
        <v>1</v>
      </c>
      <c r="AA179" s="102"/>
      <c r="AB179" s="34"/>
      <c r="AC179" s="34"/>
      <c r="AD179" s="34"/>
      <c r="AE179" s="34"/>
      <c r="AF179" s="34"/>
      <c r="AG179" s="34"/>
    </row>
    <row r="180" spans="1:33" s="259" customFormat="1" ht="45" customHeight="1" x14ac:dyDescent="0.2">
      <c r="A180" s="306" t="s">
        <v>19</v>
      </c>
      <c r="B180" s="440" t="s">
        <v>329</v>
      </c>
      <c r="C180" s="387" t="str">
        <f>'[1]Кошторис  витрат'!$C$175</f>
        <v>Винагорода за проведення Лекції та обговорення 4  «Урбаністика – для чого містам? Що з Миколаєвом?». Послуга за Договором ЦПХ</v>
      </c>
      <c r="D180" s="302" t="s">
        <v>322</v>
      </c>
      <c r="E180" s="303">
        <v>1</v>
      </c>
      <c r="F180" s="304">
        <v>2500</v>
      </c>
      <c r="G180" s="312">
        <f t="shared" ref="G180:G184" si="256">E180*F180</f>
        <v>2500</v>
      </c>
      <c r="H180" s="303">
        <v>0</v>
      </c>
      <c r="I180" s="303">
        <v>0</v>
      </c>
      <c r="J180" s="312">
        <f t="shared" ref="J180:J185" si="257">H180*I180</f>
        <v>0</v>
      </c>
      <c r="K180" s="308"/>
      <c r="L180" s="309"/>
      <c r="M180" s="312">
        <f t="shared" si="250"/>
        <v>0</v>
      </c>
      <c r="N180" s="308"/>
      <c r="O180" s="309"/>
      <c r="P180" s="312">
        <f t="shared" si="251"/>
        <v>0</v>
      </c>
      <c r="Q180" s="35"/>
      <c r="R180" s="36"/>
      <c r="S180" s="37">
        <f t="shared" si="252"/>
        <v>0</v>
      </c>
      <c r="T180" s="35"/>
      <c r="U180" s="36"/>
      <c r="V180" s="37">
        <f t="shared" si="253"/>
        <v>0</v>
      </c>
      <c r="W180" s="38">
        <f t="shared" ref="W180:W184" si="258">G180+M180+S180</f>
        <v>2500</v>
      </c>
      <c r="X180" s="116">
        <f t="shared" ref="X180:X184" si="259">J180+P180+V180</f>
        <v>0</v>
      </c>
      <c r="Y180" s="116">
        <f t="shared" ref="Y180:Y184" si="260">W180-X180</f>
        <v>2500</v>
      </c>
      <c r="Z180" s="124">
        <f t="shared" ref="Z180:Z184" si="261">Y180/W180</f>
        <v>1</v>
      </c>
      <c r="AA180" s="102"/>
      <c r="AB180" s="34"/>
      <c r="AC180" s="34"/>
      <c r="AD180" s="34"/>
      <c r="AE180" s="34"/>
      <c r="AF180" s="34"/>
      <c r="AG180" s="34"/>
    </row>
    <row r="181" spans="1:33" s="259" customFormat="1" ht="42.75" customHeight="1" x14ac:dyDescent="0.2">
      <c r="A181" s="306" t="s">
        <v>19</v>
      </c>
      <c r="B181" s="440" t="s">
        <v>330</v>
      </c>
      <c r="C181" s="387" t="str">
        <f>'[1]Кошторис  витрат'!$C$176</f>
        <v>Винагорода за проведення воркшопу «Вулична фотографія для початківців». Послуга за Договором ЦПХ</v>
      </c>
      <c r="D181" s="493" t="s">
        <v>323</v>
      </c>
      <c r="E181" s="308">
        <v>1</v>
      </c>
      <c r="F181" s="309">
        <v>4000</v>
      </c>
      <c r="G181" s="312">
        <f t="shared" si="256"/>
        <v>4000</v>
      </c>
      <c r="H181" s="308">
        <v>1</v>
      </c>
      <c r="I181" s="309">
        <v>1250</v>
      </c>
      <c r="J181" s="312">
        <f t="shared" si="257"/>
        <v>1250</v>
      </c>
      <c r="K181" s="308"/>
      <c r="L181" s="309"/>
      <c r="M181" s="312">
        <f t="shared" si="250"/>
        <v>0</v>
      </c>
      <c r="N181" s="308"/>
      <c r="O181" s="309"/>
      <c r="P181" s="312">
        <f t="shared" si="251"/>
        <v>0</v>
      </c>
      <c r="Q181" s="35"/>
      <c r="R181" s="36"/>
      <c r="S181" s="37">
        <f t="shared" si="252"/>
        <v>0</v>
      </c>
      <c r="T181" s="35"/>
      <c r="U181" s="36"/>
      <c r="V181" s="37">
        <f t="shared" si="253"/>
        <v>0</v>
      </c>
      <c r="W181" s="38">
        <f t="shared" si="258"/>
        <v>4000</v>
      </c>
      <c r="X181" s="116">
        <f t="shared" si="259"/>
        <v>1250</v>
      </c>
      <c r="Y181" s="116">
        <f t="shared" si="260"/>
        <v>2750</v>
      </c>
      <c r="Z181" s="124">
        <f t="shared" si="261"/>
        <v>0.6875</v>
      </c>
      <c r="AA181" s="102"/>
      <c r="AB181" s="34"/>
      <c r="AC181" s="34"/>
      <c r="AD181" s="34"/>
      <c r="AE181" s="34"/>
      <c r="AF181" s="34"/>
      <c r="AG181" s="34"/>
    </row>
    <row r="182" spans="1:33" s="259" customFormat="1" ht="52.5" customHeight="1" x14ac:dyDescent="0.2">
      <c r="A182" s="306" t="s">
        <v>19</v>
      </c>
      <c r="B182" s="440" t="s">
        <v>331</v>
      </c>
      <c r="C182" s="387" t="str">
        <f>'[1]Кошторис  витрат'!$C$177</f>
        <v>Винагорода за проведення воркшопу «Організація культурних заходів в Миколаєві – зустріч з успішними представниками сфери культури». Послуга за Договором ЦПХ</v>
      </c>
      <c r="D182" s="493" t="s">
        <v>323</v>
      </c>
      <c r="E182" s="308">
        <v>1</v>
      </c>
      <c r="F182" s="309">
        <v>4000</v>
      </c>
      <c r="G182" s="312">
        <f t="shared" si="256"/>
        <v>4000</v>
      </c>
      <c r="H182" s="308">
        <v>0</v>
      </c>
      <c r="I182" s="309">
        <v>0</v>
      </c>
      <c r="J182" s="312">
        <f t="shared" si="257"/>
        <v>0</v>
      </c>
      <c r="K182" s="308"/>
      <c r="L182" s="309"/>
      <c r="M182" s="312">
        <f t="shared" si="250"/>
        <v>0</v>
      </c>
      <c r="N182" s="308"/>
      <c r="O182" s="309"/>
      <c r="P182" s="312">
        <f t="shared" si="251"/>
        <v>0</v>
      </c>
      <c r="Q182" s="35"/>
      <c r="R182" s="36"/>
      <c r="S182" s="37">
        <f t="shared" si="252"/>
        <v>0</v>
      </c>
      <c r="T182" s="35"/>
      <c r="U182" s="36"/>
      <c r="V182" s="37">
        <f t="shared" si="253"/>
        <v>0</v>
      </c>
      <c r="W182" s="38">
        <f t="shared" si="258"/>
        <v>4000</v>
      </c>
      <c r="X182" s="116">
        <f t="shared" si="259"/>
        <v>0</v>
      </c>
      <c r="Y182" s="116">
        <f t="shared" si="260"/>
        <v>4000</v>
      </c>
      <c r="Z182" s="124">
        <f t="shared" si="261"/>
        <v>1</v>
      </c>
      <c r="AA182" s="102"/>
      <c r="AB182" s="34"/>
      <c r="AC182" s="34"/>
      <c r="AD182" s="34"/>
      <c r="AE182" s="34"/>
      <c r="AF182" s="34"/>
      <c r="AG182" s="34"/>
    </row>
    <row r="183" spans="1:33" s="259" customFormat="1" ht="42.75" customHeight="1" x14ac:dyDescent="0.2">
      <c r="A183" s="306" t="s">
        <v>19</v>
      </c>
      <c r="B183" s="440" t="s">
        <v>332</v>
      </c>
      <c r="C183" s="387" t="str">
        <f>'[1]Кошторис  витрат'!$C$178</f>
        <v>Винагорода за Музичний концерт 1 (Джазовий концерт від колективу В.Алєксєєва «Big Band»). Послуга за Договором ЦПХ</v>
      </c>
      <c r="D183" s="311" t="s">
        <v>324</v>
      </c>
      <c r="E183" s="308">
        <v>1</v>
      </c>
      <c r="F183" s="309">
        <v>6000</v>
      </c>
      <c r="G183" s="312">
        <f t="shared" si="256"/>
        <v>6000</v>
      </c>
      <c r="H183" s="308">
        <v>1</v>
      </c>
      <c r="I183" s="309">
        <v>2500</v>
      </c>
      <c r="J183" s="312">
        <f t="shared" si="257"/>
        <v>2500</v>
      </c>
      <c r="K183" s="308"/>
      <c r="L183" s="309"/>
      <c r="M183" s="312">
        <f t="shared" si="250"/>
        <v>0</v>
      </c>
      <c r="N183" s="308"/>
      <c r="O183" s="309"/>
      <c r="P183" s="312">
        <f t="shared" si="251"/>
        <v>0</v>
      </c>
      <c r="Q183" s="35"/>
      <c r="R183" s="36"/>
      <c r="S183" s="37">
        <f t="shared" si="252"/>
        <v>0</v>
      </c>
      <c r="T183" s="35"/>
      <c r="U183" s="36"/>
      <c r="V183" s="37">
        <f t="shared" si="253"/>
        <v>0</v>
      </c>
      <c r="W183" s="38">
        <f t="shared" si="258"/>
        <v>6000</v>
      </c>
      <c r="X183" s="116">
        <f t="shared" si="259"/>
        <v>2500</v>
      </c>
      <c r="Y183" s="116">
        <f t="shared" si="260"/>
        <v>3500</v>
      </c>
      <c r="Z183" s="124">
        <f t="shared" si="261"/>
        <v>0.58333333333333337</v>
      </c>
      <c r="AA183" s="102"/>
      <c r="AB183" s="34"/>
      <c r="AC183" s="34"/>
      <c r="AD183" s="34"/>
      <c r="AE183" s="34"/>
      <c r="AF183" s="34"/>
      <c r="AG183" s="34"/>
    </row>
    <row r="184" spans="1:33" s="259" customFormat="1" ht="37.5" customHeight="1" x14ac:dyDescent="0.2">
      <c r="A184" s="306" t="s">
        <v>19</v>
      </c>
      <c r="B184" s="440" t="s">
        <v>333</v>
      </c>
      <c r="C184" s="387" t="str">
        <f>'[1]Кошторис  витрат'!$C$179</f>
        <v>Винагорода за Музичний концерт (Літературно-музичне об’єдання Амперсанд). Послуга за Договором ЦПХ</v>
      </c>
      <c r="D184" s="311" t="s">
        <v>324</v>
      </c>
      <c r="E184" s="308">
        <v>1</v>
      </c>
      <c r="F184" s="309">
        <v>6000</v>
      </c>
      <c r="G184" s="312">
        <f t="shared" si="256"/>
        <v>6000</v>
      </c>
      <c r="H184" s="308">
        <v>1</v>
      </c>
      <c r="I184" s="309">
        <v>5000</v>
      </c>
      <c r="J184" s="312">
        <f t="shared" si="257"/>
        <v>5000</v>
      </c>
      <c r="K184" s="308"/>
      <c r="L184" s="309"/>
      <c r="M184" s="312">
        <f t="shared" si="250"/>
        <v>0</v>
      </c>
      <c r="N184" s="308"/>
      <c r="O184" s="309"/>
      <c r="P184" s="312">
        <f t="shared" si="251"/>
        <v>0</v>
      </c>
      <c r="Q184" s="35"/>
      <c r="R184" s="36"/>
      <c r="S184" s="37">
        <f t="shared" si="252"/>
        <v>0</v>
      </c>
      <c r="T184" s="35"/>
      <c r="U184" s="36"/>
      <c r="V184" s="37">
        <f t="shared" si="253"/>
        <v>0</v>
      </c>
      <c r="W184" s="38">
        <f t="shared" si="258"/>
        <v>6000</v>
      </c>
      <c r="X184" s="116">
        <f t="shared" si="259"/>
        <v>5000</v>
      </c>
      <c r="Y184" s="116">
        <f t="shared" si="260"/>
        <v>1000</v>
      </c>
      <c r="Z184" s="124">
        <f t="shared" si="261"/>
        <v>0.16666666666666666</v>
      </c>
      <c r="AA184" s="102"/>
      <c r="AB184" s="34"/>
      <c r="AC184" s="34"/>
      <c r="AD184" s="34"/>
      <c r="AE184" s="34"/>
      <c r="AF184" s="34"/>
      <c r="AG184" s="34"/>
    </row>
    <row r="185" spans="1:33" ht="29.25" thickBot="1" x14ac:dyDescent="0.25">
      <c r="A185" s="306" t="s">
        <v>19</v>
      </c>
      <c r="B185" s="440" t="s">
        <v>334</v>
      </c>
      <c r="C185" s="412" t="s">
        <v>229</v>
      </c>
      <c r="D185" s="410"/>
      <c r="E185" s="490">
        <v>30000</v>
      </c>
      <c r="F185" s="309">
        <v>0.22</v>
      </c>
      <c r="G185" s="312">
        <f>E185*F185</f>
        <v>6600</v>
      </c>
      <c r="H185" s="490">
        <v>8750</v>
      </c>
      <c r="I185" s="309">
        <v>0.22</v>
      </c>
      <c r="J185" s="312">
        <f t="shared" si="257"/>
        <v>1925</v>
      </c>
      <c r="K185" s="490"/>
      <c r="L185" s="309">
        <v>0.22</v>
      </c>
      <c r="M185" s="312">
        <f>K185*L185</f>
        <v>0</v>
      </c>
      <c r="N185" s="490"/>
      <c r="O185" s="309">
        <v>0.22</v>
      </c>
      <c r="P185" s="312">
        <f>N185*O185</f>
        <v>0</v>
      </c>
      <c r="Q185" s="112"/>
      <c r="R185" s="36">
        <v>0.22</v>
      </c>
      <c r="S185" s="37">
        <f t="shared" si="252"/>
        <v>0</v>
      </c>
      <c r="T185" s="112"/>
      <c r="U185" s="36">
        <v>0.22</v>
      </c>
      <c r="V185" s="37">
        <f t="shared" si="253"/>
        <v>0</v>
      </c>
      <c r="W185" s="38">
        <f t="shared" si="233"/>
        <v>6600</v>
      </c>
      <c r="X185" s="116">
        <f t="shared" si="234"/>
        <v>1925</v>
      </c>
      <c r="Y185" s="116">
        <f t="shared" si="209"/>
        <v>4675</v>
      </c>
      <c r="Z185" s="124">
        <f t="shared" si="235"/>
        <v>0.70833333333333337</v>
      </c>
      <c r="AA185" s="97"/>
      <c r="AB185" s="5"/>
      <c r="AC185" s="5"/>
      <c r="AD185" s="5"/>
      <c r="AE185" s="5"/>
      <c r="AF185" s="5"/>
      <c r="AG185" s="5"/>
    </row>
    <row r="186" spans="1:33" ht="30" customHeight="1" thickBot="1" x14ac:dyDescent="0.25">
      <c r="A186" s="494" t="s">
        <v>230</v>
      </c>
      <c r="B186" s="495"/>
      <c r="C186" s="496"/>
      <c r="D186" s="497"/>
      <c r="E186" s="404">
        <f>E172+E168+E163+E158</f>
        <v>59</v>
      </c>
      <c r="F186" s="413"/>
      <c r="G186" s="498">
        <f>G172+G168+G163+G158</f>
        <v>72000</v>
      </c>
      <c r="H186" s="404">
        <f>H172+H168+H163+H158</f>
        <v>2</v>
      </c>
      <c r="I186" s="413"/>
      <c r="J186" s="498">
        <f>J172+J168+J163+J158</f>
        <v>57599.29</v>
      </c>
      <c r="K186" s="404">
        <f>K172+K168+K163+K158</f>
        <v>0</v>
      </c>
      <c r="L186" s="413"/>
      <c r="M186" s="498">
        <f>M172+M168+M163+M158</f>
        <v>0</v>
      </c>
      <c r="N186" s="404">
        <f>N172+N168+N163+N158</f>
        <v>0</v>
      </c>
      <c r="O186" s="413"/>
      <c r="P186" s="498">
        <f>P172+P168+P163+P158</f>
        <v>0</v>
      </c>
      <c r="Q186" s="57">
        <f>Q172+Q168+Q163+Q158</f>
        <v>0</v>
      </c>
      <c r="R186" s="51"/>
      <c r="S186" s="64">
        <f>S172+S168+S163+S158</f>
        <v>0</v>
      </c>
      <c r="T186" s="57">
        <f>T172+T168+T163+T158</f>
        <v>0</v>
      </c>
      <c r="U186" s="51"/>
      <c r="V186" s="64">
        <f>V172+V168+V163+V158</f>
        <v>0</v>
      </c>
      <c r="W186" s="65">
        <f>W172+W158+W168+W163</f>
        <v>72000</v>
      </c>
      <c r="X186" s="65">
        <f>X172+X158+X168+X163</f>
        <v>57599.29</v>
      </c>
      <c r="Y186" s="65">
        <f t="shared" si="209"/>
        <v>14400.71</v>
      </c>
      <c r="Z186" s="65">
        <f>Y186/W186</f>
        <v>0.2000098611111111</v>
      </c>
      <c r="AA186" s="104"/>
      <c r="AB186" s="5"/>
      <c r="AC186" s="5"/>
      <c r="AD186" s="5"/>
      <c r="AE186" s="5"/>
      <c r="AF186" s="5"/>
      <c r="AG186" s="5"/>
    </row>
    <row r="187" spans="1:33" ht="30" customHeight="1" thickBot="1" x14ac:dyDescent="0.25">
      <c r="A187" s="499" t="s">
        <v>231</v>
      </c>
      <c r="B187" s="500"/>
      <c r="C187" s="501"/>
      <c r="D187" s="17"/>
      <c r="E187" s="502"/>
      <c r="F187" s="503"/>
      <c r="G187" s="504">
        <f>G37+G51+G60+G82+G96+G110+G123+G131+G139+G146+G150+G156+G186</f>
        <v>624000</v>
      </c>
      <c r="H187" s="502"/>
      <c r="I187" s="503"/>
      <c r="J187" s="504">
        <f>J37+J51+J60+J82+J96+J110+J123+J131+J139+J146+J150+J156+J186</f>
        <v>594499.29</v>
      </c>
      <c r="K187" s="502"/>
      <c r="L187" s="503"/>
      <c r="M187" s="504">
        <f>M37+M51+M60+M82+M96+M110+M123+M131+M139+M146+M150+M156+M186</f>
        <v>0</v>
      </c>
      <c r="N187" s="502"/>
      <c r="O187" s="503"/>
      <c r="P187" s="504">
        <f>P37+P51+P60+P82+P96+P110+P123+P131+P139+P146+P150+P156+P186</f>
        <v>0</v>
      </c>
      <c r="Q187" s="66"/>
      <c r="R187" s="67"/>
      <c r="S187" s="68">
        <f>S37+S51+S60+S82+S96+S110+S123+S131+S139+S146+S150+S156+S186</f>
        <v>0</v>
      </c>
      <c r="T187" s="66"/>
      <c r="U187" s="67"/>
      <c r="V187" s="68">
        <f>V37+V51+V60+V82+V96+V110+V123+V131+V139+V146+V150+V156+V186</f>
        <v>0</v>
      </c>
      <c r="W187" s="68">
        <f>W37+W51+W60+W82+W96+W110+W123+W131+W139+W146+W150+W156+W186</f>
        <v>624000</v>
      </c>
      <c r="X187" s="68">
        <f>X37+X51+X60+X82+X96+X110+X123+X131+X139+X146+X150+X156+X186</f>
        <v>594499.29</v>
      </c>
      <c r="Y187" s="68">
        <f>Y37+Y51+Y60+Y82+Y96+Y110+Y123+Y131+Y139+Y146+Y150+Y156+Y186</f>
        <v>29500.71</v>
      </c>
      <c r="Z187" s="123">
        <f>Y187/W187</f>
        <v>4.7276778846153847E-2</v>
      </c>
      <c r="AA187" s="105"/>
      <c r="AB187" s="5"/>
      <c r="AC187" s="5"/>
      <c r="AD187" s="5"/>
      <c r="AE187" s="5"/>
      <c r="AF187" s="5"/>
      <c r="AG187" s="5"/>
    </row>
    <row r="188" spans="1:33" ht="15" customHeight="1" thickBot="1" x14ac:dyDescent="0.25">
      <c r="A188" s="574"/>
      <c r="B188" s="558"/>
      <c r="C188" s="558"/>
      <c r="D188" s="276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9"/>
      <c r="R188" s="9"/>
      <c r="S188" s="9"/>
      <c r="T188" s="9"/>
      <c r="U188" s="9"/>
      <c r="V188" s="9"/>
      <c r="W188" s="10"/>
      <c r="X188" s="10"/>
      <c r="Y188" s="10"/>
      <c r="Z188" s="10"/>
      <c r="AA188" s="90"/>
      <c r="AB188" s="5"/>
      <c r="AC188" s="5"/>
      <c r="AD188" s="5"/>
      <c r="AE188" s="5"/>
      <c r="AF188" s="5"/>
      <c r="AG188" s="5"/>
    </row>
    <row r="189" spans="1:33" ht="30" customHeight="1" thickBot="1" x14ac:dyDescent="0.25">
      <c r="A189" s="575" t="s">
        <v>232</v>
      </c>
      <c r="B189" s="576"/>
      <c r="C189" s="577"/>
      <c r="D189" s="505"/>
      <c r="E189" s="502"/>
      <c r="F189" s="503"/>
      <c r="G189" s="506">
        <f>Фінансування!C27-'Кошторис  витрат'!G187</f>
        <v>0</v>
      </c>
      <c r="H189" s="502"/>
      <c r="I189" s="503"/>
      <c r="J189" s="506">
        <f>Фінансування!C28-'Кошторис  витрат'!J187</f>
        <v>0</v>
      </c>
      <c r="K189" s="502"/>
      <c r="L189" s="503"/>
      <c r="M189" s="506">
        <f>'Кошторис  витрат'!J31-'Кошторис  витрат'!M187</f>
        <v>0</v>
      </c>
      <c r="N189" s="502"/>
      <c r="O189" s="503"/>
      <c r="P189" s="506">
        <v>0</v>
      </c>
      <c r="Q189" s="66"/>
      <c r="R189" s="67"/>
      <c r="S189" s="69">
        <f>Фінансування!L27-'Кошторис  витрат'!S187</f>
        <v>0</v>
      </c>
      <c r="T189" s="66"/>
      <c r="U189" s="67"/>
      <c r="V189" s="69">
        <f>Фінансування!L28-'Кошторис  витрат'!V187</f>
        <v>0</v>
      </c>
      <c r="W189" s="70">
        <f>Фінансування!N27-'Кошторис  витрат'!W187</f>
        <v>0</v>
      </c>
      <c r="X189" s="70">
        <f>Фінансування!N28-'Кошторис  витрат'!X187</f>
        <v>0</v>
      </c>
      <c r="Y189" s="70"/>
      <c r="Z189" s="70"/>
      <c r="AA189" s="106"/>
      <c r="AB189" s="5"/>
      <c r="AC189" s="5"/>
      <c r="AD189" s="5"/>
      <c r="AE189" s="5"/>
      <c r="AF189" s="5"/>
      <c r="AG189" s="5"/>
    </row>
    <row r="190" spans="1:33" ht="15.75" customHeight="1" x14ac:dyDescent="0.25">
      <c r="A190" s="507"/>
      <c r="B190" s="508"/>
      <c r="C190" s="509"/>
      <c r="D190" s="510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6"/>
      <c r="R190" s="6"/>
      <c r="S190" s="6"/>
      <c r="T190" s="6"/>
      <c r="U190" s="6"/>
      <c r="V190" s="6"/>
      <c r="W190" s="8"/>
      <c r="X190" s="8"/>
      <c r="Y190" s="8"/>
      <c r="Z190" s="8"/>
      <c r="AA190" s="87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507"/>
      <c r="B191" s="508"/>
      <c r="C191" s="509"/>
      <c r="D191" s="510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6"/>
      <c r="R191" s="6"/>
      <c r="S191" s="6"/>
      <c r="T191" s="6"/>
      <c r="U191" s="6"/>
      <c r="V191" s="6"/>
      <c r="W191" s="8"/>
      <c r="X191" s="8"/>
      <c r="Y191" s="8"/>
      <c r="Z191" s="8"/>
      <c r="AA191" s="87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507"/>
      <c r="B192" s="508"/>
      <c r="C192" s="509"/>
      <c r="D192" s="510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6"/>
      <c r="R192" s="6"/>
      <c r="S192" s="6"/>
      <c r="T192" s="6"/>
      <c r="U192" s="6"/>
      <c r="V192" s="6"/>
      <c r="W192" s="8"/>
      <c r="X192" s="8"/>
      <c r="Y192" s="8"/>
      <c r="Z192" s="8"/>
      <c r="AA192" s="87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556" t="s">
        <v>335</v>
      </c>
      <c r="B193" s="556"/>
      <c r="C193" s="556"/>
      <c r="D193" s="510"/>
      <c r="E193" s="511"/>
      <c r="F193" s="511"/>
      <c r="G193" s="265"/>
      <c r="H193" s="512"/>
      <c r="I193" s="512"/>
      <c r="J193" s="513" t="s">
        <v>310</v>
      </c>
      <c r="K193" s="514"/>
      <c r="L193" s="514"/>
      <c r="M193" s="514"/>
      <c r="N193" s="515"/>
      <c r="O193" s="516"/>
      <c r="P193" s="511"/>
      <c r="Q193" s="6"/>
      <c r="R193" s="6"/>
      <c r="S193" s="6"/>
      <c r="T193" s="6"/>
      <c r="U193" s="6"/>
      <c r="V193" s="6"/>
      <c r="W193" s="8"/>
      <c r="X193" s="8"/>
      <c r="Y193" s="8"/>
      <c r="Z193" s="8"/>
      <c r="AA193" s="87"/>
      <c r="AB193" s="1"/>
      <c r="AC193" s="2"/>
      <c r="AD193" s="1"/>
      <c r="AE193" s="1"/>
      <c r="AF193" s="1"/>
      <c r="AG193" s="1"/>
    </row>
    <row r="194" spans="1:33" ht="15.75" customHeight="1" x14ac:dyDescent="0.2">
      <c r="A194" s="517"/>
      <c r="B194" s="518"/>
      <c r="C194" s="519" t="s">
        <v>4</v>
      </c>
      <c r="D194" s="520"/>
      <c r="E194" s="521"/>
      <c r="F194" s="522"/>
      <c r="G194" s="523"/>
      <c r="H194" s="523"/>
      <c r="I194" s="524" t="s">
        <v>5</v>
      </c>
      <c r="J194" s="521"/>
      <c r="K194" s="525"/>
      <c r="L194" s="526" t="s">
        <v>6</v>
      </c>
      <c r="M194" s="521"/>
      <c r="N194" s="527"/>
      <c r="O194" s="528"/>
      <c r="P194" s="521"/>
      <c r="Q194" s="7"/>
      <c r="R194" s="7"/>
      <c r="S194" s="7"/>
      <c r="T194" s="7"/>
      <c r="U194" s="7"/>
      <c r="V194" s="7"/>
      <c r="W194" s="73"/>
      <c r="X194" s="73"/>
      <c r="Y194" s="73"/>
      <c r="Z194" s="73"/>
      <c r="AA194" s="107"/>
      <c r="AB194" s="75"/>
      <c r="AC194" s="74"/>
      <c r="AD194" s="75"/>
      <c r="AE194" s="75"/>
      <c r="AF194" s="75"/>
      <c r="AG194" s="75"/>
    </row>
    <row r="195" spans="1:33" ht="15.75" customHeight="1" x14ac:dyDescent="0.25">
      <c r="A195" s="507"/>
      <c r="B195" s="508"/>
      <c r="C195" s="509"/>
      <c r="D195" s="510"/>
      <c r="E195" s="511"/>
      <c r="F195" s="511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6"/>
      <c r="R195" s="6"/>
      <c r="S195" s="6"/>
      <c r="T195" s="6"/>
      <c r="U195" s="6"/>
      <c r="V195" s="6"/>
      <c r="W195" s="8"/>
      <c r="X195" s="8"/>
      <c r="Y195" s="8"/>
      <c r="Z195" s="8"/>
      <c r="AA195" s="87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507"/>
      <c r="B196" s="508"/>
      <c r="C196" s="509"/>
      <c r="D196" s="510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6"/>
      <c r="R196" s="6"/>
      <c r="S196" s="6"/>
      <c r="T196" s="6"/>
      <c r="U196" s="6"/>
      <c r="V196" s="6"/>
      <c r="W196" s="8"/>
      <c r="X196" s="8"/>
      <c r="Y196" s="8"/>
      <c r="Z196" s="8"/>
      <c r="AA196" s="87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507"/>
      <c r="B197" s="508"/>
      <c r="C197" s="509"/>
      <c r="D197" s="510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6"/>
      <c r="R197" s="6"/>
      <c r="S197" s="6"/>
      <c r="T197" s="6"/>
      <c r="U197" s="6"/>
      <c r="V197" s="6"/>
      <c r="W197" s="8"/>
      <c r="X197" s="8"/>
      <c r="Y197" s="8"/>
      <c r="Z197" s="8"/>
      <c r="AA197" s="87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507"/>
      <c r="B198" s="508"/>
      <c r="C198" s="509"/>
      <c r="D198" s="510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6"/>
      <c r="R198" s="6"/>
      <c r="S198" s="6"/>
      <c r="T198" s="6"/>
      <c r="U198" s="6"/>
      <c r="V198" s="6"/>
      <c r="W198" s="76"/>
      <c r="X198" s="76"/>
      <c r="Y198" s="76"/>
      <c r="Z198" s="76"/>
      <c r="AA198" s="87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507"/>
      <c r="B199" s="508"/>
      <c r="C199" s="509"/>
      <c r="D199" s="510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6"/>
      <c r="R199" s="6"/>
      <c r="S199" s="6"/>
      <c r="T199" s="6"/>
      <c r="U199" s="6"/>
      <c r="V199" s="6"/>
      <c r="W199" s="76"/>
      <c r="X199" s="76"/>
      <c r="Y199" s="76"/>
      <c r="Z199" s="76"/>
      <c r="AA199" s="87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507"/>
      <c r="B200" s="508"/>
      <c r="C200" s="509"/>
      <c r="D200" s="510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6"/>
      <c r="R200" s="6"/>
      <c r="S200" s="6"/>
      <c r="T200" s="6"/>
      <c r="U200" s="6"/>
      <c r="V200" s="6"/>
      <c r="W200" s="76"/>
      <c r="X200" s="76"/>
      <c r="Y200" s="76"/>
      <c r="Z200" s="76"/>
      <c r="AA200" s="87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507"/>
      <c r="B201" s="508"/>
      <c r="C201" s="509"/>
      <c r="D201" s="510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6"/>
      <c r="R201" s="6"/>
      <c r="S201" s="6"/>
      <c r="T201" s="6"/>
      <c r="U201" s="6"/>
      <c r="V201" s="6"/>
      <c r="W201" s="76"/>
      <c r="X201" s="76"/>
      <c r="Y201" s="76"/>
      <c r="Z201" s="76"/>
      <c r="AA201" s="87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507"/>
      <c r="B202" s="508"/>
      <c r="C202" s="509"/>
      <c r="D202" s="510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6"/>
      <c r="R202" s="6"/>
      <c r="S202" s="6"/>
      <c r="T202" s="6"/>
      <c r="U202" s="6"/>
      <c r="V202" s="6"/>
      <c r="W202" s="76"/>
      <c r="X202" s="76"/>
      <c r="Y202" s="76"/>
      <c r="Z202" s="76"/>
      <c r="AA202" s="87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507"/>
      <c r="B203" s="508"/>
      <c r="C203" s="509"/>
      <c r="D203" s="510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6"/>
      <c r="R203" s="6"/>
      <c r="S203" s="6"/>
      <c r="T203" s="6"/>
      <c r="U203" s="6"/>
      <c r="V203" s="6"/>
      <c r="W203" s="76"/>
      <c r="X203" s="76"/>
      <c r="Y203" s="76"/>
      <c r="Z203" s="76"/>
      <c r="AA203" s="87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507"/>
      <c r="B204" s="508"/>
      <c r="C204" s="509"/>
      <c r="D204" s="510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6"/>
      <c r="R204" s="6"/>
      <c r="S204" s="6"/>
      <c r="T204" s="6"/>
      <c r="U204" s="6"/>
      <c r="V204" s="6"/>
      <c r="W204" s="76"/>
      <c r="X204" s="76"/>
      <c r="Y204" s="76"/>
      <c r="Z204" s="76"/>
      <c r="AA204" s="87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507"/>
      <c r="B205" s="508"/>
      <c r="C205" s="509"/>
      <c r="D205" s="510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6"/>
      <c r="R205" s="6"/>
      <c r="S205" s="6"/>
      <c r="T205" s="6"/>
      <c r="U205" s="6"/>
      <c r="V205" s="6"/>
      <c r="W205" s="76"/>
      <c r="X205" s="76"/>
      <c r="Y205" s="76"/>
      <c r="Z205" s="76"/>
      <c r="AA205" s="87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507"/>
      <c r="B206" s="508"/>
      <c r="C206" s="509"/>
      <c r="D206" s="510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6"/>
      <c r="R206" s="6"/>
      <c r="S206" s="6"/>
      <c r="T206" s="6"/>
      <c r="U206" s="6"/>
      <c r="V206" s="6"/>
      <c r="W206" s="76"/>
      <c r="X206" s="76"/>
      <c r="Y206" s="76"/>
      <c r="Z206" s="76"/>
      <c r="AA206" s="87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507"/>
      <c r="B207" s="508"/>
      <c r="C207" s="509"/>
      <c r="D207" s="510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6"/>
      <c r="R207" s="6"/>
      <c r="S207" s="6"/>
      <c r="T207" s="6"/>
      <c r="U207" s="6"/>
      <c r="V207" s="6"/>
      <c r="W207" s="76"/>
      <c r="X207" s="76"/>
      <c r="Y207" s="76"/>
      <c r="Z207" s="76"/>
      <c r="AA207" s="87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507"/>
      <c r="B208" s="508"/>
      <c r="C208" s="509"/>
      <c r="D208" s="510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6"/>
      <c r="R208" s="6"/>
      <c r="S208" s="6"/>
      <c r="T208" s="6"/>
      <c r="U208" s="6"/>
      <c r="V208" s="6"/>
      <c r="W208" s="76"/>
      <c r="X208" s="76"/>
      <c r="Y208" s="76"/>
      <c r="Z208" s="76"/>
      <c r="AA208" s="87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507"/>
      <c r="B209" s="508"/>
      <c r="C209" s="509"/>
      <c r="D209" s="510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6"/>
      <c r="R209" s="6"/>
      <c r="S209" s="6"/>
      <c r="T209" s="6"/>
      <c r="U209" s="6"/>
      <c r="V209" s="6"/>
      <c r="W209" s="76"/>
      <c r="X209" s="76"/>
      <c r="Y209" s="76"/>
      <c r="Z209" s="76"/>
      <c r="AA209" s="87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507"/>
      <c r="B210" s="508"/>
      <c r="C210" s="509"/>
      <c r="D210" s="510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6"/>
      <c r="R210" s="6"/>
      <c r="S210" s="6"/>
      <c r="T210" s="6"/>
      <c r="U210" s="6"/>
      <c r="V210" s="6"/>
      <c r="W210" s="76"/>
      <c r="X210" s="76"/>
      <c r="Y210" s="76"/>
      <c r="Z210" s="76"/>
      <c r="AA210" s="87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507"/>
      <c r="B211" s="508"/>
      <c r="C211" s="509"/>
      <c r="D211" s="510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6"/>
      <c r="R211" s="6"/>
      <c r="S211" s="6"/>
      <c r="T211" s="6"/>
      <c r="U211" s="6"/>
      <c r="V211" s="6"/>
      <c r="W211" s="76"/>
      <c r="X211" s="76"/>
      <c r="Y211" s="76"/>
      <c r="Z211" s="76"/>
      <c r="AA211" s="87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507"/>
      <c r="B212" s="508"/>
      <c r="C212" s="509"/>
      <c r="D212" s="510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6"/>
      <c r="R212" s="6"/>
      <c r="S212" s="6"/>
      <c r="T212" s="6"/>
      <c r="U212" s="6"/>
      <c r="V212" s="6"/>
      <c r="W212" s="76"/>
      <c r="X212" s="76"/>
      <c r="Y212" s="76"/>
      <c r="Z212" s="76"/>
      <c r="AA212" s="87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507"/>
      <c r="B213" s="508"/>
      <c r="C213" s="509"/>
      <c r="D213" s="510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6"/>
      <c r="R213" s="6"/>
      <c r="S213" s="6"/>
      <c r="T213" s="6"/>
      <c r="U213" s="6"/>
      <c r="V213" s="6"/>
      <c r="W213" s="76"/>
      <c r="X213" s="76"/>
      <c r="Y213" s="76"/>
      <c r="Z213" s="76"/>
      <c r="AA213" s="87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507"/>
      <c r="B214" s="508"/>
      <c r="C214" s="509"/>
      <c r="D214" s="510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6"/>
      <c r="R214" s="6"/>
      <c r="S214" s="6"/>
      <c r="T214" s="6"/>
      <c r="U214" s="6"/>
      <c r="V214" s="6"/>
      <c r="W214" s="76"/>
      <c r="X214" s="76"/>
      <c r="Y214" s="76"/>
      <c r="Z214" s="76"/>
      <c r="AA214" s="87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507"/>
      <c r="B215" s="508"/>
      <c r="C215" s="509"/>
      <c r="D215" s="510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6"/>
      <c r="R215" s="6"/>
      <c r="S215" s="6"/>
      <c r="T215" s="6"/>
      <c r="U215" s="6"/>
      <c r="V215" s="6"/>
      <c r="W215" s="76"/>
      <c r="X215" s="76"/>
      <c r="Y215" s="76"/>
      <c r="Z215" s="76"/>
      <c r="AA215" s="87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507"/>
      <c r="B216" s="508"/>
      <c r="C216" s="509"/>
      <c r="D216" s="510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6"/>
      <c r="R216" s="6"/>
      <c r="S216" s="6"/>
      <c r="T216" s="6"/>
      <c r="U216" s="6"/>
      <c r="V216" s="6"/>
      <c r="W216" s="76"/>
      <c r="X216" s="76"/>
      <c r="Y216" s="76"/>
      <c r="Z216" s="76"/>
      <c r="AA216" s="87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507"/>
      <c r="B217" s="508"/>
      <c r="C217" s="509"/>
      <c r="D217" s="510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6"/>
      <c r="R217" s="6"/>
      <c r="S217" s="6"/>
      <c r="T217" s="6"/>
      <c r="U217" s="6"/>
      <c r="V217" s="6"/>
      <c r="W217" s="76"/>
      <c r="X217" s="76"/>
      <c r="Y217" s="76"/>
      <c r="Z217" s="76"/>
      <c r="AA217" s="87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507"/>
      <c r="B218" s="508"/>
      <c r="C218" s="509"/>
      <c r="D218" s="510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6"/>
      <c r="R218" s="6"/>
      <c r="S218" s="6"/>
      <c r="T218" s="6"/>
      <c r="U218" s="6"/>
      <c r="V218" s="6"/>
      <c r="W218" s="76"/>
      <c r="X218" s="76"/>
      <c r="Y218" s="76"/>
      <c r="Z218" s="76"/>
      <c r="AA218" s="87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507"/>
      <c r="B219" s="508"/>
      <c r="C219" s="509"/>
      <c r="D219" s="510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6"/>
      <c r="R219" s="6"/>
      <c r="S219" s="6"/>
      <c r="T219" s="6"/>
      <c r="U219" s="6"/>
      <c r="V219" s="6"/>
      <c r="W219" s="76"/>
      <c r="X219" s="76"/>
      <c r="Y219" s="76"/>
      <c r="Z219" s="76"/>
      <c r="AA219" s="87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507"/>
      <c r="B220" s="508"/>
      <c r="C220" s="509"/>
      <c r="D220" s="510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6"/>
      <c r="R220" s="6"/>
      <c r="S220" s="6"/>
      <c r="T220" s="6"/>
      <c r="U220" s="6"/>
      <c r="V220" s="6"/>
      <c r="W220" s="76"/>
      <c r="X220" s="76"/>
      <c r="Y220" s="76"/>
      <c r="Z220" s="76"/>
      <c r="AA220" s="87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507"/>
      <c r="B221" s="508"/>
      <c r="C221" s="509"/>
      <c r="D221" s="510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6"/>
      <c r="R221" s="6"/>
      <c r="S221" s="6"/>
      <c r="T221" s="6"/>
      <c r="U221" s="6"/>
      <c r="V221" s="6"/>
      <c r="W221" s="76"/>
      <c r="X221" s="76"/>
      <c r="Y221" s="76"/>
      <c r="Z221" s="76"/>
      <c r="AA221" s="87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507"/>
      <c r="B222" s="508"/>
      <c r="C222" s="509"/>
      <c r="D222" s="510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6"/>
      <c r="R222" s="6"/>
      <c r="S222" s="6"/>
      <c r="T222" s="6"/>
      <c r="U222" s="6"/>
      <c r="V222" s="6"/>
      <c r="W222" s="76"/>
      <c r="X222" s="76"/>
      <c r="Y222" s="76"/>
      <c r="Z222" s="76"/>
      <c r="AA222" s="87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507"/>
      <c r="B223" s="508"/>
      <c r="C223" s="509"/>
      <c r="D223" s="510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6"/>
      <c r="R223" s="6"/>
      <c r="S223" s="6"/>
      <c r="T223" s="6"/>
      <c r="U223" s="6"/>
      <c r="V223" s="6"/>
      <c r="W223" s="76"/>
      <c r="X223" s="76"/>
      <c r="Y223" s="76"/>
      <c r="Z223" s="76"/>
      <c r="AA223" s="87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507"/>
      <c r="B224" s="508"/>
      <c r="C224" s="509"/>
      <c r="D224" s="510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6"/>
      <c r="R224" s="6"/>
      <c r="S224" s="6"/>
      <c r="T224" s="6"/>
      <c r="U224" s="6"/>
      <c r="V224" s="6"/>
      <c r="W224" s="76"/>
      <c r="X224" s="76"/>
      <c r="Y224" s="76"/>
      <c r="Z224" s="76"/>
      <c r="AA224" s="87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507"/>
      <c r="B225" s="508"/>
      <c r="C225" s="509"/>
      <c r="D225" s="510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6"/>
      <c r="R225" s="6"/>
      <c r="S225" s="6"/>
      <c r="T225" s="6"/>
      <c r="U225" s="6"/>
      <c r="V225" s="6"/>
      <c r="W225" s="76"/>
      <c r="X225" s="76"/>
      <c r="Y225" s="76"/>
      <c r="Z225" s="76"/>
      <c r="AA225" s="87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507"/>
      <c r="B226" s="508"/>
      <c r="C226" s="509"/>
      <c r="D226" s="510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6"/>
      <c r="R226" s="6"/>
      <c r="S226" s="6"/>
      <c r="T226" s="6"/>
      <c r="U226" s="6"/>
      <c r="V226" s="6"/>
      <c r="W226" s="76"/>
      <c r="X226" s="76"/>
      <c r="Y226" s="76"/>
      <c r="Z226" s="76"/>
      <c r="AA226" s="87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507"/>
      <c r="B227" s="508"/>
      <c r="C227" s="509"/>
      <c r="D227" s="510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6"/>
      <c r="R227" s="6"/>
      <c r="S227" s="6"/>
      <c r="T227" s="6"/>
      <c r="U227" s="6"/>
      <c r="V227" s="6"/>
      <c r="W227" s="76"/>
      <c r="X227" s="76"/>
      <c r="Y227" s="76"/>
      <c r="Z227" s="76"/>
      <c r="AA227" s="87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507"/>
      <c r="B228" s="508"/>
      <c r="C228" s="509"/>
      <c r="D228" s="510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6"/>
      <c r="R228" s="6"/>
      <c r="S228" s="6"/>
      <c r="T228" s="6"/>
      <c r="U228" s="6"/>
      <c r="V228" s="6"/>
      <c r="W228" s="76"/>
      <c r="X228" s="76"/>
      <c r="Y228" s="76"/>
      <c r="Z228" s="76"/>
      <c r="AA228" s="87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507"/>
      <c r="B229" s="508"/>
      <c r="C229" s="509"/>
      <c r="D229" s="510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6"/>
      <c r="R229" s="6"/>
      <c r="S229" s="6"/>
      <c r="T229" s="6"/>
      <c r="U229" s="6"/>
      <c r="V229" s="6"/>
      <c r="W229" s="76"/>
      <c r="X229" s="76"/>
      <c r="Y229" s="76"/>
      <c r="Z229" s="76"/>
      <c r="AA229" s="87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507"/>
      <c r="B230" s="508"/>
      <c r="C230" s="509"/>
      <c r="D230" s="510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6"/>
      <c r="R230" s="6"/>
      <c r="S230" s="6"/>
      <c r="T230" s="6"/>
      <c r="U230" s="6"/>
      <c r="V230" s="6"/>
      <c r="W230" s="76"/>
      <c r="X230" s="76"/>
      <c r="Y230" s="76"/>
      <c r="Z230" s="76"/>
      <c r="AA230" s="87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507"/>
      <c r="B231" s="508"/>
      <c r="C231" s="509"/>
      <c r="D231" s="510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6"/>
      <c r="R231" s="6"/>
      <c r="S231" s="6"/>
      <c r="T231" s="6"/>
      <c r="U231" s="6"/>
      <c r="V231" s="6"/>
      <c r="W231" s="76"/>
      <c r="X231" s="76"/>
      <c r="Y231" s="76"/>
      <c r="Z231" s="76"/>
      <c r="AA231" s="87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507"/>
      <c r="B232" s="508"/>
      <c r="C232" s="509"/>
      <c r="D232" s="510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6"/>
      <c r="R232" s="6"/>
      <c r="S232" s="6"/>
      <c r="T232" s="6"/>
      <c r="U232" s="6"/>
      <c r="V232" s="6"/>
      <c r="W232" s="76"/>
      <c r="X232" s="76"/>
      <c r="Y232" s="76"/>
      <c r="Z232" s="76"/>
      <c r="AA232" s="87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507"/>
      <c r="B233" s="508"/>
      <c r="C233" s="509"/>
      <c r="D233" s="510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6"/>
      <c r="R233" s="6"/>
      <c r="S233" s="6"/>
      <c r="T233" s="6"/>
      <c r="U233" s="6"/>
      <c r="V233" s="6"/>
      <c r="W233" s="76"/>
      <c r="X233" s="76"/>
      <c r="Y233" s="76"/>
      <c r="Z233" s="76"/>
      <c r="AA233" s="87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507"/>
      <c r="B234" s="508"/>
      <c r="C234" s="509"/>
      <c r="D234" s="510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6"/>
      <c r="R234" s="6"/>
      <c r="S234" s="6"/>
      <c r="T234" s="6"/>
      <c r="U234" s="6"/>
      <c r="V234" s="6"/>
      <c r="W234" s="76"/>
      <c r="X234" s="76"/>
      <c r="Y234" s="76"/>
      <c r="Z234" s="76"/>
      <c r="AA234" s="87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507"/>
      <c r="B235" s="508"/>
      <c r="C235" s="509"/>
      <c r="D235" s="510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6"/>
      <c r="R235" s="6"/>
      <c r="S235" s="6"/>
      <c r="T235" s="6"/>
      <c r="U235" s="6"/>
      <c r="V235" s="6"/>
      <c r="W235" s="76"/>
      <c r="X235" s="76"/>
      <c r="Y235" s="76"/>
      <c r="Z235" s="76"/>
      <c r="AA235" s="87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507"/>
      <c r="B236" s="508"/>
      <c r="C236" s="509"/>
      <c r="D236" s="510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6"/>
      <c r="R236" s="6"/>
      <c r="S236" s="6"/>
      <c r="T236" s="6"/>
      <c r="U236" s="6"/>
      <c r="V236" s="6"/>
      <c r="W236" s="76"/>
      <c r="X236" s="76"/>
      <c r="Y236" s="76"/>
      <c r="Z236" s="76"/>
      <c r="AA236" s="87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507"/>
      <c r="B237" s="508"/>
      <c r="C237" s="509"/>
      <c r="D237" s="510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6"/>
      <c r="R237" s="6"/>
      <c r="S237" s="6"/>
      <c r="T237" s="6"/>
      <c r="U237" s="6"/>
      <c r="V237" s="6"/>
      <c r="W237" s="76"/>
      <c r="X237" s="76"/>
      <c r="Y237" s="76"/>
      <c r="Z237" s="76"/>
      <c r="AA237" s="87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507"/>
      <c r="B238" s="508"/>
      <c r="C238" s="509"/>
      <c r="D238" s="510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6"/>
      <c r="R238" s="6"/>
      <c r="S238" s="6"/>
      <c r="T238" s="6"/>
      <c r="U238" s="6"/>
      <c r="V238" s="6"/>
      <c r="W238" s="76"/>
      <c r="X238" s="76"/>
      <c r="Y238" s="76"/>
      <c r="Z238" s="76"/>
      <c r="AA238" s="87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507"/>
      <c r="B239" s="508"/>
      <c r="C239" s="509"/>
      <c r="D239" s="510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6"/>
      <c r="R239" s="6"/>
      <c r="S239" s="6"/>
      <c r="T239" s="6"/>
      <c r="U239" s="6"/>
      <c r="V239" s="6"/>
      <c r="W239" s="76"/>
      <c r="X239" s="76"/>
      <c r="Y239" s="76"/>
      <c r="Z239" s="76"/>
      <c r="AA239" s="87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507"/>
      <c r="B240" s="508"/>
      <c r="C240" s="509"/>
      <c r="D240" s="510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6"/>
      <c r="R240" s="6"/>
      <c r="S240" s="6"/>
      <c r="T240" s="6"/>
      <c r="U240" s="6"/>
      <c r="V240" s="6"/>
      <c r="W240" s="76"/>
      <c r="X240" s="76"/>
      <c r="Y240" s="76"/>
      <c r="Z240" s="76"/>
      <c r="AA240" s="87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507"/>
      <c r="B241" s="508"/>
      <c r="C241" s="509"/>
      <c r="D241" s="510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6"/>
      <c r="R241" s="6"/>
      <c r="S241" s="6"/>
      <c r="T241" s="6"/>
      <c r="U241" s="6"/>
      <c r="V241" s="6"/>
      <c r="W241" s="76"/>
      <c r="X241" s="76"/>
      <c r="Y241" s="76"/>
      <c r="Z241" s="76"/>
      <c r="AA241" s="87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507"/>
      <c r="B242" s="508"/>
      <c r="C242" s="509"/>
      <c r="D242" s="510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6"/>
      <c r="R242" s="6"/>
      <c r="S242" s="6"/>
      <c r="T242" s="6"/>
      <c r="U242" s="6"/>
      <c r="V242" s="6"/>
      <c r="W242" s="76"/>
      <c r="X242" s="76"/>
      <c r="Y242" s="76"/>
      <c r="Z242" s="76"/>
      <c r="AA242" s="87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507"/>
      <c r="B243" s="508"/>
      <c r="C243" s="509"/>
      <c r="D243" s="510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6"/>
      <c r="R243" s="6"/>
      <c r="S243" s="6"/>
      <c r="T243" s="6"/>
      <c r="U243" s="6"/>
      <c r="V243" s="6"/>
      <c r="W243" s="76"/>
      <c r="X243" s="76"/>
      <c r="Y243" s="76"/>
      <c r="Z243" s="76"/>
      <c r="AA243" s="87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507"/>
      <c r="B244" s="508"/>
      <c r="C244" s="509"/>
      <c r="D244" s="510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6"/>
      <c r="R244" s="6"/>
      <c r="S244" s="6"/>
      <c r="T244" s="6"/>
      <c r="U244" s="6"/>
      <c r="V244" s="6"/>
      <c r="W244" s="76"/>
      <c r="X244" s="76"/>
      <c r="Y244" s="76"/>
      <c r="Z244" s="76"/>
      <c r="AA244" s="87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507"/>
      <c r="B245" s="508"/>
      <c r="C245" s="509"/>
      <c r="D245" s="510"/>
      <c r="E245" s="265"/>
      <c r="F245" s="265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6"/>
      <c r="R245" s="6"/>
      <c r="S245" s="6"/>
      <c r="T245" s="6"/>
      <c r="U245" s="6"/>
      <c r="V245" s="6"/>
      <c r="W245" s="76"/>
      <c r="X245" s="76"/>
      <c r="Y245" s="76"/>
      <c r="Z245" s="76"/>
      <c r="AA245" s="87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507"/>
      <c r="B246" s="508"/>
      <c r="C246" s="509"/>
      <c r="D246" s="510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6"/>
      <c r="R246" s="6"/>
      <c r="S246" s="6"/>
      <c r="T246" s="6"/>
      <c r="U246" s="6"/>
      <c r="V246" s="6"/>
      <c r="W246" s="76"/>
      <c r="X246" s="76"/>
      <c r="Y246" s="76"/>
      <c r="Z246" s="76"/>
      <c r="AA246" s="87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507"/>
      <c r="B247" s="508"/>
      <c r="C247" s="509"/>
      <c r="D247" s="510"/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  <c r="P247" s="265"/>
      <c r="Q247" s="6"/>
      <c r="R247" s="6"/>
      <c r="S247" s="6"/>
      <c r="T247" s="6"/>
      <c r="U247" s="6"/>
      <c r="V247" s="6"/>
      <c r="W247" s="76"/>
      <c r="X247" s="76"/>
      <c r="Y247" s="76"/>
      <c r="Z247" s="76"/>
      <c r="AA247" s="87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507"/>
      <c r="B248" s="508"/>
      <c r="C248" s="509"/>
      <c r="D248" s="510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6"/>
      <c r="R248" s="6"/>
      <c r="S248" s="6"/>
      <c r="T248" s="6"/>
      <c r="U248" s="6"/>
      <c r="V248" s="6"/>
      <c r="W248" s="76"/>
      <c r="X248" s="76"/>
      <c r="Y248" s="76"/>
      <c r="Z248" s="76"/>
      <c r="AA248" s="87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507"/>
      <c r="B249" s="508"/>
      <c r="C249" s="509"/>
      <c r="D249" s="510"/>
      <c r="E249" s="265"/>
      <c r="F249" s="265"/>
      <c r="G249" s="265"/>
      <c r="H249" s="265"/>
      <c r="I249" s="265"/>
      <c r="J249" s="265"/>
      <c r="K249" s="265"/>
      <c r="L249" s="265"/>
      <c r="M249" s="265"/>
      <c r="N249" s="265"/>
      <c r="O249" s="265"/>
      <c r="P249" s="265"/>
      <c r="Q249" s="6"/>
      <c r="R249" s="6"/>
      <c r="S249" s="6"/>
      <c r="T249" s="6"/>
      <c r="U249" s="6"/>
      <c r="V249" s="6"/>
      <c r="W249" s="76"/>
      <c r="X249" s="76"/>
      <c r="Y249" s="76"/>
      <c r="Z249" s="76"/>
      <c r="AA249" s="87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507"/>
      <c r="B250" s="508"/>
      <c r="C250" s="509"/>
      <c r="D250" s="510"/>
      <c r="E250" s="265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265"/>
      <c r="Q250" s="6"/>
      <c r="R250" s="6"/>
      <c r="S250" s="6"/>
      <c r="T250" s="6"/>
      <c r="U250" s="6"/>
      <c r="V250" s="6"/>
      <c r="W250" s="76"/>
      <c r="X250" s="76"/>
      <c r="Y250" s="76"/>
      <c r="Z250" s="76"/>
      <c r="AA250" s="87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507"/>
      <c r="B251" s="508"/>
      <c r="C251" s="509"/>
      <c r="D251" s="510"/>
      <c r="E251" s="265"/>
      <c r="F251" s="265"/>
      <c r="G251" s="265"/>
      <c r="H251" s="265"/>
      <c r="I251" s="265"/>
      <c r="J251" s="265"/>
      <c r="K251" s="265"/>
      <c r="L251" s="265"/>
      <c r="M251" s="265"/>
      <c r="N251" s="265"/>
      <c r="O251" s="265"/>
      <c r="P251" s="265"/>
      <c r="Q251" s="6"/>
      <c r="R251" s="6"/>
      <c r="S251" s="6"/>
      <c r="T251" s="6"/>
      <c r="U251" s="6"/>
      <c r="V251" s="6"/>
      <c r="W251" s="76"/>
      <c r="X251" s="76"/>
      <c r="Y251" s="76"/>
      <c r="Z251" s="76"/>
      <c r="AA251" s="87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507"/>
      <c r="B252" s="508"/>
      <c r="C252" s="509"/>
      <c r="D252" s="510"/>
      <c r="E252" s="265"/>
      <c r="F252" s="265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6"/>
      <c r="R252" s="6"/>
      <c r="S252" s="6"/>
      <c r="T252" s="6"/>
      <c r="U252" s="6"/>
      <c r="V252" s="6"/>
      <c r="W252" s="76"/>
      <c r="X252" s="76"/>
      <c r="Y252" s="76"/>
      <c r="Z252" s="76"/>
      <c r="AA252" s="87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507"/>
      <c r="B253" s="508"/>
      <c r="C253" s="509"/>
      <c r="D253" s="510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6"/>
      <c r="R253" s="6"/>
      <c r="S253" s="6"/>
      <c r="T253" s="6"/>
      <c r="U253" s="6"/>
      <c r="V253" s="6"/>
      <c r="W253" s="76"/>
      <c r="X253" s="76"/>
      <c r="Y253" s="76"/>
      <c r="Z253" s="76"/>
      <c r="AA253" s="87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507"/>
      <c r="B254" s="508"/>
      <c r="C254" s="509"/>
      <c r="D254" s="510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6"/>
      <c r="R254" s="6"/>
      <c r="S254" s="6"/>
      <c r="T254" s="6"/>
      <c r="U254" s="6"/>
      <c r="V254" s="6"/>
      <c r="W254" s="76"/>
      <c r="X254" s="76"/>
      <c r="Y254" s="76"/>
      <c r="Z254" s="76"/>
      <c r="AA254" s="87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507"/>
      <c r="B255" s="508"/>
      <c r="C255" s="509"/>
      <c r="D255" s="510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6"/>
      <c r="R255" s="6"/>
      <c r="S255" s="6"/>
      <c r="T255" s="6"/>
      <c r="U255" s="6"/>
      <c r="V255" s="6"/>
      <c r="W255" s="76"/>
      <c r="X255" s="76"/>
      <c r="Y255" s="76"/>
      <c r="Z255" s="76"/>
      <c r="AA255" s="87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507"/>
      <c r="B256" s="508"/>
      <c r="C256" s="509"/>
      <c r="D256" s="510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6"/>
      <c r="R256" s="6"/>
      <c r="S256" s="6"/>
      <c r="T256" s="6"/>
      <c r="U256" s="6"/>
      <c r="V256" s="6"/>
      <c r="W256" s="76"/>
      <c r="X256" s="76"/>
      <c r="Y256" s="76"/>
      <c r="Z256" s="76"/>
      <c r="AA256" s="87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507"/>
      <c r="B257" s="508"/>
      <c r="C257" s="509"/>
      <c r="D257" s="510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6"/>
      <c r="R257" s="6"/>
      <c r="S257" s="6"/>
      <c r="T257" s="6"/>
      <c r="U257" s="6"/>
      <c r="V257" s="6"/>
      <c r="W257" s="76"/>
      <c r="X257" s="76"/>
      <c r="Y257" s="76"/>
      <c r="Z257" s="76"/>
      <c r="AA257" s="87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507"/>
      <c r="B258" s="508"/>
      <c r="C258" s="509"/>
      <c r="D258" s="510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5"/>
      <c r="Q258" s="6"/>
      <c r="R258" s="6"/>
      <c r="S258" s="6"/>
      <c r="T258" s="6"/>
      <c r="U258" s="6"/>
      <c r="V258" s="6"/>
      <c r="W258" s="76"/>
      <c r="X258" s="76"/>
      <c r="Y258" s="76"/>
      <c r="Z258" s="76"/>
      <c r="AA258" s="87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507"/>
      <c r="B259" s="508"/>
      <c r="C259" s="509"/>
      <c r="D259" s="510"/>
      <c r="E259" s="265"/>
      <c r="F259" s="265"/>
      <c r="G259" s="265"/>
      <c r="H259" s="265"/>
      <c r="I259" s="265"/>
      <c r="J259" s="265"/>
      <c r="K259" s="265"/>
      <c r="L259" s="265"/>
      <c r="M259" s="265"/>
      <c r="N259" s="265"/>
      <c r="O259" s="265"/>
      <c r="P259" s="265"/>
      <c r="Q259" s="6"/>
      <c r="R259" s="6"/>
      <c r="S259" s="6"/>
      <c r="T259" s="6"/>
      <c r="U259" s="6"/>
      <c r="V259" s="6"/>
      <c r="W259" s="76"/>
      <c r="X259" s="76"/>
      <c r="Y259" s="76"/>
      <c r="Z259" s="76"/>
      <c r="AA259" s="87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507"/>
      <c r="B260" s="508"/>
      <c r="C260" s="509"/>
      <c r="D260" s="510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6"/>
      <c r="R260" s="6"/>
      <c r="S260" s="6"/>
      <c r="T260" s="6"/>
      <c r="U260" s="6"/>
      <c r="V260" s="6"/>
      <c r="W260" s="76"/>
      <c r="X260" s="76"/>
      <c r="Y260" s="76"/>
      <c r="Z260" s="76"/>
      <c r="AA260" s="87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507"/>
      <c r="B261" s="508"/>
      <c r="C261" s="509"/>
      <c r="D261" s="510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6"/>
      <c r="R261" s="6"/>
      <c r="S261" s="6"/>
      <c r="T261" s="6"/>
      <c r="U261" s="6"/>
      <c r="V261" s="6"/>
      <c r="W261" s="76"/>
      <c r="X261" s="76"/>
      <c r="Y261" s="76"/>
      <c r="Z261" s="76"/>
      <c r="AA261" s="87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507"/>
      <c r="B262" s="508"/>
      <c r="C262" s="509"/>
      <c r="D262" s="510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6"/>
      <c r="R262" s="6"/>
      <c r="S262" s="6"/>
      <c r="T262" s="6"/>
      <c r="U262" s="6"/>
      <c r="V262" s="6"/>
      <c r="W262" s="76"/>
      <c r="X262" s="76"/>
      <c r="Y262" s="76"/>
      <c r="Z262" s="76"/>
      <c r="AA262" s="87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507"/>
      <c r="B263" s="508"/>
      <c r="C263" s="509"/>
      <c r="D263" s="510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6"/>
      <c r="R263" s="6"/>
      <c r="S263" s="6"/>
      <c r="T263" s="6"/>
      <c r="U263" s="6"/>
      <c r="V263" s="6"/>
      <c r="W263" s="76"/>
      <c r="X263" s="76"/>
      <c r="Y263" s="76"/>
      <c r="Z263" s="76"/>
      <c r="AA263" s="87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507"/>
      <c r="B264" s="508"/>
      <c r="C264" s="509"/>
      <c r="D264" s="510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6"/>
      <c r="R264" s="6"/>
      <c r="S264" s="6"/>
      <c r="T264" s="6"/>
      <c r="U264" s="6"/>
      <c r="V264" s="6"/>
      <c r="W264" s="76"/>
      <c r="X264" s="76"/>
      <c r="Y264" s="76"/>
      <c r="Z264" s="76"/>
      <c r="AA264" s="87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507"/>
      <c r="B265" s="508"/>
      <c r="C265" s="509"/>
      <c r="D265" s="510"/>
      <c r="E265" s="265"/>
      <c r="F265" s="265"/>
      <c r="G265" s="265"/>
      <c r="H265" s="265"/>
      <c r="I265" s="265"/>
      <c r="J265" s="265"/>
      <c r="K265" s="265"/>
      <c r="L265" s="265"/>
      <c r="M265" s="265"/>
      <c r="N265" s="265"/>
      <c r="O265" s="265"/>
      <c r="P265" s="265"/>
      <c r="Q265" s="6"/>
      <c r="R265" s="6"/>
      <c r="S265" s="6"/>
      <c r="T265" s="6"/>
      <c r="U265" s="6"/>
      <c r="V265" s="6"/>
      <c r="W265" s="76"/>
      <c r="X265" s="76"/>
      <c r="Y265" s="76"/>
      <c r="Z265" s="76"/>
      <c r="AA265" s="87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507"/>
      <c r="B266" s="508"/>
      <c r="C266" s="509"/>
      <c r="D266" s="510"/>
      <c r="E266" s="265"/>
      <c r="F266" s="265"/>
      <c r="G266" s="265"/>
      <c r="H266" s="265"/>
      <c r="I266" s="265"/>
      <c r="J266" s="265"/>
      <c r="K266" s="265"/>
      <c r="L266" s="265"/>
      <c r="M266" s="265"/>
      <c r="N266" s="265"/>
      <c r="O266" s="265"/>
      <c r="P266" s="265"/>
      <c r="Q266" s="6"/>
      <c r="R266" s="6"/>
      <c r="S266" s="6"/>
      <c r="T266" s="6"/>
      <c r="U266" s="6"/>
      <c r="V266" s="6"/>
      <c r="W266" s="76"/>
      <c r="X266" s="76"/>
      <c r="Y266" s="76"/>
      <c r="Z266" s="76"/>
      <c r="AA266" s="87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507"/>
      <c r="B267" s="508"/>
      <c r="C267" s="509"/>
      <c r="D267" s="510"/>
      <c r="E267" s="265"/>
      <c r="F267" s="265"/>
      <c r="G267" s="265"/>
      <c r="H267" s="265"/>
      <c r="I267" s="265"/>
      <c r="J267" s="265"/>
      <c r="K267" s="265"/>
      <c r="L267" s="265"/>
      <c r="M267" s="265"/>
      <c r="N267" s="265"/>
      <c r="O267" s="265"/>
      <c r="P267" s="265"/>
      <c r="Q267" s="6"/>
      <c r="R267" s="6"/>
      <c r="S267" s="6"/>
      <c r="T267" s="6"/>
      <c r="U267" s="6"/>
      <c r="V267" s="6"/>
      <c r="W267" s="76"/>
      <c r="X267" s="76"/>
      <c r="Y267" s="76"/>
      <c r="Z267" s="76"/>
      <c r="AA267" s="87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507"/>
      <c r="B268" s="508"/>
      <c r="C268" s="509"/>
      <c r="D268" s="510"/>
      <c r="E268" s="265"/>
      <c r="F268" s="265"/>
      <c r="G268" s="265"/>
      <c r="H268" s="265"/>
      <c r="I268" s="265"/>
      <c r="J268" s="265"/>
      <c r="K268" s="265"/>
      <c r="L268" s="265"/>
      <c r="M268" s="265"/>
      <c r="N268" s="265"/>
      <c r="O268" s="265"/>
      <c r="P268" s="265"/>
      <c r="Q268" s="6"/>
      <c r="R268" s="6"/>
      <c r="S268" s="6"/>
      <c r="T268" s="6"/>
      <c r="U268" s="6"/>
      <c r="V268" s="6"/>
      <c r="W268" s="76"/>
      <c r="X268" s="76"/>
      <c r="Y268" s="76"/>
      <c r="Z268" s="76"/>
      <c r="AA268" s="87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507"/>
      <c r="B269" s="508"/>
      <c r="C269" s="509"/>
      <c r="D269" s="510"/>
      <c r="E269" s="265"/>
      <c r="F269" s="265"/>
      <c r="G269" s="265"/>
      <c r="H269" s="265"/>
      <c r="I269" s="265"/>
      <c r="J269" s="265"/>
      <c r="K269" s="265"/>
      <c r="L269" s="265"/>
      <c r="M269" s="265"/>
      <c r="N269" s="265"/>
      <c r="O269" s="265"/>
      <c r="P269" s="265"/>
      <c r="Q269" s="6"/>
      <c r="R269" s="6"/>
      <c r="S269" s="6"/>
      <c r="T269" s="6"/>
      <c r="U269" s="6"/>
      <c r="V269" s="6"/>
      <c r="W269" s="76"/>
      <c r="X269" s="76"/>
      <c r="Y269" s="76"/>
      <c r="Z269" s="76"/>
      <c r="AA269" s="87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507"/>
      <c r="B270" s="508"/>
      <c r="C270" s="509"/>
      <c r="D270" s="510"/>
      <c r="E270" s="265"/>
      <c r="F270" s="265"/>
      <c r="G270" s="265"/>
      <c r="H270" s="265"/>
      <c r="I270" s="265"/>
      <c r="J270" s="265"/>
      <c r="K270" s="265"/>
      <c r="L270" s="265"/>
      <c r="M270" s="265"/>
      <c r="N270" s="265"/>
      <c r="O270" s="265"/>
      <c r="P270" s="265"/>
      <c r="Q270" s="6"/>
      <c r="R270" s="6"/>
      <c r="S270" s="6"/>
      <c r="T270" s="6"/>
      <c r="U270" s="6"/>
      <c r="V270" s="6"/>
      <c r="W270" s="76"/>
      <c r="X270" s="76"/>
      <c r="Y270" s="76"/>
      <c r="Z270" s="76"/>
      <c r="AA270" s="87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507"/>
      <c r="B271" s="508"/>
      <c r="C271" s="509"/>
      <c r="D271" s="510"/>
      <c r="E271" s="265"/>
      <c r="F271" s="265"/>
      <c r="G271" s="265"/>
      <c r="H271" s="265"/>
      <c r="I271" s="265"/>
      <c r="J271" s="265"/>
      <c r="K271" s="265"/>
      <c r="L271" s="265"/>
      <c r="M271" s="265"/>
      <c r="N271" s="265"/>
      <c r="O271" s="265"/>
      <c r="P271" s="265"/>
      <c r="Q271" s="6"/>
      <c r="R271" s="6"/>
      <c r="S271" s="6"/>
      <c r="T271" s="6"/>
      <c r="U271" s="6"/>
      <c r="V271" s="6"/>
      <c r="W271" s="76"/>
      <c r="X271" s="76"/>
      <c r="Y271" s="76"/>
      <c r="Z271" s="76"/>
      <c r="AA271" s="87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507"/>
      <c r="B272" s="508"/>
      <c r="C272" s="509"/>
      <c r="D272" s="510"/>
      <c r="E272" s="265"/>
      <c r="F272" s="265"/>
      <c r="G272" s="265"/>
      <c r="H272" s="265"/>
      <c r="I272" s="265"/>
      <c r="J272" s="265"/>
      <c r="K272" s="265"/>
      <c r="L272" s="265"/>
      <c r="M272" s="265"/>
      <c r="N272" s="265"/>
      <c r="O272" s="265"/>
      <c r="P272" s="265"/>
      <c r="Q272" s="6"/>
      <c r="R272" s="6"/>
      <c r="S272" s="6"/>
      <c r="T272" s="6"/>
      <c r="U272" s="6"/>
      <c r="V272" s="6"/>
      <c r="W272" s="76"/>
      <c r="X272" s="76"/>
      <c r="Y272" s="76"/>
      <c r="Z272" s="76"/>
      <c r="AA272" s="87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507"/>
      <c r="B273" s="508"/>
      <c r="C273" s="509"/>
      <c r="D273" s="510"/>
      <c r="E273" s="265"/>
      <c r="F273" s="265"/>
      <c r="G273" s="265"/>
      <c r="H273" s="265"/>
      <c r="I273" s="265"/>
      <c r="J273" s="265"/>
      <c r="K273" s="265"/>
      <c r="L273" s="265"/>
      <c r="M273" s="265"/>
      <c r="N273" s="265"/>
      <c r="O273" s="265"/>
      <c r="P273" s="265"/>
      <c r="Q273" s="6"/>
      <c r="R273" s="6"/>
      <c r="S273" s="6"/>
      <c r="T273" s="6"/>
      <c r="U273" s="6"/>
      <c r="V273" s="6"/>
      <c r="W273" s="76"/>
      <c r="X273" s="76"/>
      <c r="Y273" s="76"/>
      <c r="Z273" s="76"/>
      <c r="AA273" s="87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507"/>
      <c r="B274" s="508"/>
      <c r="C274" s="509"/>
      <c r="D274" s="510"/>
      <c r="E274" s="265"/>
      <c r="F274" s="265"/>
      <c r="G274" s="265"/>
      <c r="H274" s="265"/>
      <c r="I274" s="265"/>
      <c r="J274" s="265"/>
      <c r="K274" s="265"/>
      <c r="L274" s="265"/>
      <c r="M274" s="265"/>
      <c r="N274" s="265"/>
      <c r="O274" s="265"/>
      <c r="P274" s="265"/>
      <c r="Q274" s="6"/>
      <c r="R274" s="6"/>
      <c r="S274" s="6"/>
      <c r="T274" s="6"/>
      <c r="U274" s="6"/>
      <c r="V274" s="6"/>
      <c r="W274" s="76"/>
      <c r="X274" s="76"/>
      <c r="Y274" s="76"/>
      <c r="Z274" s="76"/>
      <c r="AA274" s="87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507"/>
      <c r="B275" s="508"/>
      <c r="C275" s="509"/>
      <c r="D275" s="510"/>
      <c r="E275" s="265"/>
      <c r="F275" s="265"/>
      <c r="G275" s="265"/>
      <c r="H275" s="265"/>
      <c r="I275" s="265"/>
      <c r="J275" s="265"/>
      <c r="K275" s="265"/>
      <c r="L275" s="265"/>
      <c r="M275" s="265"/>
      <c r="N275" s="265"/>
      <c r="O275" s="265"/>
      <c r="P275" s="265"/>
      <c r="Q275" s="6"/>
      <c r="R275" s="6"/>
      <c r="S275" s="6"/>
      <c r="T275" s="6"/>
      <c r="U275" s="6"/>
      <c r="V275" s="6"/>
      <c r="W275" s="76"/>
      <c r="X275" s="76"/>
      <c r="Y275" s="76"/>
      <c r="Z275" s="76"/>
      <c r="AA275" s="87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507"/>
      <c r="B276" s="508"/>
      <c r="C276" s="509"/>
      <c r="D276" s="510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5"/>
      <c r="P276" s="265"/>
      <c r="Q276" s="6"/>
      <c r="R276" s="6"/>
      <c r="S276" s="6"/>
      <c r="T276" s="6"/>
      <c r="U276" s="6"/>
      <c r="V276" s="6"/>
      <c r="W276" s="76"/>
      <c r="X276" s="76"/>
      <c r="Y276" s="76"/>
      <c r="Z276" s="76"/>
      <c r="AA276" s="87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507"/>
      <c r="B277" s="508"/>
      <c r="C277" s="509"/>
      <c r="D277" s="510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5"/>
      <c r="P277" s="265"/>
      <c r="Q277" s="6"/>
      <c r="R277" s="6"/>
      <c r="S277" s="6"/>
      <c r="T277" s="6"/>
      <c r="U277" s="6"/>
      <c r="V277" s="6"/>
      <c r="W277" s="76"/>
      <c r="X277" s="76"/>
      <c r="Y277" s="76"/>
      <c r="Z277" s="76"/>
      <c r="AA277" s="87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507"/>
      <c r="B278" s="508"/>
      <c r="C278" s="509"/>
      <c r="D278" s="510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6"/>
      <c r="R278" s="6"/>
      <c r="S278" s="6"/>
      <c r="T278" s="6"/>
      <c r="U278" s="6"/>
      <c r="V278" s="6"/>
      <c r="W278" s="76"/>
      <c r="X278" s="76"/>
      <c r="Y278" s="76"/>
      <c r="Z278" s="76"/>
      <c r="AA278" s="87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507"/>
      <c r="B279" s="508"/>
      <c r="C279" s="509"/>
      <c r="D279" s="510"/>
      <c r="E279" s="265"/>
      <c r="F279" s="265"/>
      <c r="G279" s="265"/>
      <c r="H279" s="265"/>
      <c r="I279" s="265"/>
      <c r="J279" s="265"/>
      <c r="K279" s="265"/>
      <c r="L279" s="265"/>
      <c r="M279" s="265"/>
      <c r="N279" s="265"/>
      <c r="O279" s="265"/>
      <c r="P279" s="265"/>
      <c r="Q279" s="6"/>
      <c r="R279" s="6"/>
      <c r="S279" s="6"/>
      <c r="T279" s="6"/>
      <c r="U279" s="6"/>
      <c r="V279" s="6"/>
      <c r="W279" s="76"/>
      <c r="X279" s="76"/>
      <c r="Y279" s="76"/>
      <c r="Z279" s="76"/>
      <c r="AA279" s="87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507"/>
      <c r="B280" s="508"/>
      <c r="C280" s="509"/>
      <c r="D280" s="510"/>
      <c r="E280" s="265"/>
      <c r="F280" s="265"/>
      <c r="G280" s="265"/>
      <c r="H280" s="265"/>
      <c r="I280" s="265"/>
      <c r="J280" s="265"/>
      <c r="K280" s="265"/>
      <c r="L280" s="265"/>
      <c r="M280" s="265"/>
      <c r="N280" s="265"/>
      <c r="O280" s="265"/>
      <c r="P280" s="265"/>
      <c r="Q280" s="6"/>
      <c r="R280" s="6"/>
      <c r="S280" s="6"/>
      <c r="T280" s="6"/>
      <c r="U280" s="6"/>
      <c r="V280" s="6"/>
      <c r="W280" s="76"/>
      <c r="X280" s="76"/>
      <c r="Y280" s="76"/>
      <c r="Z280" s="76"/>
      <c r="AA280" s="87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507"/>
      <c r="B281" s="508"/>
      <c r="C281" s="509"/>
      <c r="D281" s="510"/>
      <c r="E281" s="265"/>
      <c r="F281" s="265"/>
      <c r="G281" s="265"/>
      <c r="H281" s="265"/>
      <c r="I281" s="265"/>
      <c r="J281" s="265"/>
      <c r="K281" s="265"/>
      <c r="L281" s="265"/>
      <c r="M281" s="265"/>
      <c r="N281" s="265"/>
      <c r="O281" s="265"/>
      <c r="P281" s="265"/>
      <c r="Q281" s="6"/>
      <c r="R281" s="6"/>
      <c r="S281" s="6"/>
      <c r="T281" s="6"/>
      <c r="U281" s="6"/>
      <c r="V281" s="6"/>
      <c r="W281" s="76"/>
      <c r="X281" s="76"/>
      <c r="Y281" s="76"/>
      <c r="Z281" s="76"/>
      <c r="AA281" s="87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507"/>
      <c r="B282" s="508"/>
      <c r="C282" s="509"/>
      <c r="D282" s="510"/>
      <c r="E282" s="265"/>
      <c r="F282" s="265"/>
      <c r="G282" s="265"/>
      <c r="H282" s="265"/>
      <c r="I282" s="265"/>
      <c r="J282" s="265"/>
      <c r="K282" s="265"/>
      <c r="L282" s="265"/>
      <c r="M282" s="265"/>
      <c r="N282" s="265"/>
      <c r="O282" s="265"/>
      <c r="P282" s="265"/>
      <c r="Q282" s="6"/>
      <c r="R282" s="6"/>
      <c r="S282" s="6"/>
      <c r="T282" s="6"/>
      <c r="U282" s="6"/>
      <c r="V282" s="6"/>
      <c r="W282" s="76"/>
      <c r="X282" s="76"/>
      <c r="Y282" s="76"/>
      <c r="Z282" s="76"/>
      <c r="AA282" s="87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507"/>
      <c r="B283" s="508"/>
      <c r="C283" s="509"/>
      <c r="D283" s="510"/>
      <c r="E283" s="265"/>
      <c r="F283" s="265"/>
      <c r="G283" s="265"/>
      <c r="H283" s="265"/>
      <c r="I283" s="265"/>
      <c r="J283" s="265"/>
      <c r="K283" s="265"/>
      <c r="L283" s="265"/>
      <c r="M283" s="265"/>
      <c r="N283" s="265"/>
      <c r="O283" s="265"/>
      <c r="P283" s="265"/>
      <c r="Q283" s="6"/>
      <c r="R283" s="6"/>
      <c r="S283" s="6"/>
      <c r="T283" s="6"/>
      <c r="U283" s="6"/>
      <c r="V283" s="6"/>
      <c r="W283" s="76"/>
      <c r="X283" s="76"/>
      <c r="Y283" s="76"/>
      <c r="Z283" s="76"/>
      <c r="AA283" s="87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507"/>
      <c r="B284" s="508"/>
      <c r="C284" s="509"/>
      <c r="D284" s="510"/>
      <c r="E284" s="265"/>
      <c r="F284" s="265"/>
      <c r="G284" s="265"/>
      <c r="H284" s="265"/>
      <c r="I284" s="265"/>
      <c r="J284" s="265"/>
      <c r="K284" s="265"/>
      <c r="L284" s="265"/>
      <c r="M284" s="265"/>
      <c r="N284" s="265"/>
      <c r="O284" s="265"/>
      <c r="P284" s="265"/>
      <c r="Q284" s="6"/>
      <c r="R284" s="6"/>
      <c r="S284" s="6"/>
      <c r="T284" s="6"/>
      <c r="U284" s="6"/>
      <c r="V284" s="6"/>
      <c r="W284" s="76"/>
      <c r="X284" s="76"/>
      <c r="Y284" s="76"/>
      <c r="Z284" s="76"/>
      <c r="AA284" s="87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507"/>
      <c r="B285" s="508"/>
      <c r="C285" s="509"/>
      <c r="D285" s="510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5"/>
      <c r="P285" s="265"/>
      <c r="Q285" s="6"/>
      <c r="R285" s="6"/>
      <c r="S285" s="6"/>
      <c r="T285" s="6"/>
      <c r="U285" s="6"/>
      <c r="V285" s="6"/>
      <c r="W285" s="76"/>
      <c r="X285" s="76"/>
      <c r="Y285" s="76"/>
      <c r="Z285" s="76"/>
      <c r="AA285" s="87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507"/>
      <c r="B286" s="508"/>
      <c r="C286" s="509"/>
      <c r="D286" s="510"/>
      <c r="E286" s="265"/>
      <c r="F286" s="265"/>
      <c r="G286" s="265"/>
      <c r="H286" s="265"/>
      <c r="I286" s="265"/>
      <c r="J286" s="265"/>
      <c r="K286" s="265"/>
      <c r="L286" s="265"/>
      <c r="M286" s="265"/>
      <c r="N286" s="265"/>
      <c r="O286" s="265"/>
      <c r="P286" s="265"/>
      <c r="Q286" s="6"/>
      <c r="R286" s="6"/>
      <c r="S286" s="6"/>
      <c r="T286" s="6"/>
      <c r="U286" s="6"/>
      <c r="V286" s="6"/>
      <c r="W286" s="76"/>
      <c r="X286" s="76"/>
      <c r="Y286" s="76"/>
      <c r="Z286" s="76"/>
      <c r="AA286" s="87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507"/>
      <c r="B287" s="508"/>
      <c r="C287" s="509"/>
      <c r="D287" s="510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5"/>
      <c r="P287" s="265"/>
      <c r="Q287" s="6"/>
      <c r="R287" s="6"/>
      <c r="S287" s="6"/>
      <c r="T287" s="6"/>
      <c r="U287" s="6"/>
      <c r="V287" s="6"/>
      <c r="W287" s="76"/>
      <c r="X287" s="76"/>
      <c r="Y287" s="76"/>
      <c r="Z287" s="76"/>
      <c r="AA287" s="87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507"/>
      <c r="B288" s="508"/>
      <c r="C288" s="509"/>
      <c r="D288" s="510"/>
      <c r="E288" s="265"/>
      <c r="F288" s="265"/>
      <c r="G288" s="265"/>
      <c r="H288" s="265"/>
      <c r="I288" s="265"/>
      <c r="J288" s="265"/>
      <c r="K288" s="265"/>
      <c r="L288" s="265"/>
      <c r="M288" s="265"/>
      <c r="N288" s="265"/>
      <c r="O288" s="265"/>
      <c r="P288" s="265"/>
      <c r="Q288" s="6"/>
      <c r="R288" s="6"/>
      <c r="S288" s="6"/>
      <c r="T288" s="6"/>
      <c r="U288" s="6"/>
      <c r="V288" s="6"/>
      <c r="W288" s="76"/>
      <c r="X288" s="76"/>
      <c r="Y288" s="76"/>
      <c r="Z288" s="76"/>
      <c r="AA288" s="87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507"/>
      <c r="B289" s="508"/>
      <c r="C289" s="509"/>
      <c r="D289" s="510"/>
      <c r="E289" s="265"/>
      <c r="F289" s="265"/>
      <c r="G289" s="265"/>
      <c r="H289" s="265"/>
      <c r="I289" s="265"/>
      <c r="J289" s="265"/>
      <c r="K289" s="265"/>
      <c r="L289" s="265"/>
      <c r="M289" s="265"/>
      <c r="N289" s="265"/>
      <c r="O289" s="265"/>
      <c r="P289" s="265"/>
      <c r="Q289" s="6"/>
      <c r="R289" s="6"/>
      <c r="S289" s="6"/>
      <c r="T289" s="6"/>
      <c r="U289" s="6"/>
      <c r="V289" s="6"/>
      <c r="W289" s="76"/>
      <c r="X289" s="76"/>
      <c r="Y289" s="76"/>
      <c r="Z289" s="76"/>
      <c r="AA289" s="87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507"/>
      <c r="B290" s="508"/>
      <c r="C290" s="509"/>
      <c r="D290" s="510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6"/>
      <c r="R290" s="6"/>
      <c r="S290" s="6"/>
      <c r="T290" s="6"/>
      <c r="U290" s="6"/>
      <c r="V290" s="6"/>
      <c r="W290" s="76"/>
      <c r="X290" s="76"/>
      <c r="Y290" s="76"/>
      <c r="Z290" s="76"/>
      <c r="AA290" s="87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507"/>
      <c r="B291" s="508"/>
      <c r="C291" s="509"/>
      <c r="D291" s="510"/>
      <c r="E291" s="265"/>
      <c r="F291" s="265"/>
      <c r="G291" s="265"/>
      <c r="H291" s="265"/>
      <c r="I291" s="265"/>
      <c r="J291" s="265"/>
      <c r="K291" s="265"/>
      <c r="L291" s="265"/>
      <c r="M291" s="265"/>
      <c r="N291" s="265"/>
      <c r="O291" s="265"/>
      <c r="P291" s="265"/>
      <c r="Q291" s="6"/>
      <c r="R291" s="6"/>
      <c r="S291" s="6"/>
      <c r="T291" s="6"/>
      <c r="U291" s="6"/>
      <c r="V291" s="6"/>
      <c r="W291" s="76"/>
      <c r="X291" s="76"/>
      <c r="Y291" s="76"/>
      <c r="Z291" s="76"/>
      <c r="AA291" s="87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507"/>
      <c r="B292" s="508"/>
      <c r="C292" s="509"/>
      <c r="D292" s="510"/>
      <c r="E292" s="265"/>
      <c r="F292" s="265"/>
      <c r="G292" s="265"/>
      <c r="H292" s="265"/>
      <c r="I292" s="265"/>
      <c r="J292" s="265"/>
      <c r="K292" s="265"/>
      <c r="L292" s="265"/>
      <c r="M292" s="265"/>
      <c r="N292" s="265"/>
      <c r="O292" s="265"/>
      <c r="P292" s="265"/>
      <c r="Q292" s="6"/>
      <c r="R292" s="6"/>
      <c r="S292" s="6"/>
      <c r="T292" s="6"/>
      <c r="U292" s="6"/>
      <c r="V292" s="6"/>
      <c r="W292" s="76"/>
      <c r="X292" s="76"/>
      <c r="Y292" s="76"/>
      <c r="Z292" s="76"/>
      <c r="AA292" s="87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507"/>
      <c r="B293" s="508"/>
      <c r="C293" s="509"/>
      <c r="D293" s="510"/>
      <c r="E293" s="265"/>
      <c r="F293" s="265"/>
      <c r="G293" s="265"/>
      <c r="H293" s="265"/>
      <c r="I293" s="265"/>
      <c r="J293" s="265"/>
      <c r="K293" s="265"/>
      <c r="L293" s="265"/>
      <c r="M293" s="265"/>
      <c r="N293" s="265"/>
      <c r="O293" s="265"/>
      <c r="P293" s="265"/>
      <c r="Q293" s="6"/>
      <c r="R293" s="6"/>
      <c r="S293" s="6"/>
      <c r="T293" s="6"/>
      <c r="U293" s="6"/>
      <c r="V293" s="6"/>
      <c r="W293" s="76"/>
      <c r="X293" s="76"/>
      <c r="Y293" s="76"/>
      <c r="Z293" s="76"/>
      <c r="AA293" s="87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507"/>
      <c r="B294" s="508"/>
      <c r="C294" s="509"/>
      <c r="D294" s="510"/>
      <c r="E294" s="265"/>
      <c r="F294" s="265"/>
      <c r="G294" s="265"/>
      <c r="H294" s="265"/>
      <c r="I294" s="265"/>
      <c r="J294" s="265"/>
      <c r="K294" s="265"/>
      <c r="L294" s="265"/>
      <c r="M294" s="265"/>
      <c r="N294" s="265"/>
      <c r="O294" s="265"/>
      <c r="P294" s="265"/>
      <c r="Q294" s="6"/>
      <c r="R294" s="6"/>
      <c r="S294" s="6"/>
      <c r="T294" s="6"/>
      <c r="U294" s="6"/>
      <c r="V294" s="6"/>
      <c r="W294" s="76"/>
      <c r="X294" s="76"/>
      <c r="Y294" s="76"/>
      <c r="Z294" s="76"/>
      <c r="AA294" s="87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507"/>
      <c r="B295" s="508"/>
      <c r="C295" s="509"/>
      <c r="D295" s="510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5"/>
      <c r="P295" s="265"/>
      <c r="Q295" s="6"/>
      <c r="R295" s="6"/>
      <c r="S295" s="6"/>
      <c r="T295" s="6"/>
      <c r="U295" s="6"/>
      <c r="V295" s="6"/>
      <c r="W295" s="76"/>
      <c r="X295" s="76"/>
      <c r="Y295" s="76"/>
      <c r="Z295" s="76"/>
      <c r="AA295" s="87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507"/>
      <c r="B296" s="508"/>
      <c r="C296" s="509"/>
      <c r="D296" s="510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6"/>
      <c r="R296" s="6"/>
      <c r="S296" s="6"/>
      <c r="T296" s="6"/>
      <c r="U296" s="6"/>
      <c r="V296" s="6"/>
      <c r="W296" s="76"/>
      <c r="X296" s="76"/>
      <c r="Y296" s="76"/>
      <c r="Z296" s="76"/>
      <c r="AA296" s="87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507"/>
      <c r="B297" s="508"/>
      <c r="C297" s="509"/>
      <c r="D297" s="510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6"/>
      <c r="R297" s="6"/>
      <c r="S297" s="6"/>
      <c r="T297" s="6"/>
      <c r="U297" s="6"/>
      <c r="V297" s="6"/>
      <c r="W297" s="76"/>
      <c r="X297" s="76"/>
      <c r="Y297" s="76"/>
      <c r="Z297" s="76"/>
      <c r="AA297" s="87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507"/>
      <c r="B298" s="508"/>
      <c r="C298" s="509"/>
      <c r="D298" s="510"/>
      <c r="E298" s="265"/>
      <c r="F298" s="265"/>
      <c r="G298" s="265"/>
      <c r="H298" s="265"/>
      <c r="I298" s="265"/>
      <c r="J298" s="265"/>
      <c r="K298" s="265"/>
      <c r="L298" s="265"/>
      <c r="M298" s="265"/>
      <c r="N298" s="265"/>
      <c r="O298" s="265"/>
      <c r="P298" s="265"/>
      <c r="Q298" s="6"/>
      <c r="R298" s="6"/>
      <c r="S298" s="6"/>
      <c r="T298" s="6"/>
      <c r="U298" s="6"/>
      <c r="V298" s="6"/>
      <c r="W298" s="76"/>
      <c r="X298" s="76"/>
      <c r="Y298" s="76"/>
      <c r="Z298" s="76"/>
      <c r="AA298" s="87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507"/>
      <c r="B299" s="508"/>
      <c r="C299" s="509"/>
      <c r="D299" s="510"/>
      <c r="E299" s="265"/>
      <c r="F299" s="265"/>
      <c r="G299" s="265"/>
      <c r="H299" s="265"/>
      <c r="I299" s="265"/>
      <c r="J299" s="265"/>
      <c r="K299" s="265"/>
      <c r="L299" s="265"/>
      <c r="M299" s="265"/>
      <c r="N299" s="265"/>
      <c r="O299" s="265"/>
      <c r="P299" s="265"/>
      <c r="Q299" s="6"/>
      <c r="R299" s="6"/>
      <c r="S299" s="6"/>
      <c r="T299" s="6"/>
      <c r="U299" s="6"/>
      <c r="V299" s="6"/>
      <c r="W299" s="76"/>
      <c r="X299" s="76"/>
      <c r="Y299" s="76"/>
      <c r="Z299" s="76"/>
      <c r="AA299" s="87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507"/>
      <c r="B300" s="508"/>
      <c r="C300" s="509"/>
      <c r="D300" s="510"/>
      <c r="E300" s="265"/>
      <c r="F300" s="265"/>
      <c r="G300" s="265"/>
      <c r="H300" s="265"/>
      <c r="I300" s="265"/>
      <c r="J300" s="265"/>
      <c r="K300" s="265"/>
      <c r="L300" s="265"/>
      <c r="M300" s="265"/>
      <c r="N300" s="265"/>
      <c r="O300" s="265"/>
      <c r="P300" s="265"/>
      <c r="Q300" s="6"/>
      <c r="R300" s="6"/>
      <c r="S300" s="6"/>
      <c r="T300" s="6"/>
      <c r="U300" s="6"/>
      <c r="V300" s="6"/>
      <c r="W300" s="76"/>
      <c r="X300" s="76"/>
      <c r="Y300" s="76"/>
      <c r="Z300" s="76"/>
      <c r="AA300" s="87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507"/>
      <c r="B301" s="508"/>
      <c r="C301" s="509"/>
      <c r="D301" s="510"/>
      <c r="E301" s="265"/>
      <c r="F301" s="265"/>
      <c r="G301" s="265"/>
      <c r="H301" s="265"/>
      <c r="I301" s="265"/>
      <c r="J301" s="265"/>
      <c r="K301" s="265"/>
      <c r="L301" s="265"/>
      <c r="M301" s="265"/>
      <c r="N301" s="265"/>
      <c r="O301" s="265"/>
      <c r="P301" s="265"/>
      <c r="Q301" s="6"/>
      <c r="R301" s="6"/>
      <c r="S301" s="6"/>
      <c r="T301" s="6"/>
      <c r="U301" s="6"/>
      <c r="V301" s="6"/>
      <c r="W301" s="76"/>
      <c r="X301" s="76"/>
      <c r="Y301" s="76"/>
      <c r="Z301" s="76"/>
      <c r="AA301" s="87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507"/>
      <c r="B302" s="508"/>
      <c r="C302" s="509"/>
      <c r="D302" s="510"/>
      <c r="E302" s="265"/>
      <c r="F302" s="265"/>
      <c r="G302" s="265"/>
      <c r="H302" s="265"/>
      <c r="I302" s="265"/>
      <c r="J302" s="265"/>
      <c r="K302" s="265"/>
      <c r="L302" s="265"/>
      <c r="M302" s="265"/>
      <c r="N302" s="265"/>
      <c r="O302" s="265"/>
      <c r="P302" s="265"/>
      <c r="Q302" s="6"/>
      <c r="R302" s="6"/>
      <c r="S302" s="6"/>
      <c r="T302" s="6"/>
      <c r="U302" s="6"/>
      <c r="V302" s="6"/>
      <c r="W302" s="76"/>
      <c r="X302" s="76"/>
      <c r="Y302" s="76"/>
      <c r="Z302" s="76"/>
      <c r="AA302" s="87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507"/>
      <c r="B303" s="508"/>
      <c r="C303" s="509"/>
      <c r="D303" s="510"/>
      <c r="E303" s="265"/>
      <c r="F303" s="265"/>
      <c r="G303" s="265"/>
      <c r="H303" s="265"/>
      <c r="I303" s="265"/>
      <c r="J303" s="265"/>
      <c r="K303" s="265"/>
      <c r="L303" s="265"/>
      <c r="M303" s="265"/>
      <c r="N303" s="265"/>
      <c r="O303" s="265"/>
      <c r="P303" s="265"/>
      <c r="Q303" s="6"/>
      <c r="R303" s="6"/>
      <c r="S303" s="6"/>
      <c r="T303" s="6"/>
      <c r="U303" s="6"/>
      <c r="V303" s="6"/>
      <c r="W303" s="76"/>
      <c r="X303" s="76"/>
      <c r="Y303" s="76"/>
      <c r="Z303" s="76"/>
      <c r="AA303" s="87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507"/>
      <c r="B304" s="508"/>
      <c r="C304" s="509"/>
      <c r="D304" s="510"/>
      <c r="E304" s="265"/>
      <c r="F304" s="265"/>
      <c r="G304" s="265"/>
      <c r="H304" s="265"/>
      <c r="I304" s="265"/>
      <c r="J304" s="265"/>
      <c r="K304" s="265"/>
      <c r="L304" s="265"/>
      <c r="M304" s="265"/>
      <c r="N304" s="265"/>
      <c r="O304" s="265"/>
      <c r="P304" s="265"/>
      <c r="Q304" s="6"/>
      <c r="R304" s="6"/>
      <c r="S304" s="6"/>
      <c r="T304" s="6"/>
      <c r="U304" s="6"/>
      <c r="V304" s="6"/>
      <c r="W304" s="76"/>
      <c r="X304" s="76"/>
      <c r="Y304" s="76"/>
      <c r="Z304" s="76"/>
      <c r="AA304" s="87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507"/>
      <c r="B305" s="508"/>
      <c r="C305" s="509"/>
      <c r="D305" s="510"/>
      <c r="E305" s="265"/>
      <c r="F305" s="265"/>
      <c r="G305" s="265"/>
      <c r="H305" s="265"/>
      <c r="I305" s="265"/>
      <c r="J305" s="265"/>
      <c r="K305" s="265"/>
      <c r="L305" s="265"/>
      <c r="M305" s="265"/>
      <c r="N305" s="265"/>
      <c r="O305" s="265"/>
      <c r="P305" s="265"/>
      <c r="Q305" s="6"/>
      <c r="R305" s="6"/>
      <c r="S305" s="6"/>
      <c r="T305" s="6"/>
      <c r="U305" s="6"/>
      <c r="V305" s="6"/>
      <c r="W305" s="76"/>
      <c r="X305" s="76"/>
      <c r="Y305" s="76"/>
      <c r="Z305" s="76"/>
      <c r="AA305" s="87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507"/>
      <c r="B306" s="508"/>
      <c r="C306" s="509"/>
      <c r="D306" s="510"/>
      <c r="E306" s="265"/>
      <c r="F306" s="265"/>
      <c r="G306" s="265"/>
      <c r="H306" s="265"/>
      <c r="I306" s="265"/>
      <c r="J306" s="265"/>
      <c r="K306" s="265"/>
      <c r="L306" s="265"/>
      <c r="M306" s="265"/>
      <c r="N306" s="265"/>
      <c r="O306" s="265"/>
      <c r="P306" s="265"/>
      <c r="Q306" s="6"/>
      <c r="R306" s="6"/>
      <c r="S306" s="6"/>
      <c r="T306" s="6"/>
      <c r="U306" s="6"/>
      <c r="V306" s="6"/>
      <c r="W306" s="76"/>
      <c r="X306" s="76"/>
      <c r="Y306" s="76"/>
      <c r="Z306" s="76"/>
      <c r="AA306" s="87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507"/>
      <c r="B307" s="508"/>
      <c r="C307" s="509"/>
      <c r="D307" s="510"/>
      <c r="E307" s="265"/>
      <c r="F307" s="265"/>
      <c r="G307" s="265"/>
      <c r="H307" s="265"/>
      <c r="I307" s="265"/>
      <c r="J307" s="265"/>
      <c r="K307" s="265"/>
      <c r="L307" s="265"/>
      <c r="M307" s="265"/>
      <c r="N307" s="265"/>
      <c r="O307" s="265"/>
      <c r="P307" s="265"/>
      <c r="Q307" s="6"/>
      <c r="R307" s="6"/>
      <c r="S307" s="6"/>
      <c r="T307" s="6"/>
      <c r="U307" s="6"/>
      <c r="V307" s="6"/>
      <c r="W307" s="76"/>
      <c r="X307" s="76"/>
      <c r="Y307" s="76"/>
      <c r="Z307" s="76"/>
      <c r="AA307" s="87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507"/>
      <c r="B308" s="508"/>
      <c r="C308" s="509"/>
      <c r="D308" s="510"/>
      <c r="E308" s="265"/>
      <c r="F308" s="265"/>
      <c r="G308" s="265"/>
      <c r="H308" s="265"/>
      <c r="I308" s="265"/>
      <c r="J308" s="265"/>
      <c r="K308" s="265"/>
      <c r="L308" s="265"/>
      <c r="M308" s="265"/>
      <c r="N308" s="265"/>
      <c r="O308" s="265"/>
      <c r="P308" s="265"/>
      <c r="Q308" s="6"/>
      <c r="R308" s="6"/>
      <c r="S308" s="6"/>
      <c r="T308" s="6"/>
      <c r="U308" s="6"/>
      <c r="V308" s="6"/>
      <c r="W308" s="76"/>
      <c r="X308" s="76"/>
      <c r="Y308" s="76"/>
      <c r="Z308" s="76"/>
      <c r="AA308" s="87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507"/>
      <c r="B309" s="508"/>
      <c r="C309" s="509"/>
      <c r="D309" s="510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  <c r="O309" s="265"/>
      <c r="P309" s="265"/>
      <c r="Q309" s="6"/>
      <c r="R309" s="6"/>
      <c r="S309" s="6"/>
      <c r="T309" s="6"/>
      <c r="U309" s="6"/>
      <c r="V309" s="6"/>
      <c r="W309" s="76"/>
      <c r="X309" s="76"/>
      <c r="Y309" s="76"/>
      <c r="Z309" s="76"/>
      <c r="AA309" s="87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507"/>
      <c r="B310" s="508"/>
      <c r="C310" s="509"/>
      <c r="D310" s="510"/>
      <c r="E310" s="265"/>
      <c r="F310" s="265"/>
      <c r="G310" s="265"/>
      <c r="H310" s="265"/>
      <c r="I310" s="265"/>
      <c r="J310" s="265"/>
      <c r="K310" s="265"/>
      <c r="L310" s="265"/>
      <c r="M310" s="265"/>
      <c r="N310" s="265"/>
      <c r="O310" s="265"/>
      <c r="P310" s="265"/>
      <c r="Q310" s="6"/>
      <c r="R310" s="6"/>
      <c r="S310" s="6"/>
      <c r="T310" s="6"/>
      <c r="U310" s="6"/>
      <c r="V310" s="6"/>
      <c r="W310" s="76"/>
      <c r="X310" s="76"/>
      <c r="Y310" s="76"/>
      <c r="Z310" s="76"/>
      <c r="AA310" s="87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507"/>
      <c r="B311" s="508"/>
      <c r="C311" s="509"/>
      <c r="D311" s="510"/>
      <c r="E311" s="265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6"/>
      <c r="R311" s="6"/>
      <c r="S311" s="6"/>
      <c r="T311" s="6"/>
      <c r="U311" s="6"/>
      <c r="V311" s="6"/>
      <c r="W311" s="76"/>
      <c r="X311" s="76"/>
      <c r="Y311" s="76"/>
      <c r="Z311" s="76"/>
      <c r="AA311" s="87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507"/>
      <c r="B312" s="508"/>
      <c r="C312" s="509"/>
      <c r="D312" s="510"/>
      <c r="E312" s="265"/>
      <c r="F312" s="265"/>
      <c r="G312" s="265"/>
      <c r="H312" s="265"/>
      <c r="I312" s="265"/>
      <c r="J312" s="265"/>
      <c r="K312" s="265"/>
      <c r="L312" s="265"/>
      <c r="M312" s="265"/>
      <c r="N312" s="265"/>
      <c r="O312" s="265"/>
      <c r="P312" s="265"/>
      <c r="Q312" s="6"/>
      <c r="R312" s="6"/>
      <c r="S312" s="6"/>
      <c r="T312" s="6"/>
      <c r="U312" s="6"/>
      <c r="V312" s="6"/>
      <c r="W312" s="76"/>
      <c r="X312" s="76"/>
      <c r="Y312" s="76"/>
      <c r="Z312" s="76"/>
      <c r="AA312" s="87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507"/>
      <c r="B313" s="508"/>
      <c r="C313" s="509"/>
      <c r="D313" s="510"/>
      <c r="E313" s="265"/>
      <c r="F313" s="265"/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6"/>
      <c r="R313" s="6"/>
      <c r="S313" s="6"/>
      <c r="T313" s="6"/>
      <c r="U313" s="6"/>
      <c r="V313" s="6"/>
      <c r="W313" s="76"/>
      <c r="X313" s="76"/>
      <c r="Y313" s="76"/>
      <c r="Z313" s="76"/>
      <c r="AA313" s="87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507"/>
      <c r="B314" s="508"/>
      <c r="C314" s="509"/>
      <c r="D314" s="510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5"/>
      <c r="P314" s="265"/>
      <c r="Q314" s="6"/>
      <c r="R314" s="6"/>
      <c r="S314" s="6"/>
      <c r="T314" s="6"/>
      <c r="U314" s="6"/>
      <c r="V314" s="6"/>
      <c r="W314" s="76"/>
      <c r="X314" s="76"/>
      <c r="Y314" s="76"/>
      <c r="Z314" s="76"/>
      <c r="AA314" s="87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507"/>
      <c r="B315" s="508"/>
      <c r="C315" s="509"/>
      <c r="D315" s="510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5"/>
      <c r="P315" s="265"/>
      <c r="Q315" s="6"/>
      <c r="R315" s="6"/>
      <c r="S315" s="6"/>
      <c r="T315" s="6"/>
      <c r="U315" s="6"/>
      <c r="V315" s="6"/>
      <c r="W315" s="76"/>
      <c r="X315" s="76"/>
      <c r="Y315" s="76"/>
      <c r="Z315" s="76"/>
      <c r="AA315" s="87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507"/>
      <c r="B316" s="508"/>
      <c r="C316" s="509"/>
      <c r="D316" s="510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5"/>
      <c r="P316" s="265"/>
      <c r="Q316" s="6"/>
      <c r="R316" s="6"/>
      <c r="S316" s="6"/>
      <c r="T316" s="6"/>
      <c r="U316" s="6"/>
      <c r="V316" s="6"/>
      <c r="W316" s="76"/>
      <c r="X316" s="76"/>
      <c r="Y316" s="76"/>
      <c r="Z316" s="76"/>
      <c r="AA316" s="87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507"/>
      <c r="B317" s="508"/>
      <c r="C317" s="509"/>
      <c r="D317" s="510"/>
      <c r="E317" s="265"/>
      <c r="F317" s="265"/>
      <c r="G317" s="265"/>
      <c r="H317" s="265"/>
      <c r="I317" s="265"/>
      <c r="J317" s="265"/>
      <c r="K317" s="265"/>
      <c r="L317" s="265"/>
      <c r="M317" s="265"/>
      <c r="N317" s="265"/>
      <c r="O317" s="265"/>
      <c r="P317" s="265"/>
      <c r="Q317" s="6"/>
      <c r="R317" s="6"/>
      <c r="S317" s="6"/>
      <c r="T317" s="6"/>
      <c r="U317" s="6"/>
      <c r="V317" s="6"/>
      <c r="W317" s="76"/>
      <c r="X317" s="76"/>
      <c r="Y317" s="76"/>
      <c r="Z317" s="76"/>
      <c r="AA317" s="87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507"/>
      <c r="B318" s="508"/>
      <c r="C318" s="509"/>
      <c r="D318" s="510"/>
      <c r="E318" s="265"/>
      <c r="F318" s="265"/>
      <c r="G318" s="265"/>
      <c r="H318" s="265"/>
      <c r="I318" s="265"/>
      <c r="J318" s="265"/>
      <c r="K318" s="265"/>
      <c r="L318" s="265"/>
      <c r="M318" s="265"/>
      <c r="N318" s="265"/>
      <c r="O318" s="265"/>
      <c r="P318" s="265"/>
      <c r="Q318" s="6"/>
      <c r="R318" s="6"/>
      <c r="S318" s="6"/>
      <c r="T318" s="6"/>
      <c r="U318" s="6"/>
      <c r="V318" s="6"/>
      <c r="W318" s="76"/>
      <c r="X318" s="76"/>
      <c r="Y318" s="76"/>
      <c r="Z318" s="76"/>
      <c r="AA318" s="87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507"/>
      <c r="B319" s="508"/>
      <c r="C319" s="509"/>
      <c r="D319" s="510"/>
      <c r="E319" s="265"/>
      <c r="F319" s="265"/>
      <c r="G319" s="265"/>
      <c r="H319" s="265"/>
      <c r="I319" s="265"/>
      <c r="J319" s="265"/>
      <c r="K319" s="265"/>
      <c r="L319" s="265"/>
      <c r="M319" s="265"/>
      <c r="N319" s="265"/>
      <c r="O319" s="265"/>
      <c r="P319" s="265"/>
      <c r="Q319" s="6"/>
      <c r="R319" s="6"/>
      <c r="S319" s="6"/>
      <c r="T319" s="6"/>
      <c r="U319" s="6"/>
      <c r="V319" s="6"/>
      <c r="W319" s="76"/>
      <c r="X319" s="76"/>
      <c r="Y319" s="76"/>
      <c r="Z319" s="76"/>
      <c r="AA319" s="87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507"/>
      <c r="B320" s="508"/>
      <c r="C320" s="509"/>
      <c r="D320" s="510"/>
      <c r="E320" s="265"/>
      <c r="F320" s="265"/>
      <c r="G320" s="265"/>
      <c r="H320" s="265"/>
      <c r="I320" s="265"/>
      <c r="J320" s="265"/>
      <c r="K320" s="265"/>
      <c r="L320" s="265"/>
      <c r="M320" s="265"/>
      <c r="N320" s="265"/>
      <c r="O320" s="265"/>
      <c r="P320" s="265"/>
      <c r="Q320" s="6"/>
      <c r="R320" s="6"/>
      <c r="S320" s="6"/>
      <c r="T320" s="6"/>
      <c r="U320" s="6"/>
      <c r="V320" s="6"/>
      <c r="W320" s="76"/>
      <c r="X320" s="76"/>
      <c r="Y320" s="76"/>
      <c r="Z320" s="76"/>
      <c r="AA320" s="87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507"/>
      <c r="B321" s="508"/>
      <c r="C321" s="509"/>
      <c r="D321" s="510"/>
      <c r="E321" s="265"/>
      <c r="F321" s="265"/>
      <c r="G321" s="265"/>
      <c r="H321" s="265"/>
      <c r="I321" s="265"/>
      <c r="J321" s="265"/>
      <c r="K321" s="265"/>
      <c r="L321" s="265"/>
      <c r="M321" s="265"/>
      <c r="N321" s="265"/>
      <c r="O321" s="265"/>
      <c r="P321" s="265"/>
      <c r="Q321" s="6"/>
      <c r="R321" s="6"/>
      <c r="S321" s="6"/>
      <c r="T321" s="6"/>
      <c r="U321" s="6"/>
      <c r="V321" s="6"/>
      <c r="W321" s="76"/>
      <c r="X321" s="76"/>
      <c r="Y321" s="76"/>
      <c r="Z321" s="76"/>
      <c r="AA321" s="87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507"/>
      <c r="B322" s="508"/>
      <c r="C322" s="509"/>
      <c r="D322" s="510"/>
      <c r="E322" s="265"/>
      <c r="F322" s="265"/>
      <c r="G322" s="265"/>
      <c r="H322" s="265"/>
      <c r="I322" s="265"/>
      <c r="J322" s="265"/>
      <c r="K322" s="265"/>
      <c r="L322" s="265"/>
      <c r="M322" s="265"/>
      <c r="N322" s="265"/>
      <c r="O322" s="265"/>
      <c r="P322" s="265"/>
      <c r="Q322" s="6"/>
      <c r="R322" s="6"/>
      <c r="S322" s="6"/>
      <c r="T322" s="6"/>
      <c r="U322" s="6"/>
      <c r="V322" s="6"/>
      <c r="W322" s="76"/>
      <c r="X322" s="76"/>
      <c r="Y322" s="76"/>
      <c r="Z322" s="76"/>
      <c r="AA322" s="87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507"/>
      <c r="B323" s="508"/>
      <c r="C323" s="509"/>
      <c r="D323" s="510"/>
      <c r="E323" s="265"/>
      <c r="F323" s="265"/>
      <c r="G323" s="265"/>
      <c r="H323" s="265"/>
      <c r="I323" s="265"/>
      <c r="J323" s="265"/>
      <c r="K323" s="265"/>
      <c r="L323" s="265"/>
      <c r="M323" s="265"/>
      <c r="N323" s="265"/>
      <c r="O323" s="265"/>
      <c r="P323" s="265"/>
      <c r="Q323" s="6"/>
      <c r="R323" s="6"/>
      <c r="S323" s="6"/>
      <c r="T323" s="6"/>
      <c r="U323" s="6"/>
      <c r="V323" s="6"/>
      <c r="W323" s="76"/>
      <c r="X323" s="76"/>
      <c r="Y323" s="76"/>
      <c r="Z323" s="76"/>
      <c r="AA323" s="87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507"/>
      <c r="B324" s="508"/>
      <c r="C324" s="509"/>
      <c r="D324" s="510"/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6"/>
      <c r="R324" s="6"/>
      <c r="S324" s="6"/>
      <c r="T324" s="6"/>
      <c r="U324" s="6"/>
      <c r="V324" s="6"/>
      <c r="W324" s="76"/>
      <c r="X324" s="76"/>
      <c r="Y324" s="76"/>
      <c r="Z324" s="76"/>
      <c r="AA324" s="87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507"/>
      <c r="B325" s="508"/>
      <c r="C325" s="509"/>
      <c r="D325" s="510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6"/>
      <c r="R325" s="6"/>
      <c r="S325" s="6"/>
      <c r="T325" s="6"/>
      <c r="U325" s="6"/>
      <c r="V325" s="6"/>
      <c r="W325" s="76"/>
      <c r="X325" s="76"/>
      <c r="Y325" s="76"/>
      <c r="Z325" s="76"/>
      <c r="AA325" s="87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507"/>
      <c r="B326" s="508"/>
      <c r="C326" s="509"/>
      <c r="D326" s="510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6"/>
      <c r="R326" s="6"/>
      <c r="S326" s="6"/>
      <c r="T326" s="6"/>
      <c r="U326" s="6"/>
      <c r="V326" s="6"/>
      <c r="W326" s="76"/>
      <c r="X326" s="76"/>
      <c r="Y326" s="76"/>
      <c r="Z326" s="76"/>
      <c r="AA326" s="87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507"/>
      <c r="B327" s="508"/>
      <c r="C327" s="509"/>
      <c r="D327" s="510"/>
      <c r="E327" s="265"/>
      <c r="F327" s="265"/>
      <c r="G327" s="265"/>
      <c r="H327" s="265"/>
      <c r="I327" s="265"/>
      <c r="J327" s="265"/>
      <c r="K327" s="265"/>
      <c r="L327" s="265"/>
      <c r="M327" s="265"/>
      <c r="N327" s="265"/>
      <c r="O327" s="265"/>
      <c r="P327" s="265"/>
      <c r="Q327" s="6"/>
      <c r="R327" s="6"/>
      <c r="S327" s="6"/>
      <c r="T327" s="6"/>
      <c r="U327" s="6"/>
      <c r="V327" s="6"/>
      <c r="W327" s="76"/>
      <c r="X327" s="76"/>
      <c r="Y327" s="76"/>
      <c r="Z327" s="76"/>
      <c r="AA327" s="87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507"/>
      <c r="B328" s="508"/>
      <c r="C328" s="509"/>
      <c r="D328" s="510"/>
      <c r="E328" s="265"/>
      <c r="F328" s="265"/>
      <c r="G328" s="265"/>
      <c r="H328" s="265"/>
      <c r="I328" s="265"/>
      <c r="J328" s="265"/>
      <c r="K328" s="265"/>
      <c r="L328" s="265"/>
      <c r="M328" s="265"/>
      <c r="N328" s="265"/>
      <c r="O328" s="265"/>
      <c r="P328" s="265"/>
      <c r="Q328" s="6"/>
      <c r="R328" s="6"/>
      <c r="S328" s="6"/>
      <c r="T328" s="6"/>
      <c r="U328" s="6"/>
      <c r="V328" s="6"/>
      <c r="W328" s="76"/>
      <c r="X328" s="76"/>
      <c r="Y328" s="76"/>
      <c r="Z328" s="76"/>
      <c r="AA328" s="87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507"/>
      <c r="B329" s="508"/>
      <c r="C329" s="509"/>
      <c r="D329" s="510"/>
      <c r="E329" s="265"/>
      <c r="F329" s="265"/>
      <c r="G329" s="265"/>
      <c r="H329" s="265"/>
      <c r="I329" s="265"/>
      <c r="J329" s="265"/>
      <c r="K329" s="265"/>
      <c r="L329" s="265"/>
      <c r="M329" s="265"/>
      <c r="N329" s="265"/>
      <c r="O329" s="265"/>
      <c r="P329" s="265"/>
      <c r="Q329" s="6"/>
      <c r="R329" s="6"/>
      <c r="S329" s="6"/>
      <c r="T329" s="6"/>
      <c r="U329" s="6"/>
      <c r="V329" s="6"/>
      <c r="W329" s="76"/>
      <c r="X329" s="76"/>
      <c r="Y329" s="76"/>
      <c r="Z329" s="76"/>
      <c r="AA329" s="87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507"/>
      <c r="B330" s="508"/>
      <c r="C330" s="509"/>
      <c r="D330" s="510"/>
      <c r="E330" s="265"/>
      <c r="F330" s="265"/>
      <c r="G330" s="265"/>
      <c r="H330" s="265"/>
      <c r="I330" s="265"/>
      <c r="J330" s="265"/>
      <c r="K330" s="265"/>
      <c r="L330" s="265"/>
      <c r="M330" s="265"/>
      <c r="N330" s="265"/>
      <c r="O330" s="265"/>
      <c r="P330" s="265"/>
      <c r="Q330" s="6"/>
      <c r="R330" s="6"/>
      <c r="S330" s="6"/>
      <c r="T330" s="6"/>
      <c r="U330" s="6"/>
      <c r="V330" s="6"/>
      <c r="W330" s="76"/>
      <c r="X330" s="76"/>
      <c r="Y330" s="76"/>
      <c r="Z330" s="76"/>
      <c r="AA330" s="87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507"/>
      <c r="B331" s="508"/>
      <c r="C331" s="509"/>
      <c r="D331" s="510"/>
      <c r="E331" s="265"/>
      <c r="F331" s="265"/>
      <c r="G331" s="265"/>
      <c r="H331" s="265"/>
      <c r="I331" s="265"/>
      <c r="J331" s="265"/>
      <c r="K331" s="265"/>
      <c r="L331" s="265"/>
      <c r="M331" s="265"/>
      <c r="N331" s="265"/>
      <c r="O331" s="265"/>
      <c r="P331" s="265"/>
      <c r="Q331" s="6"/>
      <c r="R331" s="6"/>
      <c r="S331" s="6"/>
      <c r="T331" s="6"/>
      <c r="U331" s="6"/>
      <c r="V331" s="6"/>
      <c r="W331" s="76"/>
      <c r="X331" s="76"/>
      <c r="Y331" s="76"/>
      <c r="Z331" s="76"/>
      <c r="AA331" s="87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507"/>
      <c r="B332" s="508"/>
      <c r="C332" s="509"/>
      <c r="D332" s="510"/>
      <c r="E332" s="265"/>
      <c r="F332" s="265"/>
      <c r="G332" s="265"/>
      <c r="H332" s="265"/>
      <c r="I332" s="265"/>
      <c r="J332" s="265"/>
      <c r="K332" s="265"/>
      <c r="L332" s="265"/>
      <c r="M332" s="265"/>
      <c r="N332" s="265"/>
      <c r="O332" s="265"/>
      <c r="P332" s="265"/>
      <c r="Q332" s="6"/>
      <c r="R332" s="6"/>
      <c r="S332" s="6"/>
      <c r="T332" s="6"/>
      <c r="U332" s="6"/>
      <c r="V332" s="6"/>
      <c r="W332" s="76"/>
      <c r="X332" s="76"/>
      <c r="Y332" s="76"/>
      <c r="Z332" s="76"/>
      <c r="AA332" s="87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507"/>
      <c r="B333" s="508"/>
      <c r="C333" s="509"/>
      <c r="D333" s="510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5"/>
      <c r="P333" s="265"/>
      <c r="Q333" s="6"/>
      <c r="R333" s="6"/>
      <c r="S333" s="6"/>
      <c r="T333" s="6"/>
      <c r="U333" s="6"/>
      <c r="V333" s="6"/>
      <c r="W333" s="76"/>
      <c r="X333" s="76"/>
      <c r="Y333" s="76"/>
      <c r="Z333" s="76"/>
      <c r="AA333" s="87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507"/>
      <c r="B334" s="508"/>
      <c r="C334" s="509"/>
      <c r="D334" s="510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5"/>
      <c r="P334" s="265"/>
      <c r="Q334" s="6"/>
      <c r="R334" s="6"/>
      <c r="S334" s="6"/>
      <c r="T334" s="6"/>
      <c r="U334" s="6"/>
      <c r="V334" s="6"/>
      <c r="W334" s="76"/>
      <c r="X334" s="76"/>
      <c r="Y334" s="76"/>
      <c r="Z334" s="76"/>
      <c r="AA334" s="87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507"/>
      <c r="B335" s="508"/>
      <c r="C335" s="509"/>
      <c r="D335" s="510"/>
      <c r="E335" s="265"/>
      <c r="F335" s="265"/>
      <c r="G335" s="265"/>
      <c r="H335" s="265"/>
      <c r="I335" s="265"/>
      <c r="J335" s="265"/>
      <c r="K335" s="265"/>
      <c r="L335" s="265"/>
      <c r="M335" s="265"/>
      <c r="N335" s="265"/>
      <c r="O335" s="265"/>
      <c r="P335" s="265"/>
      <c r="Q335" s="6"/>
      <c r="R335" s="6"/>
      <c r="S335" s="6"/>
      <c r="T335" s="6"/>
      <c r="U335" s="6"/>
      <c r="V335" s="6"/>
      <c r="W335" s="76"/>
      <c r="X335" s="76"/>
      <c r="Y335" s="76"/>
      <c r="Z335" s="76"/>
      <c r="AA335" s="87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507"/>
      <c r="B336" s="508"/>
      <c r="C336" s="509"/>
      <c r="D336" s="510"/>
      <c r="E336" s="265"/>
      <c r="F336" s="265"/>
      <c r="G336" s="265"/>
      <c r="H336" s="265"/>
      <c r="I336" s="265"/>
      <c r="J336" s="265"/>
      <c r="K336" s="265"/>
      <c r="L336" s="265"/>
      <c r="M336" s="265"/>
      <c r="N336" s="265"/>
      <c r="O336" s="265"/>
      <c r="P336" s="265"/>
      <c r="Q336" s="6"/>
      <c r="R336" s="6"/>
      <c r="S336" s="6"/>
      <c r="T336" s="6"/>
      <c r="U336" s="6"/>
      <c r="V336" s="6"/>
      <c r="W336" s="76"/>
      <c r="X336" s="76"/>
      <c r="Y336" s="76"/>
      <c r="Z336" s="76"/>
      <c r="AA336" s="87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507"/>
      <c r="B337" s="508"/>
      <c r="C337" s="509"/>
      <c r="D337" s="510"/>
      <c r="E337" s="265"/>
      <c r="F337" s="265"/>
      <c r="G337" s="265"/>
      <c r="H337" s="265"/>
      <c r="I337" s="265"/>
      <c r="J337" s="265"/>
      <c r="K337" s="265"/>
      <c r="L337" s="265"/>
      <c r="M337" s="265"/>
      <c r="N337" s="265"/>
      <c r="O337" s="265"/>
      <c r="P337" s="265"/>
      <c r="Q337" s="6"/>
      <c r="R337" s="6"/>
      <c r="S337" s="6"/>
      <c r="T337" s="6"/>
      <c r="U337" s="6"/>
      <c r="V337" s="6"/>
      <c r="W337" s="76"/>
      <c r="X337" s="76"/>
      <c r="Y337" s="76"/>
      <c r="Z337" s="76"/>
      <c r="AA337" s="87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507"/>
      <c r="B338" s="508"/>
      <c r="C338" s="509"/>
      <c r="D338" s="510"/>
      <c r="E338" s="265"/>
      <c r="F338" s="265"/>
      <c r="G338" s="265"/>
      <c r="H338" s="265"/>
      <c r="I338" s="265"/>
      <c r="J338" s="265"/>
      <c r="K338" s="265"/>
      <c r="L338" s="265"/>
      <c r="M338" s="265"/>
      <c r="N338" s="265"/>
      <c r="O338" s="265"/>
      <c r="P338" s="265"/>
      <c r="Q338" s="6"/>
      <c r="R338" s="6"/>
      <c r="S338" s="6"/>
      <c r="T338" s="6"/>
      <c r="U338" s="6"/>
      <c r="V338" s="6"/>
      <c r="W338" s="76"/>
      <c r="X338" s="76"/>
      <c r="Y338" s="76"/>
      <c r="Z338" s="76"/>
      <c r="AA338" s="87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507"/>
      <c r="B339" s="508"/>
      <c r="C339" s="509"/>
      <c r="D339" s="510"/>
      <c r="E339" s="265"/>
      <c r="F339" s="265"/>
      <c r="G339" s="265"/>
      <c r="H339" s="265"/>
      <c r="I339" s="265"/>
      <c r="J339" s="265"/>
      <c r="K339" s="265"/>
      <c r="L339" s="265"/>
      <c r="M339" s="265"/>
      <c r="N339" s="265"/>
      <c r="O339" s="265"/>
      <c r="P339" s="265"/>
      <c r="Q339" s="6"/>
      <c r="R339" s="6"/>
      <c r="S339" s="6"/>
      <c r="T339" s="6"/>
      <c r="U339" s="6"/>
      <c r="V339" s="6"/>
      <c r="W339" s="76"/>
      <c r="X339" s="76"/>
      <c r="Y339" s="76"/>
      <c r="Z339" s="76"/>
      <c r="AA339" s="87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507"/>
      <c r="B340" s="508"/>
      <c r="C340" s="509"/>
      <c r="D340" s="510"/>
      <c r="E340" s="265"/>
      <c r="F340" s="265"/>
      <c r="G340" s="265"/>
      <c r="H340" s="265"/>
      <c r="I340" s="265"/>
      <c r="J340" s="265"/>
      <c r="K340" s="265"/>
      <c r="L340" s="265"/>
      <c r="M340" s="265"/>
      <c r="N340" s="265"/>
      <c r="O340" s="265"/>
      <c r="P340" s="265"/>
      <c r="Q340" s="6"/>
      <c r="R340" s="6"/>
      <c r="S340" s="6"/>
      <c r="T340" s="6"/>
      <c r="U340" s="6"/>
      <c r="V340" s="6"/>
      <c r="W340" s="76"/>
      <c r="X340" s="76"/>
      <c r="Y340" s="76"/>
      <c r="Z340" s="76"/>
      <c r="AA340" s="87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507"/>
      <c r="B341" s="508"/>
      <c r="C341" s="509"/>
      <c r="D341" s="510"/>
      <c r="E341" s="265"/>
      <c r="F341" s="265"/>
      <c r="G341" s="265"/>
      <c r="H341" s="265"/>
      <c r="I341" s="265"/>
      <c r="J341" s="265"/>
      <c r="K341" s="265"/>
      <c r="L341" s="265"/>
      <c r="M341" s="265"/>
      <c r="N341" s="265"/>
      <c r="O341" s="265"/>
      <c r="P341" s="265"/>
      <c r="Q341" s="6"/>
      <c r="R341" s="6"/>
      <c r="S341" s="6"/>
      <c r="T341" s="6"/>
      <c r="U341" s="6"/>
      <c r="V341" s="6"/>
      <c r="W341" s="76"/>
      <c r="X341" s="76"/>
      <c r="Y341" s="76"/>
      <c r="Z341" s="76"/>
      <c r="AA341" s="87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507"/>
      <c r="B342" s="508"/>
      <c r="C342" s="509"/>
      <c r="D342" s="510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65"/>
      <c r="Q342" s="6"/>
      <c r="R342" s="6"/>
      <c r="S342" s="6"/>
      <c r="T342" s="6"/>
      <c r="U342" s="6"/>
      <c r="V342" s="6"/>
      <c r="W342" s="76"/>
      <c r="X342" s="76"/>
      <c r="Y342" s="76"/>
      <c r="Z342" s="76"/>
      <c r="AA342" s="87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507"/>
      <c r="B343" s="508"/>
      <c r="C343" s="509"/>
      <c r="D343" s="510"/>
      <c r="E343" s="265"/>
      <c r="F343" s="265"/>
      <c r="G343" s="265"/>
      <c r="H343" s="265"/>
      <c r="I343" s="265"/>
      <c r="J343" s="265"/>
      <c r="K343" s="265"/>
      <c r="L343" s="265"/>
      <c r="M343" s="265"/>
      <c r="N343" s="265"/>
      <c r="O343" s="265"/>
      <c r="P343" s="265"/>
      <c r="Q343" s="6"/>
      <c r="R343" s="6"/>
      <c r="S343" s="6"/>
      <c r="T343" s="6"/>
      <c r="U343" s="6"/>
      <c r="V343" s="6"/>
      <c r="W343" s="76"/>
      <c r="X343" s="76"/>
      <c r="Y343" s="76"/>
      <c r="Z343" s="76"/>
      <c r="AA343" s="87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507"/>
      <c r="B344" s="508"/>
      <c r="C344" s="509"/>
      <c r="D344" s="510"/>
      <c r="E344" s="265"/>
      <c r="F344" s="265"/>
      <c r="G344" s="265"/>
      <c r="H344" s="265"/>
      <c r="I344" s="265"/>
      <c r="J344" s="265"/>
      <c r="K344" s="265"/>
      <c r="L344" s="265"/>
      <c r="M344" s="265"/>
      <c r="N344" s="265"/>
      <c r="O344" s="265"/>
      <c r="P344" s="265"/>
      <c r="Q344" s="6"/>
      <c r="R344" s="6"/>
      <c r="S344" s="6"/>
      <c r="T344" s="6"/>
      <c r="U344" s="6"/>
      <c r="V344" s="6"/>
      <c r="W344" s="76"/>
      <c r="X344" s="76"/>
      <c r="Y344" s="76"/>
      <c r="Z344" s="76"/>
      <c r="AA344" s="87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507"/>
      <c r="B345" s="508"/>
      <c r="C345" s="509"/>
      <c r="D345" s="510"/>
      <c r="E345" s="265"/>
      <c r="F345" s="265"/>
      <c r="G345" s="265"/>
      <c r="H345" s="265"/>
      <c r="I345" s="265"/>
      <c r="J345" s="265"/>
      <c r="K345" s="265"/>
      <c r="L345" s="265"/>
      <c r="M345" s="265"/>
      <c r="N345" s="265"/>
      <c r="O345" s="265"/>
      <c r="P345" s="265"/>
      <c r="Q345" s="6"/>
      <c r="R345" s="6"/>
      <c r="S345" s="6"/>
      <c r="T345" s="6"/>
      <c r="U345" s="6"/>
      <c r="V345" s="6"/>
      <c r="W345" s="76"/>
      <c r="X345" s="76"/>
      <c r="Y345" s="76"/>
      <c r="Z345" s="76"/>
      <c r="AA345" s="87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507"/>
      <c r="B346" s="508"/>
      <c r="C346" s="509"/>
      <c r="D346" s="510"/>
      <c r="E346" s="265"/>
      <c r="F346" s="265"/>
      <c r="G346" s="265"/>
      <c r="H346" s="265"/>
      <c r="I346" s="265"/>
      <c r="J346" s="265"/>
      <c r="K346" s="265"/>
      <c r="L346" s="265"/>
      <c r="M346" s="265"/>
      <c r="N346" s="265"/>
      <c r="O346" s="265"/>
      <c r="P346" s="265"/>
      <c r="Q346" s="6"/>
      <c r="R346" s="6"/>
      <c r="S346" s="6"/>
      <c r="T346" s="6"/>
      <c r="U346" s="6"/>
      <c r="V346" s="6"/>
      <c r="W346" s="76"/>
      <c r="X346" s="76"/>
      <c r="Y346" s="76"/>
      <c r="Z346" s="76"/>
      <c r="AA346" s="87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507"/>
      <c r="B347" s="508"/>
      <c r="C347" s="509"/>
      <c r="D347" s="510"/>
      <c r="E347" s="265"/>
      <c r="F347" s="265"/>
      <c r="G347" s="265"/>
      <c r="H347" s="265"/>
      <c r="I347" s="265"/>
      <c r="J347" s="265"/>
      <c r="K347" s="265"/>
      <c r="L347" s="265"/>
      <c r="M347" s="265"/>
      <c r="N347" s="265"/>
      <c r="O347" s="265"/>
      <c r="P347" s="265"/>
      <c r="Q347" s="6"/>
      <c r="R347" s="6"/>
      <c r="S347" s="6"/>
      <c r="T347" s="6"/>
      <c r="U347" s="6"/>
      <c r="V347" s="6"/>
      <c r="W347" s="76"/>
      <c r="X347" s="76"/>
      <c r="Y347" s="76"/>
      <c r="Z347" s="76"/>
      <c r="AA347" s="87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507"/>
      <c r="B348" s="508"/>
      <c r="C348" s="509"/>
      <c r="D348" s="510"/>
      <c r="E348" s="265"/>
      <c r="F348" s="265"/>
      <c r="G348" s="265"/>
      <c r="H348" s="265"/>
      <c r="I348" s="265"/>
      <c r="J348" s="265"/>
      <c r="K348" s="265"/>
      <c r="L348" s="265"/>
      <c r="M348" s="265"/>
      <c r="N348" s="265"/>
      <c r="O348" s="265"/>
      <c r="P348" s="265"/>
      <c r="Q348" s="6"/>
      <c r="R348" s="6"/>
      <c r="S348" s="6"/>
      <c r="T348" s="6"/>
      <c r="U348" s="6"/>
      <c r="V348" s="6"/>
      <c r="W348" s="76"/>
      <c r="X348" s="76"/>
      <c r="Y348" s="76"/>
      <c r="Z348" s="76"/>
      <c r="AA348" s="87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507"/>
      <c r="B349" s="508"/>
      <c r="C349" s="509"/>
      <c r="D349" s="510"/>
      <c r="E349" s="265"/>
      <c r="F349" s="265"/>
      <c r="G349" s="265"/>
      <c r="H349" s="265"/>
      <c r="I349" s="265"/>
      <c r="J349" s="265"/>
      <c r="K349" s="265"/>
      <c r="L349" s="265"/>
      <c r="M349" s="265"/>
      <c r="N349" s="265"/>
      <c r="O349" s="265"/>
      <c r="P349" s="265"/>
      <c r="Q349" s="6"/>
      <c r="R349" s="6"/>
      <c r="S349" s="6"/>
      <c r="T349" s="6"/>
      <c r="U349" s="6"/>
      <c r="V349" s="6"/>
      <c r="W349" s="76"/>
      <c r="X349" s="76"/>
      <c r="Y349" s="76"/>
      <c r="Z349" s="76"/>
      <c r="AA349" s="87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507"/>
      <c r="B350" s="508"/>
      <c r="C350" s="509"/>
      <c r="D350" s="510"/>
      <c r="E350" s="265"/>
      <c r="F350" s="265"/>
      <c r="G350" s="265"/>
      <c r="H350" s="265"/>
      <c r="I350" s="265"/>
      <c r="J350" s="265"/>
      <c r="K350" s="265"/>
      <c r="L350" s="265"/>
      <c r="M350" s="265"/>
      <c r="N350" s="265"/>
      <c r="O350" s="265"/>
      <c r="P350" s="265"/>
      <c r="Q350" s="6"/>
      <c r="R350" s="6"/>
      <c r="S350" s="6"/>
      <c r="T350" s="6"/>
      <c r="U350" s="6"/>
      <c r="V350" s="6"/>
      <c r="W350" s="76"/>
      <c r="X350" s="76"/>
      <c r="Y350" s="76"/>
      <c r="Z350" s="76"/>
      <c r="AA350" s="87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507"/>
      <c r="B351" s="508"/>
      <c r="C351" s="509"/>
      <c r="D351" s="510"/>
      <c r="E351" s="265"/>
      <c r="F351" s="265"/>
      <c r="G351" s="265"/>
      <c r="H351" s="265"/>
      <c r="I351" s="265"/>
      <c r="J351" s="265"/>
      <c r="K351" s="265"/>
      <c r="L351" s="265"/>
      <c r="M351" s="265"/>
      <c r="N351" s="265"/>
      <c r="O351" s="265"/>
      <c r="P351" s="265"/>
      <c r="Q351" s="6"/>
      <c r="R351" s="6"/>
      <c r="S351" s="6"/>
      <c r="T351" s="6"/>
      <c r="U351" s="6"/>
      <c r="V351" s="6"/>
      <c r="W351" s="76"/>
      <c r="X351" s="76"/>
      <c r="Y351" s="76"/>
      <c r="Z351" s="76"/>
      <c r="AA351" s="87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507"/>
      <c r="B352" s="508"/>
      <c r="C352" s="509"/>
      <c r="D352" s="510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5"/>
      <c r="P352" s="265"/>
      <c r="Q352" s="6"/>
      <c r="R352" s="6"/>
      <c r="S352" s="6"/>
      <c r="T352" s="6"/>
      <c r="U352" s="6"/>
      <c r="V352" s="6"/>
      <c r="W352" s="76"/>
      <c r="X352" s="76"/>
      <c r="Y352" s="76"/>
      <c r="Z352" s="76"/>
      <c r="AA352" s="87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507"/>
      <c r="B353" s="508"/>
      <c r="C353" s="509"/>
      <c r="D353" s="510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5"/>
      <c r="P353" s="265"/>
      <c r="Q353" s="6"/>
      <c r="R353" s="6"/>
      <c r="S353" s="6"/>
      <c r="T353" s="6"/>
      <c r="U353" s="6"/>
      <c r="V353" s="6"/>
      <c r="W353" s="76"/>
      <c r="X353" s="76"/>
      <c r="Y353" s="76"/>
      <c r="Z353" s="76"/>
      <c r="AA353" s="87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507"/>
      <c r="B354" s="508"/>
      <c r="C354" s="509"/>
      <c r="D354" s="510"/>
      <c r="E354" s="265"/>
      <c r="F354" s="265"/>
      <c r="G354" s="265"/>
      <c r="H354" s="265"/>
      <c r="I354" s="265"/>
      <c r="J354" s="265"/>
      <c r="K354" s="265"/>
      <c r="L354" s="265"/>
      <c r="M354" s="265"/>
      <c r="N354" s="265"/>
      <c r="O354" s="265"/>
      <c r="P354" s="265"/>
      <c r="Q354" s="6"/>
      <c r="R354" s="6"/>
      <c r="S354" s="6"/>
      <c r="T354" s="6"/>
      <c r="U354" s="6"/>
      <c r="V354" s="6"/>
      <c r="W354" s="76"/>
      <c r="X354" s="76"/>
      <c r="Y354" s="76"/>
      <c r="Z354" s="76"/>
      <c r="AA354" s="87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71"/>
      <c r="C355" s="2"/>
      <c r="D355" s="72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76"/>
      <c r="X355" s="76"/>
      <c r="Y355" s="76"/>
      <c r="Z355" s="76"/>
      <c r="AA355" s="87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71"/>
      <c r="C356" s="2"/>
      <c r="D356" s="72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76"/>
      <c r="X356" s="76"/>
      <c r="Y356" s="76"/>
      <c r="Z356" s="76"/>
      <c r="AA356" s="87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71"/>
      <c r="C357" s="2"/>
      <c r="D357" s="72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76"/>
      <c r="X357" s="76"/>
      <c r="Y357" s="76"/>
      <c r="Z357" s="76"/>
      <c r="AA357" s="87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71"/>
      <c r="C358" s="2"/>
      <c r="D358" s="72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76"/>
      <c r="X358" s="76"/>
      <c r="Y358" s="76"/>
      <c r="Z358" s="76"/>
      <c r="AA358" s="87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71"/>
      <c r="C359" s="2"/>
      <c r="D359" s="72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76"/>
      <c r="X359" s="76"/>
      <c r="Y359" s="76"/>
      <c r="Z359" s="76"/>
      <c r="AA359" s="87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71"/>
      <c r="C360" s="2"/>
      <c r="D360" s="72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76"/>
      <c r="X360" s="76"/>
      <c r="Y360" s="76"/>
      <c r="Z360" s="76"/>
      <c r="AA360" s="87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71"/>
      <c r="C361" s="2"/>
      <c r="D361" s="72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76"/>
      <c r="X361" s="76"/>
      <c r="Y361" s="76"/>
      <c r="Z361" s="76"/>
      <c r="AA361" s="87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71"/>
      <c r="C362" s="2"/>
      <c r="D362" s="72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76"/>
      <c r="X362" s="76"/>
      <c r="Y362" s="76"/>
      <c r="Z362" s="76"/>
      <c r="AA362" s="87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71"/>
      <c r="C363" s="2"/>
      <c r="D363" s="72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76"/>
      <c r="X363" s="76"/>
      <c r="Y363" s="76"/>
      <c r="Z363" s="76"/>
      <c r="AA363" s="87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71"/>
      <c r="C364" s="2"/>
      <c r="D364" s="72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76"/>
      <c r="X364" s="76"/>
      <c r="Y364" s="76"/>
      <c r="Z364" s="76"/>
      <c r="AA364" s="87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71"/>
      <c r="C365" s="2"/>
      <c r="D365" s="72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76"/>
      <c r="X365" s="76"/>
      <c r="Y365" s="76"/>
      <c r="Z365" s="76"/>
      <c r="AA365" s="87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71"/>
      <c r="C366" s="2"/>
      <c r="D366" s="72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76"/>
      <c r="X366" s="76"/>
      <c r="Y366" s="76"/>
      <c r="Z366" s="76"/>
      <c r="AA366" s="87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71"/>
      <c r="C367" s="2"/>
      <c r="D367" s="72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76"/>
      <c r="X367" s="76"/>
      <c r="Y367" s="76"/>
      <c r="Z367" s="76"/>
      <c r="AA367" s="87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71"/>
      <c r="C368" s="2"/>
      <c r="D368" s="72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76"/>
      <c r="X368" s="76"/>
      <c r="Y368" s="76"/>
      <c r="Z368" s="76"/>
      <c r="AA368" s="87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71"/>
      <c r="C369" s="2"/>
      <c r="D369" s="72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76"/>
      <c r="X369" s="76"/>
      <c r="Y369" s="76"/>
      <c r="Z369" s="76"/>
      <c r="AA369" s="87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71"/>
      <c r="C370" s="2"/>
      <c r="D370" s="72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6"/>
      <c r="X370" s="76"/>
      <c r="Y370" s="76"/>
      <c r="Z370" s="76"/>
      <c r="AA370" s="87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71"/>
      <c r="C371" s="2"/>
      <c r="D371" s="72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76"/>
      <c r="X371" s="76"/>
      <c r="Y371" s="76"/>
      <c r="Z371" s="76"/>
      <c r="AA371" s="87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71"/>
      <c r="C372" s="2"/>
      <c r="D372" s="72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76"/>
      <c r="X372" s="76"/>
      <c r="Y372" s="76"/>
      <c r="Z372" s="76"/>
      <c r="AA372" s="87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71"/>
      <c r="C373" s="2"/>
      <c r="D373" s="72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76"/>
      <c r="X373" s="76"/>
      <c r="Y373" s="76"/>
      <c r="Z373" s="76"/>
      <c r="AA373" s="87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71"/>
      <c r="C374" s="2"/>
      <c r="D374" s="72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76"/>
      <c r="X374" s="76"/>
      <c r="Y374" s="76"/>
      <c r="Z374" s="76"/>
      <c r="AA374" s="87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71"/>
      <c r="C375" s="2"/>
      <c r="D375" s="72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76"/>
      <c r="X375" s="76"/>
      <c r="Y375" s="76"/>
      <c r="Z375" s="76"/>
      <c r="AA375" s="87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71"/>
      <c r="C376" s="2"/>
      <c r="D376" s="72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76"/>
      <c r="X376" s="76"/>
      <c r="Y376" s="76"/>
      <c r="Z376" s="76"/>
      <c r="AA376" s="87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71"/>
      <c r="C377" s="2"/>
      <c r="D377" s="72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76"/>
      <c r="X377" s="76"/>
      <c r="Y377" s="76"/>
      <c r="Z377" s="76"/>
      <c r="AA377" s="87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71"/>
      <c r="C378" s="2"/>
      <c r="D378" s="72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76"/>
      <c r="X378" s="76"/>
      <c r="Y378" s="76"/>
      <c r="Z378" s="76"/>
      <c r="AA378" s="87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71"/>
      <c r="C379" s="2"/>
      <c r="D379" s="72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76"/>
      <c r="X379" s="76"/>
      <c r="Y379" s="76"/>
      <c r="Z379" s="76"/>
      <c r="AA379" s="87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71"/>
      <c r="C380" s="2"/>
      <c r="D380" s="72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76"/>
      <c r="X380" s="76"/>
      <c r="Y380" s="76"/>
      <c r="Z380" s="76"/>
      <c r="AA380" s="87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71"/>
      <c r="C381" s="2"/>
      <c r="D381" s="72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76"/>
      <c r="X381" s="76"/>
      <c r="Y381" s="76"/>
      <c r="Z381" s="76"/>
      <c r="AA381" s="87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71"/>
      <c r="C382" s="2"/>
      <c r="D382" s="72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76"/>
      <c r="X382" s="76"/>
      <c r="Y382" s="76"/>
      <c r="Z382" s="76"/>
      <c r="AA382" s="87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71"/>
      <c r="C383" s="2"/>
      <c r="D383" s="72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76"/>
      <c r="X383" s="76"/>
      <c r="Y383" s="76"/>
      <c r="Z383" s="76"/>
      <c r="AA383" s="87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71"/>
      <c r="C384" s="2"/>
      <c r="D384" s="72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76"/>
      <c r="X384" s="76"/>
      <c r="Y384" s="76"/>
      <c r="Z384" s="76"/>
      <c r="AA384" s="87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71"/>
      <c r="C385" s="2"/>
      <c r="D385" s="72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76"/>
      <c r="X385" s="76"/>
      <c r="Y385" s="76"/>
      <c r="Z385" s="76"/>
      <c r="AA385" s="87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71"/>
      <c r="C386" s="2"/>
      <c r="D386" s="72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76"/>
      <c r="X386" s="76"/>
      <c r="Y386" s="76"/>
      <c r="Z386" s="76"/>
      <c r="AA386" s="87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71"/>
      <c r="C387" s="2"/>
      <c r="D387" s="72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76"/>
      <c r="X387" s="76"/>
      <c r="Y387" s="76"/>
      <c r="Z387" s="76"/>
      <c r="AA387" s="87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71"/>
      <c r="C388" s="2"/>
      <c r="D388" s="72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76"/>
      <c r="X388" s="76"/>
      <c r="Y388" s="76"/>
      <c r="Z388" s="76"/>
      <c r="AA388" s="87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71"/>
      <c r="C389" s="2"/>
      <c r="D389" s="72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76"/>
      <c r="X389" s="76"/>
      <c r="Y389" s="76"/>
      <c r="Z389" s="76"/>
      <c r="AA389" s="87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72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76"/>
      <c r="X390" s="76"/>
      <c r="Y390" s="76"/>
      <c r="Z390" s="76"/>
      <c r="AA390" s="87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72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76"/>
      <c r="X391" s="76"/>
      <c r="Y391" s="76"/>
      <c r="Z391" s="76"/>
      <c r="AA391" s="87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72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76"/>
      <c r="X392" s="76"/>
      <c r="Y392" s="76"/>
      <c r="Z392" s="76"/>
      <c r="AA392" s="87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72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76"/>
      <c r="X393" s="76"/>
      <c r="Y393" s="76"/>
      <c r="Z393" s="76"/>
      <c r="AA393" s="87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72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76"/>
      <c r="X394" s="76"/>
      <c r="Y394" s="76"/>
      <c r="Z394" s="76"/>
      <c r="AA394" s="87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72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76"/>
      <c r="X395" s="76"/>
      <c r="Y395" s="76"/>
      <c r="Z395" s="76"/>
      <c r="AA395" s="87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72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76"/>
      <c r="X396" s="76"/>
      <c r="Y396" s="76"/>
      <c r="Z396" s="76"/>
      <c r="AA396" s="87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72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76"/>
      <c r="X397" s="76"/>
      <c r="Y397" s="76"/>
      <c r="Z397" s="76"/>
      <c r="AA397" s="87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72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76"/>
      <c r="X398" s="76"/>
      <c r="Y398" s="76"/>
      <c r="Z398" s="76"/>
      <c r="AA398" s="87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72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76"/>
      <c r="X399" s="76"/>
      <c r="Y399" s="76"/>
      <c r="Z399" s="76"/>
      <c r="AA399" s="87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72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76"/>
      <c r="X400" s="76"/>
      <c r="Y400" s="76"/>
      <c r="Z400" s="76"/>
      <c r="AA400" s="87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72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76"/>
      <c r="X401" s="76"/>
      <c r="Y401" s="76"/>
      <c r="Z401" s="76"/>
      <c r="AA401" s="87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72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76"/>
      <c r="X402" s="76"/>
      <c r="Y402" s="76"/>
      <c r="Z402" s="76"/>
      <c r="AA402" s="87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72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76"/>
      <c r="X403" s="76"/>
      <c r="Y403" s="76"/>
      <c r="Z403" s="76"/>
      <c r="AA403" s="87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72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76"/>
      <c r="X404" s="76"/>
      <c r="Y404" s="76"/>
      <c r="Z404" s="76"/>
      <c r="AA404" s="87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72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76"/>
      <c r="X405" s="76"/>
      <c r="Y405" s="76"/>
      <c r="Z405" s="76"/>
      <c r="AA405" s="87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72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76"/>
      <c r="X406" s="76"/>
      <c r="Y406" s="76"/>
      <c r="Z406" s="76"/>
      <c r="AA406" s="87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72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76"/>
      <c r="X407" s="76"/>
      <c r="Y407" s="76"/>
      <c r="Z407" s="76"/>
      <c r="AA407" s="87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72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76"/>
      <c r="X408" s="76"/>
      <c r="Y408" s="76"/>
      <c r="Z408" s="76"/>
      <c r="AA408" s="87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72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76"/>
      <c r="X409" s="76"/>
      <c r="Y409" s="76"/>
      <c r="Z409" s="76"/>
      <c r="AA409" s="87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72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76"/>
      <c r="X410" s="76"/>
      <c r="Y410" s="76"/>
      <c r="Z410" s="76"/>
      <c r="AA410" s="87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72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76"/>
      <c r="X411" s="76"/>
      <c r="Y411" s="76"/>
      <c r="Z411" s="76"/>
      <c r="AA411" s="87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72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76"/>
      <c r="X412" s="76"/>
      <c r="Y412" s="76"/>
      <c r="Z412" s="76"/>
      <c r="AA412" s="87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72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76"/>
      <c r="X413" s="76"/>
      <c r="Y413" s="76"/>
      <c r="Z413" s="76"/>
      <c r="AA413" s="87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72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76"/>
      <c r="X414" s="76"/>
      <c r="Y414" s="76"/>
      <c r="Z414" s="76"/>
      <c r="AA414" s="87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72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76"/>
      <c r="X415" s="76"/>
      <c r="Y415" s="76"/>
      <c r="Z415" s="76"/>
      <c r="AA415" s="87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72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76"/>
      <c r="X416" s="76"/>
      <c r="Y416" s="76"/>
      <c r="Z416" s="76"/>
      <c r="AA416" s="87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72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76"/>
      <c r="X417" s="76"/>
      <c r="Y417" s="76"/>
      <c r="Z417" s="76"/>
      <c r="AA417" s="87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72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76"/>
      <c r="X418" s="76"/>
      <c r="Y418" s="76"/>
      <c r="Z418" s="76"/>
      <c r="AA418" s="87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72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6"/>
      <c r="X419" s="76"/>
      <c r="Y419" s="76"/>
      <c r="Z419" s="76"/>
      <c r="AA419" s="87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72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76"/>
      <c r="X420" s="76"/>
      <c r="Y420" s="76"/>
      <c r="Z420" s="76"/>
      <c r="AA420" s="87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72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76"/>
      <c r="X421" s="76"/>
      <c r="Y421" s="76"/>
      <c r="Z421" s="76"/>
      <c r="AA421" s="87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72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76"/>
      <c r="X422" s="76"/>
      <c r="Y422" s="76"/>
      <c r="Z422" s="76"/>
      <c r="AA422" s="87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72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76"/>
      <c r="X423" s="76"/>
      <c r="Y423" s="76"/>
      <c r="Z423" s="76"/>
      <c r="AA423" s="87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72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76"/>
      <c r="X424" s="76"/>
      <c r="Y424" s="76"/>
      <c r="Z424" s="76"/>
      <c r="AA424" s="87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72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76"/>
      <c r="X425" s="76"/>
      <c r="Y425" s="76"/>
      <c r="Z425" s="76"/>
      <c r="AA425" s="87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72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76"/>
      <c r="X426" s="76"/>
      <c r="Y426" s="76"/>
      <c r="Z426" s="76"/>
      <c r="AA426" s="87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72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76"/>
      <c r="X427" s="76"/>
      <c r="Y427" s="76"/>
      <c r="Z427" s="76"/>
      <c r="AA427" s="87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72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76"/>
      <c r="X428" s="76"/>
      <c r="Y428" s="76"/>
      <c r="Z428" s="76"/>
      <c r="AA428" s="87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72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76"/>
      <c r="X429" s="76"/>
      <c r="Y429" s="76"/>
      <c r="Z429" s="76"/>
      <c r="AA429" s="87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72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76"/>
      <c r="X430" s="76"/>
      <c r="Y430" s="76"/>
      <c r="Z430" s="76"/>
      <c r="AA430" s="87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72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76"/>
      <c r="X431" s="76"/>
      <c r="Y431" s="76"/>
      <c r="Z431" s="76"/>
      <c r="AA431" s="87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72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76"/>
      <c r="X432" s="76"/>
      <c r="Y432" s="76"/>
      <c r="Z432" s="76"/>
      <c r="AA432" s="87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72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76"/>
      <c r="X433" s="76"/>
      <c r="Y433" s="76"/>
      <c r="Z433" s="76"/>
      <c r="AA433" s="87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72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76"/>
      <c r="X434" s="76"/>
      <c r="Y434" s="76"/>
      <c r="Z434" s="76"/>
      <c r="AA434" s="87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72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76"/>
      <c r="X435" s="76"/>
      <c r="Y435" s="76"/>
      <c r="Z435" s="76"/>
      <c r="AA435" s="87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72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76"/>
      <c r="X436" s="76"/>
      <c r="Y436" s="76"/>
      <c r="Z436" s="76"/>
      <c r="AA436" s="87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72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76"/>
      <c r="X437" s="76"/>
      <c r="Y437" s="76"/>
      <c r="Z437" s="76"/>
      <c r="AA437" s="87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72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76"/>
      <c r="X438" s="76"/>
      <c r="Y438" s="76"/>
      <c r="Z438" s="76"/>
      <c r="AA438" s="87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72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76"/>
      <c r="X439" s="76"/>
      <c r="Y439" s="76"/>
      <c r="Z439" s="76"/>
      <c r="AA439" s="87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72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76"/>
      <c r="X440" s="76"/>
      <c r="Y440" s="76"/>
      <c r="Z440" s="76"/>
      <c r="AA440" s="87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72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76"/>
      <c r="X441" s="76"/>
      <c r="Y441" s="76"/>
      <c r="Z441" s="76"/>
      <c r="AA441" s="87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72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76"/>
      <c r="X442" s="76"/>
      <c r="Y442" s="76"/>
      <c r="Z442" s="76"/>
      <c r="AA442" s="87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72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76"/>
      <c r="X443" s="76"/>
      <c r="Y443" s="76"/>
      <c r="Z443" s="76"/>
      <c r="AA443" s="87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72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76"/>
      <c r="X444" s="76"/>
      <c r="Y444" s="76"/>
      <c r="Z444" s="76"/>
      <c r="AA444" s="87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72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76"/>
      <c r="X445" s="76"/>
      <c r="Y445" s="76"/>
      <c r="Z445" s="76"/>
      <c r="AA445" s="87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72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76"/>
      <c r="X446" s="76"/>
      <c r="Y446" s="76"/>
      <c r="Z446" s="76"/>
      <c r="AA446" s="87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72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76"/>
      <c r="X447" s="76"/>
      <c r="Y447" s="76"/>
      <c r="Z447" s="76"/>
      <c r="AA447" s="87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72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76"/>
      <c r="X448" s="76"/>
      <c r="Y448" s="76"/>
      <c r="Z448" s="76"/>
      <c r="AA448" s="87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72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76"/>
      <c r="X449" s="76"/>
      <c r="Y449" s="76"/>
      <c r="Z449" s="76"/>
      <c r="AA449" s="87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72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76"/>
      <c r="X450" s="76"/>
      <c r="Y450" s="76"/>
      <c r="Z450" s="76"/>
      <c r="AA450" s="87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72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76"/>
      <c r="X451" s="76"/>
      <c r="Y451" s="76"/>
      <c r="Z451" s="76"/>
      <c r="AA451" s="87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72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76"/>
      <c r="X452" s="76"/>
      <c r="Y452" s="76"/>
      <c r="Z452" s="76"/>
      <c r="AA452" s="87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72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76"/>
      <c r="X453" s="76"/>
      <c r="Y453" s="76"/>
      <c r="Z453" s="76"/>
      <c r="AA453" s="87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72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76"/>
      <c r="X454" s="76"/>
      <c r="Y454" s="76"/>
      <c r="Z454" s="76"/>
      <c r="AA454" s="87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72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76"/>
      <c r="X455" s="76"/>
      <c r="Y455" s="76"/>
      <c r="Z455" s="76"/>
      <c r="AA455" s="87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72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76"/>
      <c r="X456" s="76"/>
      <c r="Y456" s="76"/>
      <c r="Z456" s="76"/>
      <c r="AA456" s="87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72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76"/>
      <c r="X457" s="76"/>
      <c r="Y457" s="76"/>
      <c r="Z457" s="76"/>
      <c r="AA457" s="87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72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76"/>
      <c r="X458" s="76"/>
      <c r="Y458" s="76"/>
      <c r="Z458" s="76"/>
      <c r="AA458" s="87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72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76"/>
      <c r="X459" s="76"/>
      <c r="Y459" s="76"/>
      <c r="Z459" s="76"/>
      <c r="AA459" s="87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72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76"/>
      <c r="X460" s="76"/>
      <c r="Y460" s="76"/>
      <c r="Z460" s="76"/>
      <c r="AA460" s="87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72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6"/>
      <c r="X461" s="76"/>
      <c r="Y461" s="76"/>
      <c r="Z461" s="76"/>
      <c r="AA461" s="87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72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76"/>
      <c r="X462" s="76"/>
      <c r="Y462" s="76"/>
      <c r="Z462" s="76"/>
      <c r="AA462" s="87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72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76"/>
      <c r="X463" s="76"/>
      <c r="Y463" s="76"/>
      <c r="Z463" s="76"/>
      <c r="AA463" s="87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72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76"/>
      <c r="X464" s="76"/>
      <c r="Y464" s="76"/>
      <c r="Z464" s="76"/>
      <c r="AA464" s="87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72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76"/>
      <c r="X465" s="76"/>
      <c r="Y465" s="76"/>
      <c r="Z465" s="76"/>
      <c r="AA465" s="87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72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76"/>
      <c r="X466" s="76"/>
      <c r="Y466" s="76"/>
      <c r="Z466" s="76"/>
      <c r="AA466" s="87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72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76"/>
      <c r="X467" s="76"/>
      <c r="Y467" s="76"/>
      <c r="Z467" s="76"/>
      <c r="AA467" s="87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72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76"/>
      <c r="X468" s="76"/>
      <c r="Y468" s="76"/>
      <c r="Z468" s="76"/>
      <c r="AA468" s="87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72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76"/>
      <c r="X469" s="76"/>
      <c r="Y469" s="76"/>
      <c r="Z469" s="76"/>
      <c r="AA469" s="87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72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76"/>
      <c r="X470" s="76"/>
      <c r="Y470" s="76"/>
      <c r="Z470" s="76"/>
      <c r="AA470" s="87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72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76"/>
      <c r="X471" s="76"/>
      <c r="Y471" s="76"/>
      <c r="Z471" s="76"/>
      <c r="AA471" s="87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72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76"/>
      <c r="X472" s="76"/>
      <c r="Y472" s="76"/>
      <c r="Z472" s="76"/>
      <c r="AA472" s="87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72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76"/>
      <c r="X473" s="76"/>
      <c r="Y473" s="76"/>
      <c r="Z473" s="76"/>
      <c r="AA473" s="87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72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76"/>
      <c r="X474" s="76"/>
      <c r="Y474" s="76"/>
      <c r="Z474" s="76"/>
      <c r="AA474" s="87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72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76"/>
      <c r="X475" s="76"/>
      <c r="Y475" s="76"/>
      <c r="Z475" s="76"/>
      <c r="AA475" s="87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72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76"/>
      <c r="X476" s="76"/>
      <c r="Y476" s="76"/>
      <c r="Z476" s="76"/>
      <c r="AA476" s="87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72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76"/>
      <c r="X477" s="76"/>
      <c r="Y477" s="76"/>
      <c r="Z477" s="76"/>
      <c r="AA477" s="87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72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76"/>
      <c r="X478" s="76"/>
      <c r="Y478" s="76"/>
      <c r="Z478" s="76"/>
      <c r="AA478" s="87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72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76"/>
      <c r="X479" s="76"/>
      <c r="Y479" s="76"/>
      <c r="Z479" s="76"/>
      <c r="AA479" s="87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72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76"/>
      <c r="X480" s="76"/>
      <c r="Y480" s="76"/>
      <c r="Z480" s="76"/>
      <c r="AA480" s="87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72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76"/>
      <c r="X481" s="76"/>
      <c r="Y481" s="76"/>
      <c r="Z481" s="76"/>
      <c r="AA481" s="87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72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76"/>
      <c r="X482" s="76"/>
      <c r="Y482" s="76"/>
      <c r="Z482" s="76"/>
      <c r="AA482" s="87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72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76"/>
      <c r="X483" s="76"/>
      <c r="Y483" s="76"/>
      <c r="Z483" s="76"/>
      <c r="AA483" s="87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72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76"/>
      <c r="X484" s="76"/>
      <c r="Y484" s="76"/>
      <c r="Z484" s="76"/>
      <c r="AA484" s="87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72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76"/>
      <c r="X485" s="76"/>
      <c r="Y485" s="76"/>
      <c r="Z485" s="76"/>
      <c r="AA485" s="87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72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76"/>
      <c r="X486" s="76"/>
      <c r="Y486" s="76"/>
      <c r="Z486" s="76"/>
      <c r="AA486" s="87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72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76"/>
      <c r="X487" s="76"/>
      <c r="Y487" s="76"/>
      <c r="Z487" s="76"/>
      <c r="AA487" s="87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72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76"/>
      <c r="X488" s="76"/>
      <c r="Y488" s="76"/>
      <c r="Z488" s="76"/>
      <c r="AA488" s="87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72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76"/>
      <c r="X489" s="76"/>
      <c r="Y489" s="76"/>
      <c r="Z489" s="76"/>
      <c r="AA489" s="87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72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76"/>
      <c r="X490" s="76"/>
      <c r="Y490" s="76"/>
      <c r="Z490" s="76"/>
      <c r="AA490" s="87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72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76"/>
      <c r="X491" s="76"/>
      <c r="Y491" s="76"/>
      <c r="Z491" s="76"/>
      <c r="AA491" s="87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72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76"/>
      <c r="X492" s="76"/>
      <c r="Y492" s="76"/>
      <c r="Z492" s="76"/>
      <c r="AA492" s="87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72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76"/>
      <c r="X493" s="76"/>
      <c r="Y493" s="76"/>
      <c r="Z493" s="76"/>
      <c r="AA493" s="87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72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76"/>
      <c r="X494" s="76"/>
      <c r="Y494" s="76"/>
      <c r="Z494" s="76"/>
      <c r="AA494" s="87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72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76"/>
      <c r="X495" s="76"/>
      <c r="Y495" s="76"/>
      <c r="Z495" s="76"/>
      <c r="AA495" s="87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72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76"/>
      <c r="X496" s="76"/>
      <c r="Y496" s="76"/>
      <c r="Z496" s="76"/>
      <c r="AA496" s="87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72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76"/>
      <c r="X497" s="76"/>
      <c r="Y497" s="76"/>
      <c r="Z497" s="76"/>
      <c r="AA497" s="87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72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76"/>
      <c r="X498" s="76"/>
      <c r="Y498" s="76"/>
      <c r="Z498" s="76"/>
      <c r="AA498" s="87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72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76"/>
      <c r="X499" s="76"/>
      <c r="Y499" s="76"/>
      <c r="Z499" s="76"/>
      <c r="AA499" s="87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72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76"/>
      <c r="X500" s="76"/>
      <c r="Y500" s="76"/>
      <c r="Z500" s="76"/>
      <c r="AA500" s="87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72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76"/>
      <c r="X501" s="76"/>
      <c r="Y501" s="76"/>
      <c r="Z501" s="76"/>
      <c r="AA501" s="87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72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76"/>
      <c r="X502" s="76"/>
      <c r="Y502" s="76"/>
      <c r="Z502" s="76"/>
      <c r="AA502" s="87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72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76"/>
      <c r="X503" s="76"/>
      <c r="Y503" s="76"/>
      <c r="Z503" s="76"/>
      <c r="AA503" s="87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72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6"/>
      <c r="X504" s="76"/>
      <c r="Y504" s="76"/>
      <c r="Z504" s="76"/>
      <c r="AA504" s="87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72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76"/>
      <c r="X505" s="76"/>
      <c r="Y505" s="76"/>
      <c r="Z505" s="76"/>
      <c r="AA505" s="87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72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76"/>
      <c r="X506" s="76"/>
      <c r="Y506" s="76"/>
      <c r="Z506" s="76"/>
      <c r="AA506" s="87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72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76"/>
      <c r="X507" s="76"/>
      <c r="Y507" s="76"/>
      <c r="Z507" s="76"/>
      <c r="AA507" s="87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72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76"/>
      <c r="X508" s="76"/>
      <c r="Y508" s="76"/>
      <c r="Z508" s="76"/>
      <c r="AA508" s="87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72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76"/>
      <c r="X509" s="76"/>
      <c r="Y509" s="76"/>
      <c r="Z509" s="76"/>
      <c r="AA509" s="87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72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76"/>
      <c r="X510" s="76"/>
      <c r="Y510" s="76"/>
      <c r="Z510" s="76"/>
      <c r="AA510" s="87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72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76"/>
      <c r="X511" s="76"/>
      <c r="Y511" s="76"/>
      <c r="Z511" s="76"/>
      <c r="AA511" s="87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72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76"/>
      <c r="X512" s="76"/>
      <c r="Y512" s="76"/>
      <c r="Z512" s="76"/>
      <c r="AA512" s="87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72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76"/>
      <c r="X513" s="76"/>
      <c r="Y513" s="76"/>
      <c r="Z513" s="76"/>
      <c r="AA513" s="87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72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76"/>
      <c r="X514" s="76"/>
      <c r="Y514" s="76"/>
      <c r="Z514" s="76"/>
      <c r="AA514" s="87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72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76"/>
      <c r="X515" s="76"/>
      <c r="Y515" s="76"/>
      <c r="Z515" s="76"/>
      <c r="AA515" s="87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72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76"/>
      <c r="X516" s="76"/>
      <c r="Y516" s="76"/>
      <c r="Z516" s="76"/>
      <c r="AA516" s="87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72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76"/>
      <c r="X517" s="76"/>
      <c r="Y517" s="76"/>
      <c r="Z517" s="76"/>
      <c r="AA517" s="87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72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76"/>
      <c r="X518" s="76"/>
      <c r="Y518" s="76"/>
      <c r="Z518" s="76"/>
      <c r="AA518" s="87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72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76"/>
      <c r="X519" s="76"/>
      <c r="Y519" s="76"/>
      <c r="Z519" s="76"/>
      <c r="AA519" s="87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72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76"/>
      <c r="X520" s="76"/>
      <c r="Y520" s="76"/>
      <c r="Z520" s="76"/>
      <c r="AA520" s="87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72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76"/>
      <c r="X521" s="76"/>
      <c r="Y521" s="76"/>
      <c r="Z521" s="76"/>
      <c r="AA521" s="87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72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76"/>
      <c r="X522" s="76"/>
      <c r="Y522" s="76"/>
      <c r="Z522" s="76"/>
      <c r="AA522" s="87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72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76"/>
      <c r="X523" s="76"/>
      <c r="Y523" s="76"/>
      <c r="Z523" s="76"/>
      <c r="AA523" s="87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72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76"/>
      <c r="X524" s="76"/>
      <c r="Y524" s="76"/>
      <c r="Z524" s="76"/>
      <c r="AA524" s="87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72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76"/>
      <c r="X525" s="76"/>
      <c r="Y525" s="76"/>
      <c r="Z525" s="76"/>
      <c r="AA525" s="87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72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76"/>
      <c r="X526" s="76"/>
      <c r="Y526" s="76"/>
      <c r="Z526" s="76"/>
      <c r="AA526" s="87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72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76"/>
      <c r="X527" s="76"/>
      <c r="Y527" s="76"/>
      <c r="Z527" s="76"/>
      <c r="AA527" s="87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72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76"/>
      <c r="X528" s="76"/>
      <c r="Y528" s="76"/>
      <c r="Z528" s="76"/>
      <c r="AA528" s="87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72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76"/>
      <c r="X529" s="76"/>
      <c r="Y529" s="76"/>
      <c r="Z529" s="76"/>
      <c r="AA529" s="87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72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76"/>
      <c r="X530" s="76"/>
      <c r="Y530" s="76"/>
      <c r="Z530" s="76"/>
      <c r="AA530" s="87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72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76"/>
      <c r="X531" s="76"/>
      <c r="Y531" s="76"/>
      <c r="Z531" s="76"/>
      <c r="AA531" s="87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72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76"/>
      <c r="X532" s="76"/>
      <c r="Y532" s="76"/>
      <c r="Z532" s="76"/>
      <c r="AA532" s="87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72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76"/>
      <c r="X533" s="76"/>
      <c r="Y533" s="76"/>
      <c r="Z533" s="76"/>
      <c r="AA533" s="87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72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76"/>
      <c r="X534" s="76"/>
      <c r="Y534" s="76"/>
      <c r="Z534" s="76"/>
      <c r="AA534" s="87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72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76"/>
      <c r="X535" s="76"/>
      <c r="Y535" s="76"/>
      <c r="Z535" s="76"/>
      <c r="AA535" s="87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72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76"/>
      <c r="X536" s="76"/>
      <c r="Y536" s="76"/>
      <c r="Z536" s="76"/>
      <c r="AA536" s="87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72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76"/>
      <c r="X537" s="76"/>
      <c r="Y537" s="76"/>
      <c r="Z537" s="76"/>
      <c r="AA537" s="87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72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76"/>
      <c r="X538" s="76"/>
      <c r="Y538" s="76"/>
      <c r="Z538" s="76"/>
      <c r="AA538" s="87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72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76"/>
      <c r="X539" s="76"/>
      <c r="Y539" s="76"/>
      <c r="Z539" s="76"/>
      <c r="AA539" s="87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72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76"/>
      <c r="X540" s="76"/>
      <c r="Y540" s="76"/>
      <c r="Z540" s="76"/>
      <c r="AA540" s="87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72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76"/>
      <c r="X541" s="76"/>
      <c r="Y541" s="76"/>
      <c r="Z541" s="76"/>
      <c r="AA541" s="87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72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76"/>
      <c r="X542" s="76"/>
      <c r="Y542" s="76"/>
      <c r="Z542" s="76"/>
      <c r="AA542" s="87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72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76"/>
      <c r="X543" s="76"/>
      <c r="Y543" s="76"/>
      <c r="Z543" s="76"/>
      <c r="AA543" s="87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72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76"/>
      <c r="X544" s="76"/>
      <c r="Y544" s="76"/>
      <c r="Z544" s="76"/>
      <c r="AA544" s="87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72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76"/>
      <c r="X545" s="76"/>
      <c r="Y545" s="76"/>
      <c r="Z545" s="76"/>
      <c r="AA545" s="87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72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76"/>
      <c r="X546" s="76"/>
      <c r="Y546" s="76"/>
      <c r="Z546" s="76"/>
      <c r="AA546" s="87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72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76"/>
      <c r="X547" s="76"/>
      <c r="Y547" s="76"/>
      <c r="Z547" s="76"/>
      <c r="AA547" s="87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72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76"/>
      <c r="X548" s="76"/>
      <c r="Y548" s="76"/>
      <c r="Z548" s="76"/>
      <c r="AA548" s="87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72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76"/>
      <c r="X549" s="76"/>
      <c r="Y549" s="76"/>
      <c r="Z549" s="76"/>
      <c r="AA549" s="87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72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76"/>
      <c r="X550" s="76"/>
      <c r="Y550" s="76"/>
      <c r="Z550" s="76"/>
      <c r="AA550" s="87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72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76"/>
      <c r="X551" s="76"/>
      <c r="Y551" s="76"/>
      <c r="Z551" s="76"/>
      <c r="AA551" s="87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72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76"/>
      <c r="X552" s="76"/>
      <c r="Y552" s="76"/>
      <c r="Z552" s="76"/>
      <c r="AA552" s="87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72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76"/>
      <c r="X553" s="76"/>
      <c r="Y553" s="76"/>
      <c r="Z553" s="76"/>
      <c r="AA553" s="87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72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76"/>
      <c r="X554" s="76"/>
      <c r="Y554" s="76"/>
      <c r="Z554" s="76"/>
      <c r="AA554" s="87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72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76"/>
      <c r="X555" s="76"/>
      <c r="Y555" s="76"/>
      <c r="Z555" s="76"/>
      <c r="AA555" s="87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72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76"/>
      <c r="X556" s="76"/>
      <c r="Y556" s="76"/>
      <c r="Z556" s="76"/>
      <c r="AA556" s="87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72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76"/>
      <c r="X557" s="76"/>
      <c r="Y557" s="76"/>
      <c r="Z557" s="76"/>
      <c r="AA557" s="87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72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76"/>
      <c r="X558" s="76"/>
      <c r="Y558" s="76"/>
      <c r="Z558" s="76"/>
      <c r="AA558" s="87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72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76"/>
      <c r="X559" s="76"/>
      <c r="Y559" s="76"/>
      <c r="Z559" s="76"/>
      <c r="AA559" s="87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72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76"/>
      <c r="X560" s="76"/>
      <c r="Y560" s="76"/>
      <c r="Z560" s="76"/>
      <c r="AA560" s="87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72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76"/>
      <c r="X561" s="76"/>
      <c r="Y561" s="76"/>
      <c r="Z561" s="76"/>
      <c r="AA561" s="87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72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76"/>
      <c r="X562" s="76"/>
      <c r="Y562" s="76"/>
      <c r="Z562" s="76"/>
      <c r="AA562" s="87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72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76"/>
      <c r="X563" s="76"/>
      <c r="Y563" s="76"/>
      <c r="Z563" s="76"/>
      <c r="AA563" s="87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72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6"/>
      <c r="X564" s="76"/>
      <c r="Y564" s="76"/>
      <c r="Z564" s="76"/>
      <c r="AA564" s="87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72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76"/>
      <c r="X565" s="76"/>
      <c r="Y565" s="76"/>
      <c r="Z565" s="76"/>
      <c r="AA565" s="87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72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76"/>
      <c r="X566" s="76"/>
      <c r="Y566" s="76"/>
      <c r="Z566" s="76"/>
      <c r="AA566" s="87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72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76"/>
      <c r="X567" s="76"/>
      <c r="Y567" s="76"/>
      <c r="Z567" s="76"/>
      <c r="AA567" s="87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72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76"/>
      <c r="X568" s="76"/>
      <c r="Y568" s="76"/>
      <c r="Z568" s="76"/>
      <c r="AA568" s="87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72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76"/>
      <c r="X569" s="76"/>
      <c r="Y569" s="76"/>
      <c r="Z569" s="76"/>
      <c r="AA569" s="87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72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76"/>
      <c r="X570" s="76"/>
      <c r="Y570" s="76"/>
      <c r="Z570" s="76"/>
      <c r="AA570" s="87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72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76"/>
      <c r="X571" s="76"/>
      <c r="Y571" s="76"/>
      <c r="Z571" s="76"/>
      <c r="AA571" s="87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72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76"/>
      <c r="X572" s="76"/>
      <c r="Y572" s="76"/>
      <c r="Z572" s="76"/>
      <c r="AA572" s="87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72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76"/>
      <c r="X573" s="76"/>
      <c r="Y573" s="76"/>
      <c r="Z573" s="76"/>
      <c r="AA573" s="87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72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76"/>
      <c r="X574" s="76"/>
      <c r="Y574" s="76"/>
      <c r="Z574" s="76"/>
      <c r="AA574" s="87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72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76"/>
      <c r="X575" s="76"/>
      <c r="Y575" s="76"/>
      <c r="Z575" s="76"/>
      <c r="AA575" s="87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72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76"/>
      <c r="X576" s="76"/>
      <c r="Y576" s="76"/>
      <c r="Z576" s="76"/>
      <c r="AA576" s="87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72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76"/>
      <c r="X577" s="76"/>
      <c r="Y577" s="76"/>
      <c r="Z577" s="76"/>
      <c r="AA577" s="87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72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76"/>
      <c r="X578" s="76"/>
      <c r="Y578" s="76"/>
      <c r="Z578" s="76"/>
      <c r="AA578" s="87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72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76"/>
      <c r="X579" s="76"/>
      <c r="Y579" s="76"/>
      <c r="Z579" s="76"/>
      <c r="AA579" s="87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72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76"/>
      <c r="X580" s="76"/>
      <c r="Y580" s="76"/>
      <c r="Z580" s="76"/>
      <c r="AA580" s="87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72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76"/>
      <c r="X581" s="76"/>
      <c r="Y581" s="76"/>
      <c r="Z581" s="76"/>
      <c r="AA581" s="87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72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76"/>
      <c r="X582" s="76"/>
      <c r="Y582" s="76"/>
      <c r="Z582" s="76"/>
      <c r="AA582" s="87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72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76"/>
      <c r="X583" s="76"/>
      <c r="Y583" s="76"/>
      <c r="Z583" s="76"/>
      <c r="AA583" s="87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72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76"/>
      <c r="X584" s="76"/>
      <c r="Y584" s="76"/>
      <c r="Z584" s="76"/>
      <c r="AA584" s="87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72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76"/>
      <c r="X585" s="76"/>
      <c r="Y585" s="76"/>
      <c r="Z585" s="76"/>
      <c r="AA585" s="87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72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76"/>
      <c r="X586" s="76"/>
      <c r="Y586" s="76"/>
      <c r="Z586" s="76"/>
      <c r="AA586" s="87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72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76"/>
      <c r="X587" s="76"/>
      <c r="Y587" s="76"/>
      <c r="Z587" s="76"/>
      <c r="AA587" s="87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72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76"/>
      <c r="X588" s="76"/>
      <c r="Y588" s="76"/>
      <c r="Z588" s="76"/>
      <c r="AA588" s="87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72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76"/>
      <c r="X589" s="76"/>
      <c r="Y589" s="76"/>
      <c r="Z589" s="76"/>
      <c r="AA589" s="87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72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76"/>
      <c r="X590" s="76"/>
      <c r="Y590" s="76"/>
      <c r="Z590" s="76"/>
      <c r="AA590" s="87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72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76"/>
      <c r="X591" s="76"/>
      <c r="Y591" s="76"/>
      <c r="Z591" s="76"/>
      <c r="AA591" s="87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72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76"/>
      <c r="X592" s="76"/>
      <c r="Y592" s="76"/>
      <c r="Z592" s="76"/>
      <c r="AA592" s="87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72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6"/>
      <c r="X593" s="76"/>
      <c r="Y593" s="76"/>
      <c r="Z593" s="76"/>
      <c r="AA593" s="87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72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76"/>
      <c r="X594" s="76"/>
      <c r="Y594" s="76"/>
      <c r="Z594" s="76"/>
      <c r="AA594" s="87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72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76"/>
      <c r="X595" s="76"/>
      <c r="Y595" s="76"/>
      <c r="Z595" s="76"/>
      <c r="AA595" s="87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72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76"/>
      <c r="X596" s="76"/>
      <c r="Y596" s="76"/>
      <c r="Z596" s="76"/>
      <c r="AA596" s="87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72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76"/>
      <c r="X597" s="76"/>
      <c r="Y597" s="76"/>
      <c r="Z597" s="76"/>
      <c r="AA597" s="87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72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76"/>
      <c r="X598" s="76"/>
      <c r="Y598" s="76"/>
      <c r="Z598" s="76"/>
      <c r="AA598" s="87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72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76"/>
      <c r="X599" s="76"/>
      <c r="Y599" s="76"/>
      <c r="Z599" s="76"/>
      <c r="AA599" s="87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72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76"/>
      <c r="X600" s="76"/>
      <c r="Y600" s="76"/>
      <c r="Z600" s="76"/>
      <c r="AA600" s="87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72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76"/>
      <c r="X601" s="76"/>
      <c r="Y601" s="76"/>
      <c r="Z601" s="76"/>
      <c r="AA601" s="87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72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76"/>
      <c r="X602" s="76"/>
      <c r="Y602" s="76"/>
      <c r="Z602" s="76"/>
      <c r="AA602" s="87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72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76"/>
      <c r="X603" s="76"/>
      <c r="Y603" s="76"/>
      <c r="Z603" s="76"/>
      <c r="AA603" s="87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72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76"/>
      <c r="X604" s="76"/>
      <c r="Y604" s="76"/>
      <c r="Z604" s="76"/>
      <c r="AA604" s="87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72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76"/>
      <c r="X605" s="76"/>
      <c r="Y605" s="76"/>
      <c r="Z605" s="76"/>
      <c r="AA605" s="87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72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76"/>
      <c r="X606" s="76"/>
      <c r="Y606" s="76"/>
      <c r="Z606" s="76"/>
      <c r="AA606" s="87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72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76"/>
      <c r="X607" s="76"/>
      <c r="Y607" s="76"/>
      <c r="Z607" s="76"/>
      <c r="AA607" s="87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72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76"/>
      <c r="X608" s="76"/>
      <c r="Y608" s="76"/>
      <c r="Z608" s="76"/>
      <c r="AA608" s="87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72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76"/>
      <c r="X609" s="76"/>
      <c r="Y609" s="76"/>
      <c r="Z609" s="76"/>
      <c r="AA609" s="87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72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76"/>
      <c r="X610" s="76"/>
      <c r="Y610" s="76"/>
      <c r="Z610" s="76"/>
      <c r="AA610" s="87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72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76"/>
      <c r="X611" s="76"/>
      <c r="Y611" s="76"/>
      <c r="Z611" s="76"/>
      <c r="AA611" s="87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72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76"/>
      <c r="X612" s="76"/>
      <c r="Y612" s="76"/>
      <c r="Z612" s="76"/>
      <c r="AA612" s="87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72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76"/>
      <c r="X613" s="76"/>
      <c r="Y613" s="76"/>
      <c r="Z613" s="76"/>
      <c r="AA613" s="87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72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76"/>
      <c r="X614" s="76"/>
      <c r="Y614" s="76"/>
      <c r="Z614" s="76"/>
      <c r="AA614" s="87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72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76"/>
      <c r="X615" s="76"/>
      <c r="Y615" s="76"/>
      <c r="Z615" s="76"/>
      <c r="AA615" s="87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72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76"/>
      <c r="X616" s="76"/>
      <c r="Y616" s="76"/>
      <c r="Z616" s="76"/>
      <c r="AA616" s="87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72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76"/>
      <c r="X617" s="76"/>
      <c r="Y617" s="76"/>
      <c r="Z617" s="76"/>
      <c r="AA617" s="87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72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76"/>
      <c r="X618" s="76"/>
      <c r="Y618" s="76"/>
      <c r="Z618" s="76"/>
      <c r="AA618" s="87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72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76"/>
      <c r="X619" s="76"/>
      <c r="Y619" s="76"/>
      <c r="Z619" s="76"/>
      <c r="AA619" s="87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72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76"/>
      <c r="X620" s="76"/>
      <c r="Y620" s="76"/>
      <c r="Z620" s="76"/>
      <c r="AA620" s="87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72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76"/>
      <c r="X621" s="76"/>
      <c r="Y621" s="76"/>
      <c r="Z621" s="76"/>
      <c r="AA621" s="87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72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76"/>
      <c r="X622" s="76"/>
      <c r="Y622" s="76"/>
      <c r="Z622" s="76"/>
      <c r="AA622" s="87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72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76"/>
      <c r="X623" s="76"/>
      <c r="Y623" s="76"/>
      <c r="Z623" s="76"/>
      <c r="AA623" s="87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72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76"/>
      <c r="X624" s="76"/>
      <c r="Y624" s="76"/>
      <c r="Z624" s="76"/>
      <c r="AA624" s="87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72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76"/>
      <c r="X625" s="76"/>
      <c r="Y625" s="76"/>
      <c r="Z625" s="76"/>
      <c r="AA625" s="87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72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76"/>
      <c r="X626" s="76"/>
      <c r="Y626" s="76"/>
      <c r="Z626" s="76"/>
      <c r="AA626" s="87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72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76"/>
      <c r="X627" s="76"/>
      <c r="Y627" s="76"/>
      <c r="Z627" s="76"/>
      <c r="AA627" s="87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72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76"/>
      <c r="X628" s="76"/>
      <c r="Y628" s="76"/>
      <c r="Z628" s="76"/>
      <c r="AA628" s="87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72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76"/>
      <c r="X629" s="76"/>
      <c r="Y629" s="76"/>
      <c r="Z629" s="76"/>
      <c r="AA629" s="87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72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76"/>
      <c r="X630" s="76"/>
      <c r="Y630" s="76"/>
      <c r="Z630" s="76"/>
      <c r="AA630" s="87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72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76"/>
      <c r="X631" s="76"/>
      <c r="Y631" s="76"/>
      <c r="Z631" s="76"/>
      <c r="AA631" s="87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72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76"/>
      <c r="X632" s="76"/>
      <c r="Y632" s="76"/>
      <c r="Z632" s="76"/>
      <c r="AA632" s="87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72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76"/>
      <c r="X633" s="76"/>
      <c r="Y633" s="76"/>
      <c r="Z633" s="76"/>
      <c r="AA633" s="87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72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76"/>
      <c r="X634" s="76"/>
      <c r="Y634" s="76"/>
      <c r="Z634" s="76"/>
      <c r="AA634" s="87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72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76"/>
      <c r="X635" s="76"/>
      <c r="Y635" s="76"/>
      <c r="Z635" s="76"/>
      <c r="AA635" s="87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72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76"/>
      <c r="X636" s="76"/>
      <c r="Y636" s="76"/>
      <c r="Z636" s="76"/>
      <c r="AA636" s="87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72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76"/>
      <c r="X637" s="76"/>
      <c r="Y637" s="76"/>
      <c r="Z637" s="76"/>
      <c r="AA637" s="87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72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76"/>
      <c r="X638" s="76"/>
      <c r="Y638" s="76"/>
      <c r="Z638" s="76"/>
      <c r="AA638" s="87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72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76"/>
      <c r="X639" s="76"/>
      <c r="Y639" s="76"/>
      <c r="Z639" s="76"/>
      <c r="AA639" s="87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72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76"/>
      <c r="X640" s="76"/>
      <c r="Y640" s="76"/>
      <c r="Z640" s="76"/>
      <c r="AA640" s="87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72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76"/>
      <c r="X641" s="76"/>
      <c r="Y641" s="76"/>
      <c r="Z641" s="76"/>
      <c r="AA641" s="87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72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6"/>
      <c r="X642" s="76"/>
      <c r="Y642" s="76"/>
      <c r="Z642" s="76"/>
      <c r="AA642" s="87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72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76"/>
      <c r="X643" s="76"/>
      <c r="Y643" s="76"/>
      <c r="Z643" s="76"/>
      <c r="AA643" s="87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72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76"/>
      <c r="X644" s="76"/>
      <c r="Y644" s="76"/>
      <c r="Z644" s="76"/>
      <c r="AA644" s="87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72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76"/>
      <c r="X645" s="76"/>
      <c r="Y645" s="76"/>
      <c r="Z645" s="76"/>
      <c r="AA645" s="87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72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76"/>
      <c r="X646" s="76"/>
      <c r="Y646" s="76"/>
      <c r="Z646" s="76"/>
      <c r="AA646" s="87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72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76"/>
      <c r="X647" s="76"/>
      <c r="Y647" s="76"/>
      <c r="Z647" s="76"/>
      <c r="AA647" s="87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72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76"/>
      <c r="X648" s="76"/>
      <c r="Y648" s="76"/>
      <c r="Z648" s="76"/>
      <c r="AA648" s="87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72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76"/>
      <c r="X649" s="76"/>
      <c r="Y649" s="76"/>
      <c r="Z649" s="76"/>
      <c r="AA649" s="87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72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76"/>
      <c r="X650" s="76"/>
      <c r="Y650" s="76"/>
      <c r="Z650" s="76"/>
      <c r="AA650" s="87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72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76"/>
      <c r="X651" s="76"/>
      <c r="Y651" s="76"/>
      <c r="Z651" s="76"/>
      <c r="AA651" s="87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72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76"/>
      <c r="X652" s="76"/>
      <c r="Y652" s="76"/>
      <c r="Z652" s="76"/>
      <c r="AA652" s="87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72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76"/>
      <c r="X653" s="76"/>
      <c r="Y653" s="76"/>
      <c r="Z653" s="76"/>
      <c r="AA653" s="87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72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76"/>
      <c r="X654" s="76"/>
      <c r="Y654" s="76"/>
      <c r="Z654" s="76"/>
      <c r="AA654" s="87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72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76"/>
      <c r="X655" s="76"/>
      <c r="Y655" s="76"/>
      <c r="Z655" s="76"/>
      <c r="AA655" s="87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72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76"/>
      <c r="X656" s="76"/>
      <c r="Y656" s="76"/>
      <c r="Z656" s="76"/>
      <c r="AA656" s="87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72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76"/>
      <c r="X657" s="76"/>
      <c r="Y657" s="76"/>
      <c r="Z657" s="76"/>
      <c r="AA657" s="87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72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76"/>
      <c r="X658" s="76"/>
      <c r="Y658" s="76"/>
      <c r="Z658" s="76"/>
      <c r="AA658" s="87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72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76"/>
      <c r="X659" s="76"/>
      <c r="Y659" s="76"/>
      <c r="Z659" s="76"/>
      <c r="AA659" s="87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72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76"/>
      <c r="X660" s="76"/>
      <c r="Y660" s="76"/>
      <c r="Z660" s="76"/>
      <c r="AA660" s="87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72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76"/>
      <c r="X661" s="76"/>
      <c r="Y661" s="76"/>
      <c r="Z661" s="76"/>
      <c r="AA661" s="87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72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76"/>
      <c r="X662" s="76"/>
      <c r="Y662" s="76"/>
      <c r="Z662" s="76"/>
      <c r="AA662" s="87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72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76"/>
      <c r="X663" s="76"/>
      <c r="Y663" s="76"/>
      <c r="Z663" s="76"/>
      <c r="AA663" s="87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72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76"/>
      <c r="X664" s="76"/>
      <c r="Y664" s="76"/>
      <c r="Z664" s="76"/>
      <c r="AA664" s="87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72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76"/>
      <c r="X665" s="76"/>
      <c r="Y665" s="76"/>
      <c r="Z665" s="76"/>
      <c r="AA665" s="87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72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76"/>
      <c r="X666" s="76"/>
      <c r="Y666" s="76"/>
      <c r="Z666" s="76"/>
      <c r="AA666" s="87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72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76"/>
      <c r="X667" s="76"/>
      <c r="Y667" s="76"/>
      <c r="Z667" s="76"/>
      <c r="AA667" s="87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72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76"/>
      <c r="X668" s="76"/>
      <c r="Y668" s="76"/>
      <c r="Z668" s="76"/>
      <c r="AA668" s="87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72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76"/>
      <c r="X669" s="76"/>
      <c r="Y669" s="76"/>
      <c r="Z669" s="76"/>
      <c r="AA669" s="87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72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76"/>
      <c r="X670" s="76"/>
      <c r="Y670" s="76"/>
      <c r="Z670" s="76"/>
      <c r="AA670" s="87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72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76"/>
      <c r="X671" s="76"/>
      <c r="Y671" s="76"/>
      <c r="Z671" s="76"/>
      <c r="AA671" s="87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72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76"/>
      <c r="X672" s="76"/>
      <c r="Y672" s="76"/>
      <c r="Z672" s="76"/>
      <c r="AA672" s="87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72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76"/>
      <c r="X673" s="76"/>
      <c r="Y673" s="76"/>
      <c r="Z673" s="76"/>
      <c r="AA673" s="87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72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76"/>
      <c r="X674" s="76"/>
      <c r="Y674" s="76"/>
      <c r="Z674" s="76"/>
      <c r="AA674" s="87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72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76"/>
      <c r="X675" s="76"/>
      <c r="Y675" s="76"/>
      <c r="Z675" s="76"/>
      <c r="AA675" s="87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72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76"/>
      <c r="X676" s="76"/>
      <c r="Y676" s="76"/>
      <c r="Z676" s="76"/>
      <c r="AA676" s="87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72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76"/>
      <c r="X677" s="76"/>
      <c r="Y677" s="76"/>
      <c r="Z677" s="76"/>
      <c r="AA677" s="87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72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76"/>
      <c r="X678" s="76"/>
      <c r="Y678" s="76"/>
      <c r="Z678" s="76"/>
      <c r="AA678" s="87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72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76"/>
      <c r="X679" s="76"/>
      <c r="Y679" s="76"/>
      <c r="Z679" s="76"/>
      <c r="AA679" s="87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72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76"/>
      <c r="X680" s="76"/>
      <c r="Y680" s="76"/>
      <c r="Z680" s="76"/>
      <c r="AA680" s="87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72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76"/>
      <c r="X681" s="76"/>
      <c r="Y681" s="76"/>
      <c r="Z681" s="76"/>
      <c r="AA681" s="87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72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76"/>
      <c r="X682" s="76"/>
      <c r="Y682" s="76"/>
      <c r="Z682" s="76"/>
      <c r="AA682" s="87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72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76"/>
      <c r="X683" s="76"/>
      <c r="Y683" s="76"/>
      <c r="Z683" s="76"/>
      <c r="AA683" s="87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72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6"/>
      <c r="X684" s="76"/>
      <c r="Y684" s="76"/>
      <c r="Z684" s="76"/>
      <c r="AA684" s="87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72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76"/>
      <c r="X685" s="76"/>
      <c r="Y685" s="76"/>
      <c r="Z685" s="76"/>
      <c r="AA685" s="87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72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76"/>
      <c r="X686" s="76"/>
      <c r="Y686" s="76"/>
      <c r="Z686" s="76"/>
      <c r="AA686" s="87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72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76"/>
      <c r="X687" s="76"/>
      <c r="Y687" s="76"/>
      <c r="Z687" s="76"/>
      <c r="AA687" s="87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72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76"/>
      <c r="X688" s="76"/>
      <c r="Y688" s="76"/>
      <c r="Z688" s="76"/>
      <c r="AA688" s="87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72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76"/>
      <c r="X689" s="76"/>
      <c r="Y689" s="76"/>
      <c r="Z689" s="76"/>
      <c r="AA689" s="87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72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76"/>
      <c r="X690" s="76"/>
      <c r="Y690" s="76"/>
      <c r="Z690" s="76"/>
      <c r="AA690" s="87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72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76"/>
      <c r="X691" s="76"/>
      <c r="Y691" s="76"/>
      <c r="Z691" s="76"/>
      <c r="AA691" s="87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72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76"/>
      <c r="X692" s="76"/>
      <c r="Y692" s="76"/>
      <c r="Z692" s="76"/>
      <c r="AA692" s="87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72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76"/>
      <c r="X693" s="76"/>
      <c r="Y693" s="76"/>
      <c r="Z693" s="76"/>
      <c r="AA693" s="87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72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76"/>
      <c r="X694" s="76"/>
      <c r="Y694" s="76"/>
      <c r="Z694" s="76"/>
      <c r="AA694" s="87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72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76"/>
      <c r="X695" s="76"/>
      <c r="Y695" s="76"/>
      <c r="Z695" s="76"/>
      <c r="AA695" s="87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72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76"/>
      <c r="X696" s="76"/>
      <c r="Y696" s="76"/>
      <c r="Z696" s="76"/>
      <c r="AA696" s="87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72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76"/>
      <c r="X697" s="76"/>
      <c r="Y697" s="76"/>
      <c r="Z697" s="76"/>
      <c r="AA697" s="87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72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76"/>
      <c r="X698" s="76"/>
      <c r="Y698" s="76"/>
      <c r="Z698" s="76"/>
      <c r="AA698" s="87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72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76"/>
      <c r="X699" s="76"/>
      <c r="Y699" s="76"/>
      <c r="Z699" s="76"/>
      <c r="AA699" s="87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72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76"/>
      <c r="X700" s="76"/>
      <c r="Y700" s="76"/>
      <c r="Z700" s="76"/>
      <c r="AA700" s="87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72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76"/>
      <c r="X701" s="76"/>
      <c r="Y701" s="76"/>
      <c r="Z701" s="76"/>
      <c r="AA701" s="87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72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76"/>
      <c r="X702" s="76"/>
      <c r="Y702" s="76"/>
      <c r="Z702" s="76"/>
      <c r="AA702" s="87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72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76"/>
      <c r="X703" s="76"/>
      <c r="Y703" s="76"/>
      <c r="Z703" s="76"/>
      <c r="AA703" s="87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72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76"/>
      <c r="X704" s="76"/>
      <c r="Y704" s="76"/>
      <c r="Z704" s="76"/>
      <c r="AA704" s="87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72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76"/>
      <c r="X705" s="76"/>
      <c r="Y705" s="76"/>
      <c r="Z705" s="76"/>
      <c r="AA705" s="87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72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76"/>
      <c r="X706" s="76"/>
      <c r="Y706" s="76"/>
      <c r="Z706" s="76"/>
      <c r="AA706" s="87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72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76"/>
      <c r="X707" s="76"/>
      <c r="Y707" s="76"/>
      <c r="Z707" s="76"/>
      <c r="AA707" s="87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72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76"/>
      <c r="X708" s="76"/>
      <c r="Y708" s="76"/>
      <c r="Z708" s="76"/>
      <c r="AA708" s="87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72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76"/>
      <c r="X709" s="76"/>
      <c r="Y709" s="76"/>
      <c r="Z709" s="76"/>
      <c r="AA709" s="87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72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76"/>
      <c r="X710" s="76"/>
      <c r="Y710" s="76"/>
      <c r="Z710" s="76"/>
      <c r="AA710" s="87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72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76"/>
      <c r="X711" s="76"/>
      <c r="Y711" s="76"/>
      <c r="Z711" s="76"/>
      <c r="AA711" s="87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72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76"/>
      <c r="X712" s="76"/>
      <c r="Y712" s="76"/>
      <c r="Z712" s="76"/>
      <c r="AA712" s="87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72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76"/>
      <c r="X713" s="76"/>
      <c r="Y713" s="76"/>
      <c r="Z713" s="76"/>
      <c r="AA713" s="87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72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76"/>
      <c r="X714" s="76"/>
      <c r="Y714" s="76"/>
      <c r="Z714" s="76"/>
      <c r="AA714" s="87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72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76"/>
      <c r="X715" s="76"/>
      <c r="Y715" s="76"/>
      <c r="Z715" s="76"/>
      <c r="AA715" s="87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72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76"/>
      <c r="X716" s="76"/>
      <c r="Y716" s="76"/>
      <c r="Z716" s="76"/>
      <c r="AA716" s="87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72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76"/>
      <c r="X717" s="76"/>
      <c r="Y717" s="76"/>
      <c r="Z717" s="76"/>
      <c r="AA717" s="87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72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76"/>
      <c r="X718" s="76"/>
      <c r="Y718" s="76"/>
      <c r="Z718" s="76"/>
      <c r="AA718" s="87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72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76"/>
      <c r="X719" s="76"/>
      <c r="Y719" s="76"/>
      <c r="Z719" s="76"/>
      <c r="AA719" s="87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72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76"/>
      <c r="X720" s="76"/>
      <c r="Y720" s="76"/>
      <c r="Z720" s="76"/>
      <c r="AA720" s="87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72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76"/>
      <c r="X721" s="76"/>
      <c r="Y721" s="76"/>
      <c r="Z721" s="76"/>
      <c r="AA721" s="87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72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76"/>
      <c r="X722" s="76"/>
      <c r="Y722" s="76"/>
      <c r="Z722" s="76"/>
      <c r="AA722" s="87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72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76"/>
      <c r="X723" s="76"/>
      <c r="Y723" s="76"/>
      <c r="Z723" s="76"/>
      <c r="AA723" s="87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72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76"/>
      <c r="X724" s="76"/>
      <c r="Y724" s="76"/>
      <c r="Z724" s="76"/>
      <c r="AA724" s="87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72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76"/>
      <c r="X725" s="76"/>
      <c r="Y725" s="76"/>
      <c r="Z725" s="76"/>
      <c r="AA725" s="87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72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76"/>
      <c r="X726" s="76"/>
      <c r="Y726" s="76"/>
      <c r="Z726" s="76"/>
      <c r="AA726" s="87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72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6"/>
      <c r="X727" s="76"/>
      <c r="Y727" s="76"/>
      <c r="Z727" s="76"/>
      <c r="AA727" s="87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72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76"/>
      <c r="X728" s="76"/>
      <c r="Y728" s="76"/>
      <c r="Z728" s="76"/>
      <c r="AA728" s="87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72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76"/>
      <c r="X729" s="76"/>
      <c r="Y729" s="76"/>
      <c r="Z729" s="76"/>
      <c r="AA729" s="87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72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76"/>
      <c r="X730" s="76"/>
      <c r="Y730" s="76"/>
      <c r="Z730" s="76"/>
      <c r="AA730" s="87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72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76"/>
      <c r="X731" s="76"/>
      <c r="Y731" s="76"/>
      <c r="Z731" s="76"/>
      <c r="AA731" s="87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72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76"/>
      <c r="X732" s="76"/>
      <c r="Y732" s="76"/>
      <c r="Z732" s="76"/>
      <c r="AA732" s="87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72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76"/>
      <c r="X733" s="76"/>
      <c r="Y733" s="76"/>
      <c r="Z733" s="76"/>
      <c r="AA733" s="87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72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76"/>
      <c r="X734" s="76"/>
      <c r="Y734" s="76"/>
      <c r="Z734" s="76"/>
      <c r="AA734" s="87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72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76"/>
      <c r="X735" s="76"/>
      <c r="Y735" s="76"/>
      <c r="Z735" s="76"/>
      <c r="AA735" s="87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72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76"/>
      <c r="X736" s="76"/>
      <c r="Y736" s="76"/>
      <c r="Z736" s="76"/>
      <c r="AA736" s="87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72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76"/>
      <c r="X737" s="76"/>
      <c r="Y737" s="76"/>
      <c r="Z737" s="76"/>
      <c r="AA737" s="87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72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76"/>
      <c r="X738" s="76"/>
      <c r="Y738" s="76"/>
      <c r="Z738" s="76"/>
      <c r="AA738" s="87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72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76"/>
      <c r="X739" s="76"/>
      <c r="Y739" s="76"/>
      <c r="Z739" s="76"/>
      <c r="AA739" s="87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72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76"/>
      <c r="X740" s="76"/>
      <c r="Y740" s="76"/>
      <c r="Z740" s="76"/>
      <c r="AA740" s="87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72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76"/>
      <c r="X741" s="76"/>
      <c r="Y741" s="76"/>
      <c r="Z741" s="76"/>
      <c r="AA741" s="87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72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76"/>
      <c r="X742" s="76"/>
      <c r="Y742" s="76"/>
      <c r="Z742" s="76"/>
      <c r="AA742" s="87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72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76"/>
      <c r="X743" s="76"/>
      <c r="Y743" s="76"/>
      <c r="Z743" s="76"/>
      <c r="AA743" s="87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72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76"/>
      <c r="X744" s="76"/>
      <c r="Y744" s="76"/>
      <c r="Z744" s="76"/>
      <c r="AA744" s="87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72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76"/>
      <c r="X745" s="76"/>
      <c r="Y745" s="76"/>
      <c r="Z745" s="76"/>
      <c r="AA745" s="87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72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76"/>
      <c r="X746" s="76"/>
      <c r="Y746" s="76"/>
      <c r="Z746" s="76"/>
      <c r="AA746" s="87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72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76"/>
      <c r="X747" s="76"/>
      <c r="Y747" s="76"/>
      <c r="Z747" s="76"/>
      <c r="AA747" s="87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72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76"/>
      <c r="X748" s="76"/>
      <c r="Y748" s="76"/>
      <c r="Z748" s="76"/>
      <c r="AA748" s="87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72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76"/>
      <c r="X749" s="76"/>
      <c r="Y749" s="76"/>
      <c r="Z749" s="76"/>
      <c r="AA749" s="87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72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76"/>
      <c r="X750" s="76"/>
      <c r="Y750" s="76"/>
      <c r="Z750" s="76"/>
      <c r="AA750" s="87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72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76"/>
      <c r="X751" s="76"/>
      <c r="Y751" s="76"/>
      <c r="Z751" s="76"/>
      <c r="AA751" s="87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72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76"/>
      <c r="X752" s="76"/>
      <c r="Y752" s="76"/>
      <c r="Z752" s="76"/>
      <c r="AA752" s="87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72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76"/>
      <c r="X753" s="76"/>
      <c r="Y753" s="76"/>
      <c r="Z753" s="76"/>
      <c r="AA753" s="87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72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76"/>
      <c r="X754" s="76"/>
      <c r="Y754" s="76"/>
      <c r="Z754" s="76"/>
      <c r="AA754" s="87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72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76"/>
      <c r="X755" s="76"/>
      <c r="Y755" s="76"/>
      <c r="Z755" s="76"/>
      <c r="AA755" s="87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72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76"/>
      <c r="X756" s="76"/>
      <c r="Y756" s="76"/>
      <c r="Z756" s="76"/>
      <c r="AA756" s="87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72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76"/>
      <c r="X757" s="76"/>
      <c r="Y757" s="76"/>
      <c r="Z757" s="76"/>
      <c r="AA757" s="87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72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76"/>
      <c r="X758" s="76"/>
      <c r="Y758" s="76"/>
      <c r="Z758" s="76"/>
      <c r="AA758" s="87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72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76"/>
      <c r="X759" s="76"/>
      <c r="Y759" s="76"/>
      <c r="Z759" s="76"/>
      <c r="AA759" s="87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72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76"/>
      <c r="X760" s="76"/>
      <c r="Y760" s="76"/>
      <c r="Z760" s="76"/>
      <c r="AA760" s="87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72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76"/>
      <c r="X761" s="76"/>
      <c r="Y761" s="76"/>
      <c r="Z761" s="76"/>
      <c r="AA761" s="87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72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76"/>
      <c r="X762" s="76"/>
      <c r="Y762" s="76"/>
      <c r="Z762" s="76"/>
      <c r="AA762" s="87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72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76"/>
      <c r="X763" s="76"/>
      <c r="Y763" s="76"/>
      <c r="Z763" s="76"/>
      <c r="AA763" s="87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72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76"/>
      <c r="X764" s="76"/>
      <c r="Y764" s="76"/>
      <c r="Z764" s="76"/>
      <c r="AA764" s="87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72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76"/>
      <c r="X765" s="76"/>
      <c r="Y765" s="76"/>
      <c r="Z765" s="76"/>
      <c r="AA765" s="87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72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76"/>
      <c r="X766" s="76"/>
      <c r="Y766" s="76"/>
      <c r="Z766" s="76"/>
      <c r="AA766" s="87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72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76"/>
      <c r="X767" s="76"/>
      <c r="Y767" s="76"/>
      <c r="Z767" s="76"/>
      <c r="AA767" s="87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72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76"/>
      <c r="X768" s="76"/>
      <c r="Y768" s="76"/>
      <c r="Z768" s="76"/>
      <c r="AA768" s="87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72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76"/>
      <c r="X769" s="76"/>
      <c r="Y769" s="76"/>
      <c r="Z769" s="76"/>
      <c r="AA769" s="87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72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76"/>
      <c r="X770" s="76"/>
      <c r="Y770" s="76"/>
      <c r="Z770" s="76"/>
      <c r="AA770" s="87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72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76"/>
      <c r="X771" s="76"/>
      <c r="Y771" s="76"/>
      <c r="Z771" s="76"/>
      <c r="AA771" s="87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72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76"/>
      <c r="X772" s="76"/>
      <c r="Y772" s="76"/>
      <c r="Z772" s="76"/>
      <c r="AA772" s="87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72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76"/>
      <c r="X773" s="76"/>
      <c r="Y773" s="76"/>
      <c r="Z773" s="76"/>
      <c r="AA773" s="87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72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76"/>
      <c r="X774" s="76"/>
      <c r="Y774" s="76"/>
      <c r="Z774" s="76"/>
      <c r="AA774" s="87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72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76"/>
      <c r="X775" s="76"/>
      <c r="Y775" s="76"/>
      <c r="Z775" s="76"/>
      <c r="AA775" s="87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72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76"/>
      <c r="X776" s="76"/>
      <c r="Y776" s="76"/>
      <c r="Z776" s="76"/>
      <c r="AA776" s="87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72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76"/>
      <c r="X777" s="76"/>
      <c r="Y777" s="76"/>
      <c r="Z777" s="76"/>
      <c r="AA777" s="87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72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76"/>
      <c r="X778" s="76"/>
      <c r="Y778" s="76"/>
      <c r="Z778" s="76"/>
      <c r="AA778" s="87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72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76"/>
      <c r="X779" s="76"/>
      <c r="Y779" s="76"/>
      <c r="Z779" s="76"/>
      <c r="AA779" s="87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72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76"/>
      <c r="X780" s="76"/>
      <c r="Y780" s="76"/>
      <c r="Z780" s="76"/>
      <c r="AA780" s="87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72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76"/>
      <c r="X781" s="76"/>
      <c r="Y781" s="76"/>
      <c r="Z781" s="76"/>
      <c r="AA781" s="87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72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76"/>
      <c r="X782" s="76"/>
      <c r="Y782" s="76"/>
      <c r="Z782" s="76"/>
      <c r="AA782" s="87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72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76"/>
      <c r="X783" s="76"/>
      <c r="Y783" s="76"/>
      <c r="Z783" s="76"/>
      <c r="AA783" s="87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72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76"/>
      <c r="X784" s="76"/>
      <c r="Y784" s="76"/>
      <c r="Z784" s="76"/>
      <c r="AA784" s="87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72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76"/>
      <c r="X785" s="76"/>
      <c r="Y785" s="76"/>
      <c r="Z785" s="76"/>
      <c r="AA785" s="87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72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76"/>
      <c r="X786" s="76"/>
      <c r="Y786" s="76"/>
      <c r="Z786" s="76"/>
      <c r="AA786" s="87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72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6"/>
      <c r="X787" s="76"/>
      <c r="Y787" s="76"/>
      <c r="Z787" s="76"/>
      <c r="AA787" s="87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72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76"/>
      <c r="X788" s="76"/>
      <c r="Y788" s="76"/>
      <c r="Z788" s="76"/>
      <c r="AA788" s="87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72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76"/>
      <c r="X789" s="76"/>
      <c r="Y789" s="76"/>
      <c r="Z789" s="76"/>
      <c r="AA789" s="87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72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76"/>
      <c r="X790" s="76"/>
      <c r="Y790" s="76"/>
      <c r="Z790" s="76"/>
      <c r="AA790" s="87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72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76"/>
      <c r="X791" s="76"/>
      <c r="Y791" s="76"/>
      <c r="Z791" s="76"/>
      <c r="AA791" s="87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72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76"/>
      <c r="X792" s="76"/>
      <c r="Y792" s="76"/>
      <c r="Z792" s="76"/>
      <c r="AA792" s="87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72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76"/>
      <c r="X793" s="76"/>
      <c r="Y793" s="76"/>
      <c r="Z793" s="76"/>
      <c r="AA793" s="87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72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76"/>
      <c r="X794" s="76"/>
      <c r="Y794" s="76"/>
      <c r="Z794" s="76"/>
      <c r="AA794" s="87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72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76"/>
      <c r="X795" s="76"/>
      <c r="Y795" s="76"/>
      <c r="Z795" s="76"/>
      <c r="AA795" s="87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72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76"/>
      <c r="X796" s="76"/>
      <c r="Y796" s="76"/>
      <c r="Z796" s="76"/>
      <c r="AA796" s="87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72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76"/>
      <c r="X797" s="76"/>
      <c r="Y797" s="76"/>
      <c r="Z797" s="76"/>
      <c r="AA797" s="87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72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76"/>
      <c r="X798" s="76"/>
      <c r="Y798" s="76"/>
      <c r="Z798" s="76"/>
      <c r="AA798" s="87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72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76"/>
      <c r="X799" s="76"/>
      <c r="Y799" s="76"/>
      <c r="Z799" s="76"/>
      <c r="AA799" s="87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72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76"/>
      <c r="X800" s="76"/>
      <c r="Y800" s="76"/>
      <c r="Z800" s="76"/>
      <c r="AA800" s="87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72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76"/>
      <c r="X801" s="76"/>
      <c r="Y801" s="76"/>
      <c r="Z801" s="76"/>
      <c r="AA801" s="87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72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76"/>
      <c r="X802" s="76"/>
      <c r="Y802" s="76"/>
      <c r="Z802" s="76"/>
      <c r="AA802" s="87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72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76"/>
      <c r="X803" s="76"/>
      <c r="Y803" s="76"/>
      <c r="Z803" s="76"/>
      <c r="AA803" s="87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72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76"/>
      <c r="X804" s="76"/>
      <c r="Y804" s="76"/>
      <c r="Z804" s="76"/>
      <c r="AA804" s="87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72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76"/>
      <c r="X805" s="76"/>
      <c r="Y805" s="76"/>
      <c r="Z805" s="76"/>
      <c r="AA805" s="87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72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76"/>
      <c r="X806" s="76"/>
      <c r="Y806" s="76"/>
      <c r="Z806" s="76"/>
      <c r="AA806" s="87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72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76"/>
      <c r="X807" s="76"/>
      <c r="Y807" s="76"/>
      <c r="Z807" s="76"/>
      <c r="AA807" s="87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72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76"/>
      <c r="X808" s="76"/>
      <c r="Y808" s="76"/>
      <c r="Z808" s="76"/>
      <c r="AA808" s="87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72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76"/>
      <c r="X809" s="76"/>
      <c r="Y809" s="76"/>
      <c r="Z809" s="76"/>
      <c r="AA809" s="87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72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76"/>
      <c r="X810" s="76"/>
      <c r="Y810" s="76"/>
      <c r="Z810" s="76"/>
      <c r="AA810" s="87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72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76"/>
      <c r="X811" s="76"/>
      <c r="Y811" s="76"/>
      <c r="Z811" s="76"/>
      <c r="AA811" s="87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72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76"/>
      <c r="X812" s="76"/>
      <c r="Y812" s="76"/>
      <c r="Z812" s="76"/>
      <c r="AA812" s="87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72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76"/>
      <c r="X813" s="76"/>
      <c r="Y813" s="76"/>
      <c r="Z813" s="76"/>
      <c r="AA813" s="87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72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76"/>
      <c r="X814" s="76"/>
      <c r="Y814" s="76"/>
      <c r="Z814" s="76"/>
      <c r="AA814" s="87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72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76"/>
      <c r="X815" s="76"/>
      <c r="Y815" s="76"/>
      <c r="Z815" s="76"/>
      <c r="AA815" s="87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72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6"/>
      <c r="X816" s="76"/>
      <c r="Y816" s="76"/>
      <c r="Z816" s="76"/>
      <c r="AA816" s="87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72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76"/>
      <c r="X817" s="76"/>
      <c r="Y817" s="76"/>
      <c r="Z817" s="76"/>
      <c r="AA817" s="87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72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76"/>
      <c r="X818" s="76"/>
      <c r="Y818" s="76"/>
      <c r="Z818" s="76"/>
      <c r="AA818" s="87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72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76"/>
      <c r="X819" s="76"/>
      <c r="Y819" s="76"/>
      <c r="Z819" s="76"/>
      <c r="AA819" s="87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72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76"/>
      <c r="X820" s="76"/>
      <c r="Y820" s="76"/>
      <c r="Z820" s="76"/>
      <c r="AA820" s="87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72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76"/>
      <c r="X821" s="76"/>
      <c r="Y821" s="76"/>
      <c r="Z821" s="76"/>
      <c r="AA821" s="87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72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76"/>
      <c r="X822" s="76"/>
      <c r="Y822" s="76"/>
      <c r="Z822" s="76"/>
      <c r="AA822" s="87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72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76"/>
      <c r="X823" s="76"/>
      <c r="Y823" s="76"/>
      <c r="Z823" s="76"/>
      <c r="AA823" s="87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72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76"/>
      <c r="X824" s="76"/>
      <c r="Y824" s="76"/>
      <c r="Z824" s="76"/>
      <c r="AA824" s="87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72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76"/>
      <c r="X825" s="76"/>
      <c r="Y825" s="76"/>
      <c r="Z825" s="76"/>
      <c r="AA825" s="87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72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76"/>
      <c r="X826" s="76"/>
      <c r="Y826" s="76"/>
      <c r="Z826" s="76"/>
      <c r="AA826" s="87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72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76"/>
      <c r="X827" s="76"/>
      <c r="Y827" s="76"/>
      <c r="Z827" s="76"/>
      <c r="AA827" s="87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72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76"/>
      <c r="X828" s="76"/>
      <c r="Y828" s="76"/>
      <c r="Z828" s="76"/>
      <c r="AA828" s="87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72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76"/>
      <c r="X829" s="76"/>
      <c r="Y829" s="76"/>
      <c r="Z829" s="76"/>
      <c r="AA829" s="87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72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76"/>
      <c r="X830" s="76"/>
      <c r="Y830" s="76"/>
      <c r="Z830" s="76"/>
      <c r="AA830" s="87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72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76"/>
      <c r="X831" s="76"/>
      <c r="Y831" s="76"/>
      <c r="Z831" s="76"/>
      <c r="AA831" s="87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72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76"/>
      <c r="X832" s="76"/>
      <c r="Y832" s="76"/>
      <c r="Z832" s="76"/>
      <c r="AA832" s="87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72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76"/>
      <c r="X833" s="76"/>
      <c r="Y833" s="76"/>
      <c r="Z833" s="76"/>
      <c r="AA833" s="87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72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76"/>
      <c r="X834" s="76"/>
      <c r="Y834" s="76"/>
      <c r="Z834" s="76"/>
      <c r="AA834" s="87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72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76"/>
      <c r="X835" s="76"/>
      <c r="Y835" s="76"/>
      <c r="Z835" s="76"/>
      <c r="AA835" s="87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72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76"/>
      <c r="X836" s="76"/>
      <c r="Y836" s="76"/>
      <c r="Z836" s="76"/>
      <c r="AA836" s="87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72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76"/>
      <c r="X837" s="76"/>
      <c r="Y837" s="76"/>
      <c r="Z837" s="76"/>
      <c r="AA837" s="87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72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76"/>
      <c r="X838" s="76"/>
      <c r="Y838" s="76"/>
      <c r="Z838" s="76"/>
      <c r="AA838" s="87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72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76"/>
      <c r="X839" s="76"/>
      <c r="Y839" s="76"/>
      <c r="Z839" s="76"/>
      <c r="AA839" s="87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72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76"/>
      <c r="X840" s="76"/>
      <c r="Y840" s="76"/>
      <c r="Z840" s="76"/>
      <c r="AA840" s="87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72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76"/>
      <c r="X841" s="76"/>
      <c r="Y841" s="76"/>
      <c r="Z841" s="76"/>
      <c r="AA841" s="87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72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76"/>
      <c r="X842" s="76"/>
      <c r="Y842" s="76"/>
      <c r="Z842" s="76"/>
      <c r="AA842" s="87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72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76"/>
      <c r="X843" s="76"/>
      <c r="Y843" s="76"/>
      <c r="Z843" s="76"/>
      <c r="AA843" s="87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72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76"/>
      <c r="X844" s="76"/>
      <c r="Y844" s="76"/>
      <c r="Z844" s="76"/>
      <c r="AA844" s="87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72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76"/>
      <c r="X845" s="76"/>
      <c r="Y845" s="76"/>
      <c r="Z845" s="76"/>
      <c r="AA845" s="87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72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76"/>
      <c r="X846" s="76"/>
      <c r="Y846" s="76"/>
      <c r="Z846" s="76"/>
      <c r="AA846" s="87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72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76"/>
      <c r="X847" s="76"/>
      <c r="Y847" s="76"/>
      <c r="Z847" s="76"/>
      <c r="AA847" s="87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72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76"/>
      <c r="X848" s="76"/>
      <c r="Y848" s="76"/>
      <c r="Z848" s="76"/>
      <c r="AA848" s="87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72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76"/>
      <c r="X849" s="76"/>
      <c r="Y849" s="76"/>
      <c r="Z849" s="76"/>
      <c r="AA849" s="87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72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76"/>
      <c r="X850" s="76"/>
      <c r="Y850" s="76"/>
      <c r="Z850" s="76"/>
      <c r="AA850" s="87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72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76"/>
      <c r="X851" s="76"/>
      <c r="Y851" s="76"/>
      <c r="Z851" s="76"/>
      <c r="AA851" s="87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72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76"/>
      <c r="X852" s="76"/>
      <c r="Y852" s="76"/>
      <c r="Z852" s="76"/>
      <c r="AA852" s="87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72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76"/>
      <c r="X853" s="76"/>
      <c r="Y853" s="76"/>
      <c r="Z853" s="76"/>
      <c r="AA853" s="87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72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76"/>
      <c r="X854" s="76"/>
      <c r="Y854" s="76"/>
      <c r="Z854" s="76"/>
      <c r="AA854" s="87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72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76"/>
      <c r="X855" s="76"/>
      <c r="Y855" s="76"/>
      <c r="Z855" s="76"/>
      <c r="AA855" s="87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72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76"/>
      <c r="X856" s="76"/>
      <c r="Y856" s="76"/>
      <c r="Z856" s="76"/>
      <c r="AA856" s="87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72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76"/>
      <c r="X857" s="76"/>
      <c r="Y857" s="76"/>
      <c r="Z857" s="76"/>
      <c r="AA857" s="87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72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76"/>
      <c r="X858" s="76"/>
      <c r="Y858" s="76"/>
      <c r="Z858" s="76"/>
      <c r="AA858" s="87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72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76"/>
      <c r="X859" s="76"/>
      <c r="Y859" s="76"/>
      <c r="Z859" s="76"/>
      <c r="AA859" s="87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72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76"/>
      <c r="X860" s="76"/>
      <c r="Y860" s="76"/>
      <c r="Z860" s="76"/>
      <c r="AA860" s="87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72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76"/>
      <c r="X861" s="76"/>
      <c r="Y861" s="76"/>
      <c r="Z861" s="76"/>
      <c r="AA861" s="87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72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76"/>
      <c r="X862" s="76"/>
      <c r="Y862" s="76"/>
      <c r="Z862" s="76"/>
      <c r="AA862" s="87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72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76"/>
      <c r="X863" s="76"/>
      <c r="Y863" s="76"/>
      <c r="Z863" s="76"/>
      <c r="AA863" s="87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72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76"/>
      <c r="X864" s="76"/>
      <c r="Y864" s="76"/>
      <c r="Z864" s="76"/>
      <c r="AA864" s="87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72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6"/>
      <c r="X865" s="76"/>
      <c r="Y865" s="76"/>
      <c r="Z865" s="76"/>
      <c r="AA865" s="87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72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76"/>
      <c r="X866" s="76"/>
      <c r="Y866" s="76"/>
      <c r="Z866" s="76"/>
      <c r="AA866" s="87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72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76"/>
      <c r="X867" s="76"/>
      <c r="Y867" s="76"/>
      <c r="Z867" s="76"/>
      <c r="AA867" s="87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72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76"/>
      <c r="X868" s="76"/>
      <c r="Y868" s="76"/>
      <c r="Z868" s="76"/>
      <c r="AA868" s="87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72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76"/>
      <c r="X869" s="76"/>
      <c r="Y869" s="76"/>
      <c r="Z869" s="76"/>
      <c r="AA869" s="87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72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76"/>
      <c r="X870" s="76"/>
      <c r="Y870" s="76"/>
      <c r="Z870" s="76"/>
      <c r="AA870" s="87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72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76"/>
      <c r="X871" s="76"/>
      <c r="Y871" s="76"/>
      <c r="Z871" s="76"/>
      <c r="AA871" s="87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72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76"/>
      <c r="X872" s="76"/>
      <c r="Y872" s="76"/>
      <c r="Z872" s="76"/>
      <c r="AA872" s="87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72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76"/>
      <c r="X873" s="76"/>
      <c r="Y873" s="76"/>
      <c r="Z873" s="76"/>
      <c r="AA873" s="87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72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76"/>
      <c r="X874" s="76"/>
      <c r="Y874" s="76"/>
      <c r="Z874" s="76"/>
      <c r="AA874" s="87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72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76"/>
      <c r="X875" s="76"/>
      <c r="Y875" s="76"/>
      <c r="Z875" s="76"/>
      <c r="AA875" s="87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72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76"/>
      <c r="X876" s="76"/>
      <c r="Y876" s="76"/>
      <c r="Z876" s="76"/>
      <c r="AA876" s="87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72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76"/>
      <c r="X877" s="76"/>
      <c r="Y877" s="76"/>
      <c r="Z877" s="76"/>
      <c r="AA877" s="87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72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76"/>
      <c r="X878" s="76"/>
      <c r="Y878" s="76"/>
      <c r="Z878" s="76"/>
      <c r="AA878" s="87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72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76"/>
      <c r="X879" s="76"/>
      <c r="Y879" s="76"/>
      <c r="Z879" s="76"/>
      <c r="AA879" s="87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72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76"/>
      <c r="X880" s="76"/>
      <c r="Y880" s="76"/>
      <c r="Z880" s="76"/>
      <c r="AA880" s="87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72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76"/>
      <c r="X881" s="76"/>
      <c r="Y881" s="76"/>
      <c r="Z881" s="76"/>
      <c r="AA881" s="87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72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76"/>
      <c r="X882" s="76"/>
      <c r="Y882" s="76"/>
      <c r="Z882" s="76"/>
      <c r="AA882" s="87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72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76"/>
      <c r="X883" s="76"/>
      <c r="Y883" s="76"/>
      <c r="Z883" s="76"/>
      <c r="AA883" s="87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72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76"/>
      <c r="X884" s="76"/>
      <c r="Y884" s="76"/>
      <c r="Z884" s="76"/>
      <c r="AA884" s="87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72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76"/>
      <c r="X885" s="76"/>
      <c r="Y885" s="76"/>
      <c r="Z885" s="76"/>
      <c r="AA885" s="87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72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76"/>
      <c r="X886" s="76"/>
      <c r="Y886" s="76"/>
      <c r="Z886" s="76"/>
      <c r="AA886" s="87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72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76"/>
      <c r="X887" s="76"/>
      <c r="Y887" s="76"/>
      <c r="Z887" s="76"/>
      <c r="AA887" s="87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72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76"/>
      <c r="X888" s="76"/>
      <c r="Y888" s="76"/>
      <c r="Z888" s="76"/>
      <c r="AA888" s="87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72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76"/>
      <c r="X889" s="76"/>
      <c r="Y889" s="76"/>
      <c r="Z889" s="76"/>
      <c r="AA889" s="87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72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76"/>
      <c r="X890" s="76"/>
      <c r="Y890" s="76"/>
      <c r="Z890" s="76"/>
      <c r="AA890" s="87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72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76"/>
      <c r="X891" s="76"/>
      <c r="Y891" s="76"/>
      <c r="Z891" s="76"/>
      <c r="AA891" s="87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72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76"/>
      <c r="X892" s="76"/>
      <c r="Y892" s="76"/>
      <c r="Z892" s="76"/>
      <c r="AA892" s="87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72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76"/>
      <c r="X893" s="76"/>
      <c r="Y893" s="76"/>
      <c r="Z893" s="76"/>
      <c r="AA893" s="87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72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76"/>
      <c r="X894" s="76"/>
      <c r="Y894" s="76"/>
      <c r="Z894" s="76"/>
      <c r="AA894" s="87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72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76"/>
      <c r="X895" s="76"/>
      <c r="Y895" s="76"/>
      <c r="Z895" s="76"/>
      <c r="AA895" s="87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72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76"/>
      <c r="X896" s="76"/>
      <c r="Y896" s="76"/>
      <c r="Z896" s="76"/>
      <c r="AA896" s="87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72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76"/>
      <c r="X897" s="76"/>
      <c r="Y897" s="76"/>
      <c r="Z897" s="76"/>
      <c r="AA897" s="87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72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76"/>
      <c r="X898" s="76"/>
      <c r="Y898" s="76"/>
      <c r="Z898" s="76"/>
      <c r="AA898" s="87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72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76"/>
      <c r="X899" s="76"/>
      <c r="Y899" s="76"/>
      <c r="Z899" s="76"/>
      <c r="AA899" s="87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72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76"/>
      <c r="X900" s="76"/>
      <c r="Y900" s="76"/>
      <c r="Z900" s="76"/>
      <c r="AA900" s="87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72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76"/>
      <c r="X901" s="76"/>
      <c r="Y901" s="76"/>
      <c r="Z901" s="76"/>
      <c r="AA901" s="87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72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76"/>
      <c r="X902" s="76"/>
      <c r="Y902" s="76"/>
      <c r="Z902" s="76"/>
      <c r="AA902" s="87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72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76"/>
      <c r="X903" s="76"/>
      <c r="Y903" s="76"/>
      <c r="Z903" s="76"/>
      <c r="AA903" s="87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72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76"/>
      <c r="X904" s="76"/>
      <c r="Y904" s="76"/>
      <c r="Z904" s="76"/>
      <c r="AA904" s="87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72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76"/>
      <c r="X905" s="76"/>
      <c r="Y905" s="76"/>
      <c r="Z905" s="76"/>
      <c r="AA905" s="87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72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76"/>
      <c r="X906" s="76"/>
      <c r="Y906" s="76"/>
      <c r="Z906" s="76"/>
      <c r="AA906" s="87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72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6"/>
      <c r="X907" s="76"/>
      <c r="Y907" s="76"/>
      <c r="Z907" s="76"/>
      <c r="AA907" s="87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72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76"/>
      <c r="X908" s="76"/>
      <c r="Y908" s="76"/>
      <c r="Z908" s="76"/>
      <c r="AA908" s="87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72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76"/>
      <c r="X909" s="76"/>
      <c r="Y909" s="76"/>
      <c r="Z909" s="76"/>
      <c r="AA909" s="87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72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76"/>
      <c r="X910" s="76"/>
      <c r="Y910" s="76"/>
      <c r="Z910" s="76"/>
      <c r="AA910" s="87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72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76"/>
      <c r="X911" s="76"/>
      <c r="Y911" s="76"/>
      <c r="Z911" s="76"/>
      <c r="AA911" s="87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72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76"/>
      <c r="X912" s="76"/>
      <c r="Y912" s="76"/>
      <c r="Z912" s="76"/>
      <c r="AA912" s="87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72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76"/>
      <c r="X913" s="76"/>
      <c r="Y913" s="76"/>
      <c r="Z913" s="76"/>
      <c r="AA913" s="87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72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76"/>
      <c r="X914" s="76"/>
      <c r="Y914" s="76"/>
      <c r="Z914" s="76"/>
      <c r="AA914" s="87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72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76"/>
      <c r="X915" s="76"/>
      <c r="Y915" s="76"/>
      <c r="Z915" s="76"/>
      <c r="AA915" s="87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72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76"/>
      <c r="X916" s="76"/>
      <c r="Y916" s="76"/>
      <c r="Z916" s="76"/>
      <c r="AA916" s="87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72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76"/>
      <c r="X917" s="76"/>
      <c r="Y917" s="76"/>
      <c r="Z917" s="76"/>
      <c r="AA917" s="87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72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76"/>
      <c r="X918" s="76"/>
      <c r="Y918" s="76"/>
      <c r="Z918" s="76"/>
      <c r="AA918" s="87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72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76"/>
      <c r="X919" s="76"/>
      <c r="Y919" s="76"/>
      <c r="Z919" s="76"/>
      <c r="AA919" s="87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72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76"/>
      <c r="X920" s="76"/>
      <c r="Y920" s="76"/>
      <c r="Z920" s="76"/>
      <c r="AA920" s="87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72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76"/>
      <c r="X921" s="76"/>
      <c r="Y921" s="76"/>
      <c r="Z921" s="76"/>
      <c r="AA921" s="87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72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76"/>
      <c r="X922" s="76"/>
      <c r="Y922" s="76"/>
      <c r="Z922" s="76"/>
      <c r="AA922" s="87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72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76"/>
      <c r="X923" s="76"/>
      <c r="Y923" s="76"/>
      <c r="Z923" s="76"/>
      <c r="AA923" s="87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72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76"/>
      <c r="X924" s="76"/>
      <c r="Y924" s="76"/>
      <c r="Z924" s="76"/>
      <c r="AA924" s="87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72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76"/>
      <c r="X925" s="76"/>
      <c r="Y925" s="76"/>
      <c r="Z925" s="76"/>
      <c r="AA925" s="87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72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76"/>
      <c r="X926" s="76"/>
      <c r="Y926" s="76"/>
      <c r="Z926" s="76"/>
      <c r="AA926" s="87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72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76"/>
      <c r="X927" s="76"/>
      <c r="Y927" s="76"/>
      <c r="Z927" s="76"/>
      <c r="AA927" s="87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72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76"/>
      <c r="X928" s="76"/>
      <c r="Y928" s="76"/>
      <c r="Z928" s="76"/>
      <c r="AA928" s="87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72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76"/>
      <c r="X929" s="76"/>
      <c r="Y929" s="76"/>
      <c r="Z929" s="76"/>
      <c r="AA929" s="87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72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76"/>
      <c r="X930" s="76"/>
      <c r="Y930" s="76"/>
      <c r="Z930" s="76"/>
      <c r="AA930" s="87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72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76"/>
      <c r="X931" s="76"/>
      <c r="Y931" s="76"/>
      <c r="Z931" s="76"/>
      <c r="AA931" s="87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72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76"/>
      <c r="X932" s="76"/>
      <c r="Y932" s="76"/>
      <c r="Z932" s="76"/>
      <c r="AA932" s="87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72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76"/>
      <c r="X933" s="76"/>
      <c r="Y933" s="76"/>
      <c r="Z933" s="76"/>
      <c r="AA933" s="87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72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76"/>
      <c r="X934" s="76"/>
      <c r="Y934" s="76"/>
      <c r="Z934" s="76"/>
      <c r="AA934" s="87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72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76"/>
      <c r="X935" s="76"/>
      <c r="Y935" s="76"/>
      <c r="Z935" s="76"/>
      <c r="AA935" s="87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72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76"/>
      <c r="X936" s="76"/>
      <c r="Y936" s="76"/>
      <c r="Z936" s="76"/>
      <c r="AA936" s="87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72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76"/>
      <c r="X937" s="76"/>
      <c r="Y937" s="76"/>
      <c r="Z937" s="76"/>
      <c r="AA937" s="87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72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76"/>
      <c r="X938" s="76"/>
      <c r="Y938" s="76"/>
      <c r="Z938" s="76"/>
      <c r="AA938" s="87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72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76"/>
      <c r="X939" s="76"/>
      <c r="Y939" s="76"/>
      <c r="Z939" s="76"/>
      <c r="AA939" s="87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72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76"/>
      <c r="X940" s="76"/>
      <c r="Y940" s="76"/>
      <c r="Z940" s="76"/>
      <c r="AA940" s="87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72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76"/>
      <c r="X941" s="76"/>
      <c r="Y941" s="76"/>
      <c r="Z941" s="76"/>
      <c r="AA941" s="87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72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76"/>
      <c r="X942" s="76"/>
      <c r="Y942" s="76"/>
      <c r="Z942" s="76"/>
      <c r="AA942" s="87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72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76"/>
      <c r="X943" s="76"/>
      <c r="Y943" s="76"/>
      <c r="Z943" s="76"/>
      <c r="AA943" s="87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72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76"/>
      <c r="X944" s="76"/>
      <c r="Y944" s="76"/>
      <c r="Z944" s="76"/>
      <c r="AA944" s="87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72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76"/>
      <c r="X945" s="76"/>
      <c r="Y945" s="76"/>
      <c r="Z945" s="76"/>
      <c r="AA945" s="87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72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76"/>
      <c r="X946" s="76"/>
      <c r="Y946" s="76"/>
      <c r="Z946" s="76"/>
      <c r="AA946" s="87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72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76"/>
      <c r="X947" s="76"/>
      <c r="Y947" s="76"/>
      <c r="Z947" s="76"/>
      <c r="AA947" s="87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72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76"/>
      <c r="X948" s="76"/>
      <c r="Y948" s="76"/>
      <c r="Z948" s="76"/>
      <c r="AA948" s="87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72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76"/>
      <c r="X949" s="76"/>
      <c r="Y949" s="76"/>
      <c r="Z949" s="76"/>
      <c r="AA949" s="87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72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6"/>
      <c r="X950" s="76"/>
      <c r="Y950" s="76"/>
      <c r="Z950" s="76"/>
      <c r="AA950" s="87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72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76"/>
      <c r="X951" s="76"/>
      <c r="Y951" s="76"/>
      <c r="Z951" s="76"/>
      <c r="AA951" s="87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72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76"/>
      <c r="X952" s="76"/>
      <c r="Y952" s="76"/>
      <c r="Z952" s="76"/>
      <c r="AA952" s="87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72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76"/>
      <c r="X953" s="76"/>
      <c r="Y953" s="76"/>
      <c r="Z953" s="76"/>
      <c r="AA953" s="87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72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76"/>
      <c r="X954" s="76"/>
      <c r="Y954" s="76"/>
      <c r="Z954" s="76"/>
      <c r="AA954" s="87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72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76"/>
      <c r="X955" s="76"/>
      <c r="Y955" s="76"/>
      <c r="Z955" s="76"/>
      <c r="AA955" s="87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72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76"/>
      <c r="X956" s="76"/>
      <c r="Y956" s="76"/>
      <c r="Z956" s="76"/>
      <c r="AA956" s="87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72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76"/>
      <c r="X957" s="76"/>
      <c r="Y957" s="76"/>
      <c r="Z957" s="76"/>
      <c r="AA957" s="87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72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76"/>
      <c r="X958" s="76"/>
      <c r="Y958" s="76"/>
      <c r="Z958" s="76"/>
      <c r="AA958" s="87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72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76"/>
      <c r="X959" s="76"/>
      <c r="Y959" s="76"/>
      <c r="Z959" s="76"/>
      <c r="AA959" s="87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72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76"/>
      <c r="X960" s="76"/>
      <c r="Y960" s="76"/>
      <c r="Z960" s="76"/>
      <c r="AA960" s="87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72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76"/>
      <c r="X961" s="76"/>
      <c r="Y961" s="76"/>
      <c r="Z961" s="76"/>
      <c r="AA961" s="87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72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76"/>
      <c r="X962" s="76"/>
      <c r="Y962" s="76"/>
      <c r="Z962" s="76"/>
      <c r="AA962" s="87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72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76"/>
      <c r="X963" s="76"/>
      <c r="Y963" s="76"/>
      <c r="Z963" s="76"/>
      <c r="AA963" s="87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72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76"/>
      <c r="X964" s="76"/>
      <c r="Y964" s="76"/>
      <c r="Z964" s="76"/>
      <c r="AA964" s="87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72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76"/>
      <c r="X965" s="76"/>
      <c r="Y965" s="76"/>
      <c r="Z965" s="76"/>
      <c r="AA965" s="87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72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76"/>
      <c r="X966" s="76"/>
      <c r="Y966" s="76"/>
      <c r="Z966" s="76"/>
      <c r="AA966" s="87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72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76"/>
      <c r="X967" s="76"/>
      <c r="Y967" s="76"/>
      <c r="Z967" s="76"/>
      <c r="AA967" s="87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72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76"/>
      <c r="X968" s="76"/>
      <c r="Y968" s="76"/>
      <c r="Z968" s="76"/>
      <c r="AA968" s="87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72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76"/>
      <c r="X969" s="76"/>
      <c r="Y969" s="76"/>
      <c r="Z969" s="76"/>
      <c r="AA969" s="87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72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76"/>
      <c r="X970" s="76"/>
      <c r="Y970" s="76"/>
      <c r="Z970" s="76"/>
      <c r="AA970" s="87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72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76"/>
      <c r="X971" s="76"/>
      <c r="Y971" s="76"/>
      <c r="Z971" s="76"/>
      <c r="AA971" s="87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72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76"/>
      <c r="X972" s="76"/>
      <c r="Y972" s="76"/>
      <c r="Z972" s="76"/>
      <c r="AA972" s="87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72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76"/>
      <c r="X973" s="76"/>
      <c r="Y973" s="76"/>
      <c r="Z973" s="76"/>
      <c r="AA973" s="87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72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76"/>
      <c r="X974" s="76"/>
      <c r="Y974" s="76"/>
      <c r="Z974" s="76"/>
      <c r="AA974" s="87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72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76"/>
      <c r="X975" s="76"/>
      <c r="Y975" s="76"/>
      <c r="Z975" s="76"/>
      <c r="AA975" s="87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72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76"/>
      <c r="X976" s="76"/>
      <c r="Y976" s="76"/>
      <c r="Z976" s="76"/>
      <c r="AA976" s="87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72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76"/>
      <c r="X977" s="76"/>
      <c r="Y977" s="76"/>
      <c r="Z977" s="76"/>
      <c r="AA977" s="87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72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76"/>
      <c r="X978" s="76"/>
      <c r="Y978" s="76"/>
      <c r="Z978" s="76"/>
      <c r="AA978" s="87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72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76"/>
      <c r="X979" s="76"/>
      <c r="Y979" s="76"/>
      <c r="Z979" s="76"/>
      <c r="AA979" s="87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72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76"/>
      <c r="X980" s="76"/>
      <c r="Y980" s="76"/>
      <c r="Z980" s="76"/>
      <c r="AA980" s="87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72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76"/>
      <c r="X981" s="76"/>
      <c r="Y981" s="76"/>
      <c r="Z981" s="76"/>
      <c r="AA981" s="87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72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76"/>
      <c r="X982" s="76"/>
      <c r="Y982" s="76"/>
      <c r="Z982" s="76"/>
      <c r="AA982" s="87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72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76"/>
      <c r="X983" s="76"/>
      <c r="Y983" s="76"/>
      <c r="Z983" s="76"/>
      <c r="AA983" s="87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72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76"/>
      <c r="X984" s="76"/>
      <c r="Y984" s="76"/>
      <c r="Z984" s="76"/>
      <c r="AA984" s="87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72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76"/>
      <c r="X985" s="76"/>
      <c r="Y985" s="76"/>
      <c r="Z985" s="76"/>
      <c r="AA985" s="87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72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76"/>
      <c r="X986" s="76"/>
      <c r="Y986" s="76"/>
      <c r="Z986" s="76"/>
      <c r="AA986" s="87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72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76"/>
      <c r="X987" s="76"/>
      <c r="Y987" s="76"/>
      <c r="Z987" s="76"/>
      <c r="AA987" s="87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72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76"/>
      <c r="X988" s="76"/>
      <c r="Y988" s="76"/>
      <c r="Z988" s="76"/>
      <c r="AA988" s="87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72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76"/>
      <c r="X989" s="76"/>
      <c r="Y989" s="76"/>
      <c r="Z989" s="76"/>
      <c r="AA989" s="87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72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76"/>
      <c r="X990" s="76"/>
      <c r="Y990" s="76"/>
      <c r="Z990" s="76"/>
      <c r="AA990" s="87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72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76"/>
      <c r="X991" s="76"/>
      <c r="Y991" s="76"/>
      <c r="Z991" s="76"/>
      <c r="AA991" s="87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72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76"/>
      <c r="X992" s="76"/>
      <c r="Y992" s="76"/>
      <c r="Z992" s="76"/>
      <c r="AA992" s="87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72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76"/>
      <c r="X993" s="76"/>
      <c r="Y993" s="76"/>
      <c r="Z993" s="76"/>
      <c r="AA993" s="87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72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76"/>
      <c r="X994" s="76"/>
      <c r="Y994" s="76"/>
      <c r="Z994" s="76"/>
      <c r="AA994" s="87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72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76"/>
      <c r="X995" s="76"/>
      <c r="Y995" s="76"/>
      <c r="Z995" s="76"/>
      <c r="AA995" s="87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72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76"/>
      <c r="X996" s="76"/>
      <c r="Y996" s="76"/>
      <c r="Z996" s="76"/>
      <c r="AA996" s="87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72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76"/>
      <c r="X997" s="76"/>
      <c r="Y997" s="76"/>
      <c r="Z997" s="76"/>
      <c r="AA997" s="87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72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76"/>
      <c r="X998" s="76"/>
      <c r="Y998" s="76"/>
      <c r="Z998" s="76"/>
      <c r="AA998" s="87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72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76"/>
      <c r="X999" s="76"/>
      <c r="Y999" s="76"/>
      <c r="Z999" s="76"/>
      <c r="AA999" s="87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72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76"/>
      <c r="X1000" s="76"/>
      <c r="Y1000" s="76"/>
      <c r="Z1000" s="76"/>
      <c r="AA1000" s="87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72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76"/>
      <c r="X1001" s="76"/>
      <c r="Y1001" s="76"/>
      <c r="Z1001" s="76"/>
      <c r="AA1001" s="87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72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76"/>
      <c r="X1002" s="76"/>
      <c r="Y1002" s="76"/>
      <c r="Z1002" s="76"/>
      <c r="AA1002" s="87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72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76"/>
      <c r="X1003" s="76"/>
      <c r="Y1003" s="76"/>
      <c r="Z1003" s="76"/>
      <c r="AA1003" s="87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72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76"/>
      <c r="X1004" s="76"/>
      <c r="Y1004" s="76"/>
      <c r="Z1004" s="76"/>
      <c r="AA1004" s="87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72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76"/>
      <c r="X1005" s="76"/>
      <c r="Y1005" s="76"/>
      <c r="Z1005" s="76"/>
      <c r="AA1005" s="87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72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76"/>
      <c r="X1006" s="76"/>
      <c r="Y1006" s="76"/>
      <c r="Z1006" s="76"/>
      <c r="AA1006" s="87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72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76"/>
      <c r="X1007" s="76"/>
      <c r="Y1007" s="76"/>
      <c r="Z1007" s="76"/>
      <c r="AA1007" s="87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72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76"/>
      <c r="X1008" s="76"/>
      <c r="Y1008" s="76"/>
      <c r="Z1008" s="76"/>
      <c r="AA1008" s="87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72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76"/>
      <c r="X1009" s="76"/>
      <c r="Y1009" s="76"/>
      <c r="Z1009" s="76"/>
      <c r="AA1009" s="87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72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6"/>
      <c r="X1010" s="76"/>
      <c r="Y1010" s="76"/>
      <c r="Z1010" s="76"/>
      <c r="AA1010" s="87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72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76"/>
      <c r="X1011" s="76"/>
      <c r="Y1011" s="76"/>
      <c r="Z1011" s="76"/>
      <c r="AA1011" s="87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72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76"/>
      <c r="X1012" s="76"/>
      <c r="Y1012" s="76"/>
      <c r="Z1012" s="76"/>
      <c r="AA1012" s="87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72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76"/>
      <c r="X1013" s="76"/>
      <c r="Y1013" s="76"/>
      <c r="Z1013" s="76"/>
      <c r="AA1013" s="87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72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76"/>
      <c r="X1014" s="76"/>
      <c r="Y1014" s="76"/>
      <c r="Z1014" s="76"/>
      <c r="AA1014" s="87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72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76"/>
      <c r="X1015" s="76"/>
      <c r="Y1015" s="76"/>
      <c r="Z1015" s="76"/>
      <c r="AA1015" s="87"/>
      <c r="AB1015" s="1"/>
      <c r="AC1015" s="1"/>
      <c r="AD1015" s="1"/>
      <c r="AE1015" s="1"/>
      <c r="AF1015" s="1"/>
      <c r="AG1015" s="1"/>
    </row>
    <row r="1016" spans="1:33" ht="15.75" customHeight="1" x14ac:dyDescent="0.2">
      <c r="A1016" s="1"/>
      <c r="B1016" s="1"/>
      <c r="C1016" s="2"/>
      <c r="D1016" s="72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76"/>
      <c r="X1016" s="76"/>
      <c r="Y1016" s="76"/>
      <c r="Z1016" s="76"/>
      <c r="AA1016" s="87"/>
      <c r="AB1016" s="1"/>
      <c r="AC1016" s="1"/>
      <c r="AD1016" s="1"/>
      <c r="AE1016" s="1"/>
      <c r="AF1016" s="1"/>
      <c r="AG1016" s="1"/>
    </row>
    <row r="1017" spans="1:33" ht="15.75" customHeight="1" x14ac:dyDescent="0.2">
      <c r="A1017" s="1"/>
      <c r="B1017" s="1"/>
      <c r="C1017" s="2"/>
      <c r="D1017" s="72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76"/>
      <c r="X1017" s="76"/>
      <c r="Y1017" s="76"/>
      <c r="Z1017" s="76"/>
      <c r="AA1017" s="87"/>
      <c r="AB1017" s="1"/>
      <c r="AC1017" s="1"/>
      <c r="AD1017" s="1"/>
      <c r="AE1017" s="1"/>
      <c r="AF1017" s="1"/>
      <c r="AG1017" s="1"/>
    </row>
    <row r="1018" spans="1:33" ht="15.75" customHeight="1" x14ac:dyDescent="0.2">
      <c r="A1018" s="1"/>
      <c r="B1018" s="1"/>
      <c r="C1018" s="2"/>
      <c r="D1018" s="72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76"/>
      <c r="X1018" s="76"/>
      <c r="Y1018" s="76"/>
      <c r="Z1018" s="76"/>
      <c r="AA1018" s="87"/>
      <c r="AB1018" s="1"/>
      <c r="AC1018" s="1"/>
      <c r="AD1018" s="1"/>
      <c r="AE1018" s="1"/>
      <c r="AF1018" s="1"/>
      <c r="AG1018" s="1"/>
    </row>
    <row r="1019" spans="1:33" ht="15.75" customHeight="1" x14ac:dyDescent="0.2">
      <c r="A1019" s="1"/>
      <c r="B1019" s="1"/>
      <c r="C1019" s="2"/>
      <c r="D1019" s="72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76"/>
      <c r="X1019" s="76"/>
      <c r="Y1019" s="76"/>
      <c r="Z1019" s="76"/>
      <c r="AA1019" s="87"/>
      <c r="AB1019" s="1"/>
      <c r="AC1019" s="1"/>
      <c r="AD1019" s="1"/>
      <c r="AE1019" s="1"/>
      <c r="AF1019" s="1"/>
      <c r="AG1019" s="1"/>
    </row>
    <row r="1020" spans="1:33" ht="15.75" customHeight="1" x14ac:dyDescent="0.2">
      <c r="A1020" s="1"/>
      <c r="B1020" s="1"/>
      <c r="C1020" s="2"/>
      <c r="D1020" s="72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76"/>
      <c r="X1020" s="76"/>
      <c r="Y1020" s="76"/>
      <c r="Z1020" s="76"/>
      <c r="AA1020" s="87"/>
      <c r="AB1020" s="1"/>
      <c r="AC1020" s="1"/>
      <c r="AD1020" s="1"/>
      <c r="AE1020" s="1"/>
      <c r="AF1020" s="1"/>
      <c r="AG1020" s="1"/>
    </row>
    <row r="1021" spans="1:33" ht="15.75" customHeight="1" x14ac:dyDescent="0.2">
      <c r="A1021" s="1"/>
      <c r="B1021" s="1"/>
      <c r="C1021" s="2"/>
      <c r="D1021" s="72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76"/>
      <c r="X1021" s="76"/>
      <c r="Y1021" s="76"/>
      <c r="Z1021" s="76"/>
      <c r="AA1021" s="87"/>
      <c r="AB1021" s="1"/>
      <c r="AC1021" s="1"/>
      <c r="AD1021" s="1"/>
      <c r="AE1021" s="1"/>
      <c r="AF1021" s="1"/>
      <c r="AG1021" s="1"/>
    </row>
  </sheetData>
  <mergeCells count="26">
    <mergeCell ref="H58:J59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93:C193"/>
    <mergeCell ref="A1:E1"/>
    <mergeCell ref="A7:A9"/>
    <mergeCell ref="B7:B9"/>
    <mergeCell ref="C7:C9"/>
    <mergeCell ref="D7:D9"/>
    <mergeCell ref="A150:D150"/>
    <mergeCell ref="A188:C188"/>
    <mergeCell ref="A189:C189"/>
    <mergeCell ref="E58:G59"/>
    <mergeCell ref="A96:D96"/>
  </mergeCells>
  <pageMargins left="0" right="0" top="0.15748031496062992" bottom="0.15748031496062992" header="0" footer="0"/>
  <pageSetup paperSize="9" scale="34" fitToWidth="0" fitToHeight="0" orientation="landscape" r:id="rId1"/>
  <rowBreaks count="1" manualBreakCount="1">
    <brk id="10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Reserv</cp:lastModifiedBy>
  <cp:lastPrinted>2021-10-25T12:21:21Z</cp:lastPrinted>
  <dcterms:created xsi:type="dcterms:W3CDTF">2020-11-14T13:09:40Z</dcterms:created>
  <dcterms:modified xsi:type="dcterms:W3CDTF">2021-10-28T18:16:28Z</dcterms:modified>
</cp:coreProperties>
</file>