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витрат'!$A$10:$AA$189</definedName>
    <definedName name="_xlnm.Print_Area" localSheetId="1">'Кошторис  витрат'!$A$1:$AA$194</definedName>
  </definedNames>
  <calcPr calcId="145621"/>
</workbook>
</file>

<file path=xl/calcChain.xml><?xml version="1.0" encoding="utf-8"?>
<calcChain xmlns="http://schemas.openxmlformats.org/spreadsheetml/2006/main">
  <c r="Z179" i="2" l="1"/>
  <c r="Z180" i="2"/>
  <c r="Z181" i="2"/>
  <c r="Z182" i="2"/>
  <c r="Z183" i="2"/>
  <c r="Z184" i="2"/>
  <c r="Y179" i="2"/>
  <c r="Y180" i="2"/>
  <c r="Y181" i="2"/>
  <c r="Y182" i="2"/>
  <c r="Y183" i="2"/>
  <c r="Y184" i="2"/>
  <c r="X179" i="2"/>
  <c r="X180" i="2"/>
  <c r="X181" i="2"/>
  <c r="X182" i="2"/>
  <c r="X183" i="2"/>
  <c r="X184" i="2"/>
  <c r="W183" i="2"/>
  <c r="W184" i="2"/>
  <c r="W179" i="2"/>
  <c r="W180" i="2"/>
  <c r="W181" i="2"/>
  <c r="W13" i="2"/>
  <c r="X13" i="2"/>
  <c r="J13" i="2"/>
  <c r="J184" i="2"/>
  <c r="G184" i="2"/>
  <c r="J182" i="2"/>
  <c r="J183" i="2"/>
  <c r="G183" i="2"/>
  <c r="J179" i="2"/>
  <c r="J180" i="2"/>
  <c r="J181" i="2"/>
  <c r="G179" i="2"/>
  <c r="G180" i="2"/>
  <c r="G181" i="2"/>
  <c r="G182" i="2"/>
  <c r="V17" i="2" l="1"/>
  <c r="V18" i="2"/>
  <c r="V19" i="2"/>
  <c r="V20" i="2"/>
  <c r="S17" i="2"/>
  <c r="S18" i="2"/>
  <c r="S19" i="2"/>
  <c r="S20" i="2"/>
  <c r="P16" i="2"/>
  <c r="P17" i="2"/>
  <c r="P18" i="2"/>
  <c r="P19" i="2"/>
  <c r="P20" i="2"/>
  <c r="M17" i="2"/>
  <c r="M18" i="2"/>
  <c r="M19" i="2"/>
  <c r="M20" i="2"/>
  <c r="J17" i="2"/>
  <c r="J18" i="2"/>
  <c r="J19" i="2"/>
  <c r="X19" i="2" s="1"/>
  <c r="J20" i="2"/>
  <c r="G15" i="2"/>
  <c r="G16" i="2"/>
  <c r="G17" i="2"/>
  <c r="G18" i="2"/>
  <c r="G19" i="2"/>
  <c r="G20" i="2"/>
  <c r="F13" i="2"/>
  <c r="E13" i="2"/>
  <c r="E21" i="2"/>
  <c r="W20" i="2" l="1"/>
  <c r="X20" i="2"/>
  <c r="Y20" i="2" s="1"/>
  <c r="Z20" i="2" s="1"/>
  <c r="W17" i="2"/>
  <c r="X17" i="2"/>
  <c r="W18" i="2"/>
  <c r="W19" i="2"/>
  <c r="Y19" i="2" s="1"/>
  <c r="Z19" i="2" s="1"/>
  <c r="X18" i="2"/>
  <c r="Y17" i="2"/>
  <c r="Z17" i="2" s="1"/>
  <c r="Y18" i="2" l="1"/>
  <c r="Z18" i="2" s="1"/>
  <c r="J30" i="1"/>
  <c r="K29" i="1"/>
  <c r="I29" i="1"/>
  <c r="B29" i="1"/>
  <c r="J176" i="2" l="1"/>
  <c r="G176" i="2"/>
  <c r="J27" i="1" l="1"/>
  <c r="J28" i="1"/>
  <c r="H30" i="1"/>
  <c r="G30" i="1"/>
  <c r="F30" i="1"/>
  <c r="E30" i="1"/>
  <c r="D30" i="1"/>
  <c r="J29" i="1"/>
  <c r="N29" i="1" s="1"/>
  <c r="V185" i="2" l="1"/>
  <c r="V182" i="2"/>
  <c r="V178" i="2"/>
  <c r="V177" i="2"/>
  <c r="V176" i="2"/>
  <c r="V175" i="2"/>
  <c r="V174" i="2"/>
  <c r="V173" i="2"/>
  <c r="T172" i="2"/>
  <c r="V171" i="2"/>
  <c r="V170" i="2"/>
  <c r="V169" i="2"/>
  <c r="T168" i="2"/>
  <c r="V167" i="2"/>
  <c r="V166" i="2"/>
  <c r="V165" i="2"/>
  <c r="V164" i="2"/>
  <c r="T163" i="2"/>
  <c r="V162" i="2"/>
  <c r="V161" i="2"/>
  <c r="V160" i="2"/>
  <c r="V159" i="2"/>
  <c r="T158" i="2"/>
  <c r="T156" i="2"/>
  <c r="V155" i="2"/>
  <c r="V154" i="2"/>
  <c r="V153" i="2"/>
  <c r="V152" i="2"/>
  <c r="T150" i="2"/>
  <c r="V149" i="2"/>
  <c r="V148" i="2"/>
  <c r="T146" i="2"/>
  <c r="V145" i="2"/>
  <c r="V144" i="2"/>
  <c r="V143" i="2"/>
  <c r="V142" i="2"/>
  <c r="V141" i="2"/>
  <c r="T139" i="2"/>
  <c r="V138" i="2"/>
  <c r="V137" i="2"/>
  <c r="V136" i="2"/>
  <c r="V135" i="2"/>
  <c r="V134" i="2"/>
  <c r="V133" i="2"/>
  <c r="T131" i="2"/>
  <c r="V130" i="2"/>
  <c r="V129" i="2"/>
  <c r="V128" i="2"/>
  <c r="V127" i="2"/>
  <c r="V126" i="2"/>
  <c r="V125" i="2"/>
  <c r="T123" i="2"/>
  <c r="V122" i="2"/>
  <c r="V121" i="2"/>
  <c r="V120" i="2"/>
  <c r="V119" i="2"/>
  <c r="V118" i="2"/>
  <c r="V117" i="2"/>
  <c r="V116" i="2"/>
  <c r="V115" i="2"/>
  <c r="V114" i="2"/>
  <c r="V113" i="2"/>
  <c r="V112" i="2"/>
  <c r="V109" i="2"/>
  <c r="V108" i="2"/>
  <c r="V107" i="2"/>
  <c r="T106" i="2"/>
  <c r="V105" i="2"/>
  <c r="V104" i="2"/>
  <c r="V103" i="2"/>
  <c r="T102" i="2"/>
  <c r="V101" i="2"/>
  <c r="V100" i="2"/>
  <c r="V99" i="2"/>
  <c r="T98" i="2"/>
  <c r="V95" i="2"/>
  <c r="V94" i="2"/>
  <c r="V93" i="2"/>
  <c r="T92" i="2"/>
  <c r="V91" i="2"/>
  <c r="V90" i="2"/>
  <c r="V89" i="2"/>
  <c r="T88" i="2"/>
  <c r="V87" i="2"/>
  <c r="V86" i="2"/>
  <c r="V85" i="2"/>
  <c r="T84" i="2"/>
  <c r="V81" i="2"/>
  <c r="V80" i="2"/>
  <c r="V79" i="2"/>
  <c r="T78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59" i="2"/>
  <c r="V58" i="2"/>
  <c r="T57" i="2"/>
  <c r="V56" i="2"/>
  <c r="V55" i="2"/>
  <c r="V54" i="2"/>
  <c r="T53" i="2"/>
  <c r="V50" i="2"/>
  <c r="V49" i="2"/>
  <c r="V48" i="2"/>
  <c r="T47" i="2"/>
  <c r="V46" i="2"/>
  <c r="V45" i="2"/>
  <c r="V44" i="2"/>
  <c r="T43" i="2"/>
  <c r="V42" i="2"/>
  <c r="V41" i="2"/>
  <c r="V40" i="2"/>
  <c r="T39" i="2"/>
  <c r="V36" i="2"/>
  <c r="V35" i="2"/>
  <c r="V34" i="2"/>
  <c r="T33" i="2"/>
  <c r="V28" i="2"/>
  <c r="V27" i="2"/>
  <c r="V26" i="2"/>
  <c r="T25" i="2"/>
  <c r="V24" i="2"/>
  <c r="V23" i="2"/>
  <c r="V22" i="2"/>
  <c r="T21" i="2"/>
  <c r="V16" i="2"/>
  <c r="V15" i="2"/>
  <c r="V14" i="2"/>
  <c r="T13" i="2"/>
  <c r="P185" i="2"/>
  <c r="P182" i="2"/>
  <c r="P178" i="2"/>
  <c r="P177" i="2"/>
  <c r="P176" i="2"/>
  <c r="P175" i="2"/>
  <c r="P174" i="2"/>
  <c r="P173" i="2"/>
  <c r="N172" i="2"/>
  <c r="P171" i="2"/>
  <c r="P170" i="2"/>
  <c r="P169" i="2"/>
  <c r="N168" i="2"/>
  <c r="P167" i="2"/>
  <c r="P166" i="2"/>
  <c r="P165" i="2"/>
  <c r="P164" i="2"/>
  <c r="N163" i="2"/>
  <c r="P162" i="2"/>
  <c r="P161" i="2"/>
  <c r="P160" i="2"/>
  <c r="P159" i="2"/>
  <c r="N158" i="2"/>
  <c r="N156" i="2"/>
  <c r="P155" i="2"/>
  <c r="P154" i="2"/>
  <c r="P153" i="2"/>
  <c r="P152" i="2"/>
  <c r="N150" i="2"/>
  <c r="P149" i="2"/>
  <c r="P148" i="2"/>
  <c r="N146" i="2"/>
  <c r="P145" i="2"/>
  <c r="P144" i="2"/>
  <c r="P143" i="2"/>
  <c r="P142" i="2"/>
  <c r="P141" i="2"/>
  <c r="N139" i="2"/>
  <c r="P138" i="2"/>
  <c r="P137" i="2"/>
  <c r="P136" i="2"/>
  <c r="P135" i="2"/>
  <c r="P134" i="2"/>
  <c r="P133" i="2"/>
  <c r="N131" i="2"/>
  <c r="P130" i="2"/>
  <c r="P129" i="2"/>
  <c r="P128" i="2"/>
  <c r="P127" i="2"/>
  <c r="P126" i="2"/>
  <c r="P125" i="2"/>
  <c r="N123" i="2"/>
  <c r="P122" i="2"/>
  <c r="P121" i="2"/>
  <c r="P120" i="2"/>
  <c r="P119" i="2"/>
  <c r="P118" i="2"/>
  <c r="P117" i="2"/>
  <c r="P116" i="2"/>
  <c r="P115" i="2"/>
  <c r="P114" i="2"/>
  <c r="P113" i="2"/>
  <c r="P112" i="2"/>
  <c r="P109" i="2"/>
  <c r="P108" i="2"/>
  <c r="P107" i="2"/>
  <c r="N106" i="2"/>
  <c r="P105" i="2"/>
  <c r="P104" i="2"/>
  <c r="P103" i="2"/>
  <c r="N102" i="2"/>
  <c r="P101" i="2"/>
  <c r="P100" i="2"/>
  <c r="P99" i="2"/>
  <c r="N98" i="2"/>
  <c r="P95" i="2"/>
  <c r="P94" i="2"/>
  <c r="P93" i="2"/>
  <c r="N92" i="2"/>
  <c r="P91" i="2"/>
  <c r="P90" i="2"/>
  <c r="P89" i="2"/>
  <c r="N88" i="2"/>
  <c r="P87" i="2"/>
  <c r="P86" i="2"/>
  <c r="P85" i="2"/>
  <c r="N84" i="2"/>
  <c r="P81" i="2"/>
  <c r="P80" i="2"/>
  <c r="P79" i="2"/>
  <c r="N78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59" i="2"/>
  <c r="P58" i="2"/>
  <c r="N57" i="2"/>
  <c r="P56" i="2"/>
  <c r="P55" i="2"/>
  <c r="P54" i="2"/>
  <c r="N53" i="2"/>
  <c r="P50" i="2"/>
  <c r="P49" i="2"/>
  <c r="P48" i="2"/>
  <c r="N47" i="2"/>
  <c r="P46" i="2"/>
  <c r="P45" i="2"/>
  <c r="P44" i="2"/>
  <c r="N43" i="2"/>
  <c r="P42" i="2"/>
  <c r="P41" i="2"/>
  <c r="P40" i="2"/>
  <c r="N39" i="2"/>
  <c r="P36" i="2"/>
  <c r="P35" i="2"/>
  <c r="P34" i="2"/>
  <c r="N33" i="2"/>
  <c r="P28" i="2"/>
  <c r="P27" i="2"/>
  <c r="P26" i="2"/>
  <c r="N25" i="2"/>
  <c r="P24" i="2"/>
  <c r="P23" i="2"/>
  <c r="P22" i="2"/>
  <c r="N21" i="2"/>
  <c r="P15" i="2"/>
  <c r="P14" i="2"/>
  <c r="N13" i="2"/>
  <c r="J185" i="2"/>
  <c r="J178" i="2"/>
  <c r="J177" i="2"/>
  <c r="J175" i="2"/>
  <c r="J174" i="2"/>
  <c r="J173" i="2"/>
  <c r="H172" i="2"/>
  <c r="J171" i="2"/>
  <c r="J170" i="2"/>
  <c r="J169" i="2"/>
  <c r="H168" i="2"/>
  <c r="J167" i="2"/>
  <c r="J166" i="2"/>
  <c r="H163" i="2"/>
  <c r="J162" i="2"/>
  <c r="J161" i="2"/>
  <c r="J160" i="2"/>
  <c r="J159" i="2"/>
  <c r="H158" i="2"/>
  <c r="H156" i="2"/>
  <c r="J155" i="2"/>
  <c r="J154" i="2"/>
  <c r="J153" i="2"/>
  <c r="J152" i="2"/>
  <c r="H150" i="2"/>
  <c r="J149" i="2"/>
  <c r="J148" i="2"/>
  <c r="H146" i="2"/>
  <c r="J145" i="2"/>
  <c r="J144" i="2"/>
  <c r="J143" i="2"/>
  <c r="J142" i="2"/>
  <c r="J141" i="2"/>
  <c r="H139" i="2"/>
  <c r="J138" i="2"/>
  <c r="J137" i="2"/>
  <c r="J136" i="2"/>
  <c r="J135" i="2"/>
  <c r="J134" i="2"/>
  <c r="J133" i="2"/>
  <c r="H131" i="2"/>
  <c r="J130" i="2"/>
  <c r="J129" i="2"/>
  <c r="J128" i="2"/>
  <c r="J127" i="2"/>
  <c r="J126" i="2"/>
  <c r="J125" i="2"/>
  <c r="H123" i="2"/>
  <c r="J122" i="2"/>
  <c r="J121" i="2"/>
  <c r="J120" i="2"/>
  <c r="J119" i="2"/>
  <c r="J118" i="2"/>
  <c r="J117" i="2"/>
  <c r="J116" i="2"/>
  <c r="J115" i="2"/>
  <c r="J114" i="2"/>
  <c r="J113" i="2"/>
  <c r="J112" i="2"/>
  <c r="J109" i="2"/>
  <c r="J108" i="2"/>
  <c r="J107" i="2"/>
  <c r="H106" i="2"/>
  <c r="J105" i="2"/>
  <c r="J104" i="2"/>
  <c r="J103" i="2"/>
  <c r="H102" i="2"/>
  <c r="J101" i="2"/>
  <c r="J100" i="2"/>
  <c r="J99" i="2"/>
  <c r="H98" i="2"/>
  <c r="J95" i="2"/>
  <c r="J94" i="2"/>
  <c r="J93" i="2"/>
  <c r="H92" i="2"/>
  <c r="J91" i="2"/>
  <c r="J90" i="2"/>
  <c r="J89" i="2"/>
  <c r="H88" i="2"/>
  <c r="J87" i="2"/>
  <c r="J86" i="2"/>
  <c r="J85" i="2"/>
  <c r="H84" i="2"/>
  <c r="J81" i="2"/>
  <c r="J80" i="2"/>
  <c r="J79" i="2"/>
  <c r="H78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J63" i="2"/>
  <c r="H62" i="2"/>
  <c r="J56" i="2"/>
  <c r="J55" i="2"/>
  <c r="J54" i="2"/>
  <c r="H53" i="2"/>
  <c r="J50" i="2"/>
  <c r="J49" i="2"/>
  <c r="J48" i="2"/>
  <c r="H47" i="2"/>
  <c r="J46" i="2"/>
  <c r="J45" i="2"/>
  <c r="J44" i="2"/>
  <c r="H43" i="2"/>
  <c r="J42" i="2"/>
  <c r="J41" i="2"/>
  <c r="J40" i="2"/>
  <c r="H39" i="2"/>
  <c r="J36" i="2"/>
  <c r="J35" i="2"/>
  <c r="J34" i="2"/>
  <c r="H33" i="2"/>
  <c r="J28" i="2"/>
  <c r="J27" i="2"/>
  <c r="J26" i="2"/>
  <c r="H25" i="2"/>
  <c r="J24" i="2"/>
  <c r="J23" i="2"/>
  <c r="J22" i="2"/>
  <c r="H21" i="2"/>
  <c r="J16" i="2"/>
  <c r="J15" i="2"/>
  <c r="J14" i="2"/>
  <c r="H13" i="2"/>
  <c r="P57" i="2" l="1"/>
  <c r="J70" i="2"/>
  <c r="V57" i="2"/>
  <c r="X77" i="2"/>
  <c r="X81" i="2"/>
  <c r="X87" i="2"/>
  <c r="X91" i="2"/>
  <c r="X95" i="2"/>
  <c r="X101" i="2"/>
  <c r="X105" i="2"/>
  <c r="X109" i="2"/>
  <c r="X115" i="2"/>
  <c r="X119" i="2"/>
  <c r="X128" i="2"/>
  <c r="X133" i="2"/>
  <c r="X137" i="2"/>
  <c r="X142" i="2"/>
  <c r="X152" i="2"/>
  <c r="X161" i="2"/>
  <c r="X165" i="2"/>
  <c r="X169" i="2"/>
  <c r="X178" i="2"/>
  <c r="P39" i="2"/>
  <c r="P47" i="2"/>
  <c r="P53" i="2"/>
  <c r="P60" i="2" s="1"/>
  <c r="X116" i="2"/>
  <c r="X120" i="2"/>
  <c r="X125" i="2"/>
  <c r="X129" i="2"/>
  <c r="X138" i="2"/>
  <c r="X143" i="2"/>
  <c r="X153" i="2"/>
  <c r="X162" i="2"/>
  <c r="X166" i="2"/>
  <c r="X170" i="2"/>
  <c r="X174" i="2"/>
  <c r="X58" i="2"/>
  <c r="X176" i="2"/>
  <c r="X34" i="2"/>
  <c r="X44" i="2"/>
  <c r="X41" i="2"/>
  <c r="X45" i="2"/>
  <c r="X49" i="2"/>
  <c r="X55" i="2"/>
  <c r="X64" i="2"/>
  <c r="X68" i="2"/>
  <c r="X72" i="2"/>
  <c r="X59" i="2"/>
  <c r="X40" i="2"/>
  <c r="X48" i="2"/>
  <c r="X63" i="2"/>
  <c r="J74" i="2"/>
  <c r="X24" i="2"/>
  <c r="X28" i="2"/>
  <c r="X36" i="2"/>
  <c r="X42" i="2"/>
  <c r="X46" i="2"/>
  <c r="X50" i="2"/>
  <c r="X56" i="2"/>
  <c r="X65" i="2"/>
  <c r="X76" i="2"/>
  <c r="X108" i="2"/>
  <c r="X114" i="2"/>
  <c r="X118" i="2"/>
  <c r="X122" i="2"/>
  <c r="X127" i="2"/>
  <c r="X136" i="2"/>
  <c r="X145" i="2"/>
  <c r="X155" i="2"/>
  <c r="X160" i="2"/>
  <c r="X177" i="2"/>
  <c r="V39" i="2"/>
  <c r="V47" i="2"/>
  <c r="V53" i="2"/>
  <c r="V78" i="2"/>
  <c r="V102" i="2"/>
  <c r="V158" i="2"/>
  <c r="X113" i="2"/>
  <c r="X171" i="2"/>
  <c r="X15" i="2"/>
  <c r="X23" i="2"/>
  <c r="X27" i="2"/>
  <c r="X35" i="2"/>
  <c r="X75" i="2"/>
  <c r="X79" i="2"/>
  <c r="J84" i="2"/>
  <c r="X93" i="2"/>
  <c r="X167" i="2"/>
  <c r="X80" i="2"/>
  <c r="X90" i="2"/>
  <c r="X94" i="2"/>
  <c r="P146" i="2"/>
  <c r="P163" i="2"/>
  <c r="X185" i="2"/>
  <c r="X121" i="2"/>
  <c r="J146" i="2"/>
  <c r="J163" i="2"/>
  <c r="P62" i="2"/>
  <c r="V62" i="2"/>
  <c r="X117" i="2"/>
  <c r="X175" i="2"/>
  <c r="P13" i="2"/>
  <c r="P21" i="2"/>
  <c r="N31" i="2" s="1"/>
  <c r="P31" i="2" s="1"/>
  <c r="X26" i="2"/>
  <c r="P33" i="2"/>
  <c r="N51" i="2"/>
  <c r="V21" i="2"/>
  <c r="T31" i="2" s="1"/>
  <c r="V31" i="2" s="1"/>
  <c r="V33" i="2"/>
  <c r="T51" i="2"/>
  <c r="J53" i="2"/>
  <c r="J60" i="2" s="1"/>
  <c r="X54" i="2"/>
  <c r="X53" i="2" s="1"/>
  <c r="J66" i="2"/>
  <c r="X67" i="2"/>
  <c r="X103" i="2"/>
  <c r="X159" i="2"/>
  <c r="X16" i="2"/>
  <c r="J88" i="2"/>
  <c r="X89" i="2"/>
  <c r="J92" i="2"/>
  <c r="J172" i="2"/>
  <c r="X173" i="2"/>
  <c r="V146" i="2"/>
  <c r="V163" i="2"/>
  <c r="X22" i="2"/>
  <c r="X71" i="2"/>
  <c r="X69" i="2"/>
  <c r="X73" i="2"/>
  <c r="X86" i="2"/>
  <c r="J98" i="2"/>
  <c r="J102" i="2"/>
  <c r="J106" i="2"/>
  <c r="J123" i="2"/>
  <c r="X112" i="2"/>
  <c r="J139" i="2"/>
  <c r="J150" i="2"/>
  <c r="X148" i="2"/>
  <c r="X85" i="2"/>
  <c r="X134" i="2"/>
  <c r="X164" i="2"/>
  <c r="X14" i="2"/>
  <c r="H30" i="2"/>
  <c r="J25" i="2"/>
  <c r="H32" i="2" s="1"/>
  <c r="J32" i="2" s="1"/>
  <c r="J33" i="2"/>
  <c r="J39" i="2"/>
  <c r="J43" i="2"/>
  <c r="H51" i="2"/>
  <c r="X100" i="2"/>
  <c r="X104" i="2"/>
  <c r="X107" i="2"/>
  <c r="X106" i="2" s="1"/>
  <c r="X126" i="2"/>
  <c r="X130" i="2"/>
  <c r="X135" i="2"/>
  <c r="X144" i="2"/>
  <c r="X149" i="2"/>
  <c r="X154" i="2"/>
  <c r="P78" i="2"/>
  <c r="P102" i="2"/>
  <c r="P158" i="2"/>
  <c r="X99" i="2"/>
  <c r="X141" i="2"/>
  <c r="P70" i="2"/>
  <c r="P74" i="2"/>
  <c r="P168" i="2"/>
  <c r="P172" i="2"/>
  <c r="V70" i="2"/>
  <c r="V74" i="2"/>
  <c r="V168" i="2"/>
  <c r="V172" i="2"/>
  <c r="P88" i="2"/>
  <c r="P92" i="2"/>
  <c r="P98" i="2"/>
  <c r="N110" i="2"/>
  <c r="P123" i="2"/>
  <c r="P131" i="2"/>
  <c r="P156" i="2"/>
  <c r="V13" i="2"/>
  <c r="V88" i="2"/>
  <c r="V92" i="2"/>
  <c r="V98" i="2"/>
  <c r="T110" i="2"/>
  <c r="V123" i="2"/>
  <c r="V131" i="2"/>
  <c r="V156" i="2"/>
  <c r="H82" i="2"/>
  <c r="H186" i="2"/>
  <c r="J21" i="2"/>
  <c r="H31" i="2" s="1"/>
  <c r="J47" i="2"/>
  <c r="H60" i="2"/>
  <c r="J62" i="2"/>
  <c r="J78" i="2"/>
  <c r="H110" i="2"/>
  <c r="J131" i="2"/>
  <c r="J156" i="2"/>
  <c r="J158" i="2"/>
  <c r="J168" i="2"/>
  <c r="P25" i="2"/>
  <c r="N32" i="2" s="1"/>
  <c r="P32" i="2" s="1"/>
  <c r="P43" i="2"/>
  <c r="N60" i="2"/>
  <c r="P66" i="2"/>
  <c r="N82" i="2"/>
  <c r="P84" i="2"/>
  <c r="P106" i="2"/>
  <c r="P139" i="2"/>
  <c r="P150" i="2"/>
  <c r="N186" i="2"/>
  <c r="V25" i="2"/>
  <c r="T32" i="2" s="1"/>
  <c r="V32" i="2" s="1"/>
  <c r="V43" i="2"/>
  <c r="T60" i="2"/>
  <c r="V66" i="2"/>
  <c r="T82" i="2"/>
  <c r="V84" i="2"/>
  <c r="V106" i="2"/>
  <c r="V139" i="2"/>
  <c r="V150" i="2"/>
  <c r="T186" i="2"/>
  <c r="T30" i="2"/>
  <c r="V60" i="2"/>
  <c r="N30" i="2"/>
  <c r="S149" i="2"/>
  <c r="M149" i="2"/>
  <c r="G149" i="2"/>
  <c r="G155" i="2"/>
  <c r="M155" i="2"/>
  <c r="E172" i="2"/>
  <c r="X163" i="2" l="1"/>
  <c r="X98" i="2"/>
  <c r="X21" i="2"/>
  <c r="X74" i="2"/>
  <c r="X39" i="2"/>
  <c r="X156" i="2"/>
  <c r="X92" i="2"/>
  <c r="X43" i="2"/>
  <c r="V51" i="2"/>
  <c r="X139" i="2"/>
  <c r="X168" i="2"/>
  <c r="P51" i="2"/>
  <c r="X62" i="2"/>
  <c r="X47" i="2"/>
  <c r="X131" i="2"/>
  <c r="X57" i="2"/>
  <c r="X60" i="2" s="1"/>
  <c r="X146" i="2"/>
  <c r="X33" i="2"/>
  <c r="P96" i="2"/>
  <c r="X88" i="2"/>
  <c r="X158" i="2"/>
  <c r="P186" i="2"/>
  <c r="X78" i="2"/>
  <c r="X172" i="2"/>
  <c r="X25" i="2"/>
  <c r="X123" i="2"/>
  <c r="P110" i="2"/>
  <c r="P82" i="2"/>
  <c r="X150" i="2"/>
  <c r="X70" i="2"/>
  <c r="X66" i="2"/>
  <c r="V82" i="2"/>
  <c r="J110" i="2"/>
  <c r="J96" i="2"/>
  <c r="X102" i="2"/>
  <c r="V96" i="2"/>
  <c r="J51" i="2"/>
  <c r="V110" i="2"/>
  <c r="W149" i="2"/>
  <c r="Y149" i="2" s="1"/>
  <c r="Z149" i="2" s="1"/>
  <c r="J82" i="2"/>
  <c r="X32" i="2"/>
  <c r="V186" i="2"/>
  <c r="X84" i="2"/>
  <c r="J186" i="2"/>
  <c r="J31" i="2"/>
  <c r="T29" i="2"/>
  <c r="V30" i="2"/>
  <c r="V29" i="2" s="1"/>
  <c r="V37" i="2" s="1"/>
  <c r="N29" i="2"/>
  <c r="P30" i="2"/>
  <c r="P29" i="2" s="1"/>
  <c r="P37" i="2" s="1"/>
  <c r="J30" i="2"/>
  <c r="H29" i="2"/>
  <c r="E88" i="2"/>
  <c r="E92" i="2"/>
  <c r="E84" i="2"/>
  <c r="E53" i="2"/>
  <c r="E60" i="2" s="1"/>
  <c r="X186" i="2" l="1"/>
  <c r="X110" i="2"/>
  <c r="X51" i="2"/>
  <c r="V187" i="2"/>
  <c r="L28" i="1" s="1"/>
  <c r="V189" i="2" s="1"/>
  <c r="X82" i="2"/>
  <c r="X96" i="2"/>
  <c r="P187" i="2"/>
  <c r="P189" i="2" s="1"/>
  <c r="X30" i="2"/>
  <c r="X31" i="2"/>
  <c r="J29" i="2"/>
  <c r="J37" i="2" s="1"/>
  <c r="J187" i="2" s="1"/>
  <c r="C28" i="1" s="1"/>
  <c r="Q172" i="2"/>
  <c r="K172" i="2"/>
  <c r="Q168" i="2"/>
  <c r="K168" i="2"/>
  <c r="E168" i="2"/>
  <c r="Q163" i="2"/>
  <c r="K163" i="2"/>
  <c r="E163" i="2"/>
  <c r="Q158" i="2"/>
  <c r="K158" i="2"/>
  <c r="E158" i="2"/>
  <c r="G162" i="2"/>
  <c r="Q156" i="2"/>
  <c r="K156" i="2"/>
  <c r="E156" i="2"/>
  <c r="Q150" i="2"/>
  <c r="K150" i="2"/>
  <c r="E150" i="2"/>
  <c r="E146" i="2"/>
  <c r="Q139" i="2"/>
  <c r="K139" i="2"/>
  <c r="E139" i="2"/>
  <c r="Q131" i="2"/>
  <c r="K131" i="2"/>
  <c r="E131" i="2"/>
  <c r="Q123" i="2"/>
  <c r="K123" i="2"/>
  <c r="E123" i="2"/>
  <c r="Q106" i="2"/>
  <c r="K106" i="2"/>
  <c r="E106" i="2"/>
  <c r="Q102" i="2"/>
  <c r="K102" i="2"/>
  <c r="E102" i="2"/>
  <c r="Q98" i="2"/>
  <c r="K98" i="2"/>
  <c r="E98" i="2"/>
  <c r="Q92" i="2"/>
  <c r="K92" i="2"/>
  <c r="Q88" i="2"/>
  <c r="K88" i="2"/>
  <c r="Q84" i="2"/>
  <c r="K84" i="2"/>
  <c r="Q78" i="2"/>
  <c r="K78" i="2"/>
  <c r="E78" i="2"/>
  <c r="Q74" i="2"/>
  <c r="K74" i="2"/>
  <c r="E74" i="2"/>
  <c r="Q70" i="2"/>
  <c r="K70" i="2"/>
  <c r="E70" i="2"/>
  <c r="Q66" i="2"/>
  <c r="K66" i="2"/>
  <c r="E66" i="2"/>
  <c r="Q62" i="2"/>
  <c r="K62" i="2"/>
  <c r="E62" i="2"/>
  <c r="E47" i="2"/>
  <c r="K47" i="2"/>
  <c r="Q47" i="2"/>
  <c r="Q43" i="2"/>
  <c r="K43" i="2"/>
  <c r="E43" i="2"/>
  <c r="Q39" i="2"/>
  <c r="K39" i="2"/>
  <c r="E39" i="2"/>
  <c r="Q33" i="2"/>
  <c r="K33" i="2"/>
  <c r="E33" i="2"/>
  <c r="E25" i="2"/>
  <c r="K25" i="2"/>
  <c r="Q25" i="2"/>
  <c r="Q21" i="2"/>
  <c r="K21" i="2"/>
  <c r="Q13" i="2"/>
  <c r="K13" i="2"/>
  <c r="C30" i="1" l="1"/>
  <c r="N28" i="1"/>
  <c r="K28" i="1" s="1"/>
  <c r="K30" i="1" s="1"/>
  <c r="L30" i="1"/>
  <c r="X29" i="2"/>
  <c r="X37" i="2" s="1"/>
  <c r="X187" i="2" s="1"/>
  <c r="J189" i="2"/>
  <c r="E186" i="2"/>
  <c r="K51" i="2"/>
  <c r="E82" i="2"/>
  <c r="K186" i="2"/>
  <c r="Q51" i="2"/>
  <c r="E51" i="2"/>
  <c r="Q186" i="2"/>
  <c r="X189" i="2" l="1"/>
  <c r="B28" i="1"/>
  <c r="B30" i="1" s="1"/>
  <c r="M29" i="1"/>
  <c r="M30" i="1" s="1"/>
  <c r="N30" i="1"/>
  <c r="I28" i="1"/>
  <c r="I30" i="1" s="1"/>
  <c r="M93" i="2"/>
  <c r="E110" i="2"/>
  <c r="Q110" i="2"/>
  <c r="K110" i="2"/>
  <c r="Q146" i="2"/>
  <c r="K146" i="2"/>
  <c r="K57" i="2"/>
  <c r="M185" i="2"/>
  <c r="G185" i="2"/>
  <c r="Q57" i="2"/>
  <c r="A5" i="2" l="1"/>
  <c r="A4" i="2"/>
  <c r="A3" i="2"/>
  <c r="A2" i="2"/>
  <c r="S182" i="2" l="1"/>
  <c r="M182" i="2"/>
  <c r="S178" i="2"/>
  <c r="M178" i="2"/>
  <c r="G178" i="2"/>
  <c r="S177" i="2"/>
  <c r="M177" i="2"/>
  <c r="G177" i="2"/>
  <c r="S176" i="2"/>
  <c r="M176" i="2"/>
  <c r="W176" i="2" s="1"/>
  <c r="Y176" i="2" s="1"/>
  <c r="Z176" i="2" s="1"/>
  <c r="S175" i="2"/>
  <c r="M175" i="2"/>
  <c r="G175" i="2"/>
  <c r="S174" i="2"/>
  <c r="M174" i="2"/>
  <c r="G174" i="2"/>
  <c r="S173" i="2"/>
  <c r="M173" i="2"/>
  <c r="G173" i="2"/>
  <c r="S171" i="2"/>
  <c r="M171" i="2"/>
  <c r="G171" i="2"/>
  <c r="S170" i="2"/>
  <c r="M170" i="2"/>
  <c r="G170" i="2"/>
  <c r="S169" i="2"/>
  <c r="M169" i="2"/>
  <c r="G169" i="2"/>
  <c r="S166" i="2"/>
  <c r="M166" i="2"/>
  <c r="G166" i="2"/>
  <c r="S165" i="2"/>
  <c r="M165" i="2"/>
  <c r="G165" i="2"/>
  <c r="S164" i="2"/>
  <c r="M164" i="2"/>
  <c r="G164" i="2"/>
  <c r="S162" i="2"/>
  <c r="M162" i="2"/>
  <c r="S161" i="2"/>
  <c r="M161" i="2"/>
  <c r="G161" i="2"/>
  <c r="S160" i="2"/>
  <c r="M160" i="2"/>
  <c r="G160" i="2"/>
  <c r="S159" i="2"/>
  <c r="M159" i="2"/>
  <c r="G159" i="2"/>
  <c r="S154" i="2"/>
  <c r="M154" i="2"/>
  <c r="G154" i="2"/>
  <c r="S153" i="2"/>
  <c r="M153" i="2"/>
  <c r="G153" i="2"/>
  <c r="S152" i="2"/>
  <c r="M152" i="2"/>
  <c r="G152" i="2"/>
  <c r="S148" i="2"/>
  <c r="M148" i="2"/>
  <c r="G148" i="2"/>
  <c r="S144" i="2"/>
  <c r="M144" i="2"/>
  <c r="G144" i="2"/>
  <c r="S143" i="2"/>
  <c r="M143" i="2"/>
  <c r="G143" i="2"/>
  <c r="S142" i="2"/>
  <c r="M142" i="2"/>
  <c r="G142" i="2"/>
  <c r="S141" i="2"/>
  <c r="M141" i="2"/>
  <c r="G141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29" i="2"/>
  <c r="M129" i="2"/>
  <c r="G129" i="2"/>
  <c r="S128" i="2"/>
  <c r="M128" i="2"/>
  <c r="G128" i="2"/>
  <c r="S127" i="2"/>
  <c r="M127" i="2"/>
  <c r="G127" i="2"/>
  <c r="S126" i="2"/>
  <c r="M126" i="2"/>
  <c r="G126" i="2"/>
  <c r="S125" i="2"/>
  <c r="M125" i="2"/>
  <c r="G125" i="2"/>
  <c r="S122" i="2"/>
  <c r="S130" i="2" s="1"/>
  <c r="S121" i="2"/>
  <c r="M121" i="2"/>
  <c r="G121" i="2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M122" i="2" s="1"/>
  <c r="G115" i="2"/>
  <c r="S114" i="2"/>
  <c r="M114" i="2"/>
  <c r="G114" i="2"/>
  <c r="S113" i="2"/>
  <c r="M113" i="2"/>
  <c r="G113" i="2"/>
  <c r="S112" i="2"/>
  <c r="M112" i="2"/>
  <c r="G112" i="2"/>
  <c r="S109" i="2"/>
  <c r="M109" i="2"/>
  <c r="G109" i="2"/>
  <c r="S108" i="2"/>
  <c r="M108" i="2"/>
  <c r="G108" i="2"/>
  <c r="S107" i="2"/>
  <c r="M107" i="2"/>
  <c r="G107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5" i="2"/>
  <c r="M95" i="2"/>
  <c r="G95" i="2"/>
  <c r="S94" i="2"/>
  <c r="M94" i="2"/>
  <c r="G94" i="2"/>
  <c r="S93" i="2"/>
  <c r="G93" i="2"/>
  <c r="S91" i="2"/>
  <c r="M91" i="2"/>
  <c r="G91" i="2"/>
  <c r="S90" i="2"/>
  <c r="M90" i="2"/>
  <c r="G90" i="2"/>
  <c r="S89" i="2"/>
  <c r="M89" i="2"/>
  <c r="G89" i="2"/>
  <c r="S87" i="2"/>
  <c r="M87" i="2"/>
  <c r="G87" i="2"/>
  <c r="S86" i="2"/>
  <c r="M86" i="2"/>
  <c r="G86" i="2"/>
  <c r="S85" i="2"/>
  <c r="M85" i="2"/>
  <c r="G85" i="2"/>
  <c r="S81" i="2"/>
  <c r="M81" i="2"/>
  <c r="G81" i="2"/>
  <c r="S80" i="2"/>
  <c r="M80" i="2"/>
  <c r="G80" i="2"/>
  <c r="S79" i="2"/>
  <c r="M79" i="2"/>
  <c r="G79" i="2"/>
  <c r="K82" i="2"/>
  <c r="S77" i="2"/>
  <c r="M77" i="2"/>
  <c r="G77" i="2"/>
  <c r="S76" i="2"/>
  <c r="M76" i="2"/>
  <c r="G76" i="2"/>
  <c r="S75" i="2"/>
  <c r="M75" i="2"/>
  <c r="G75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59" i="2"/>
  <c r="M59" i="2"/>
  <c r="S58" i="2"/>
  <c r="M58" i="2"/>
  <c r="S56" i="2"/>
  <c r="M56" i="2"/>
  <c r="G56" i="2"/>
  <c r="S55" i="2"/>
  <c r="M55" i="2"/>
  <c r="G55" i="2"/>
  <c r="S54" i="2"/>
  <c r="M54" i="2"/>
  <c r="G54" i="2"/>
  <c r="Q53" i="2"/>
  <c r="Q60" i="2" s="1"/>
  <c r="K53" i="2"/>
  <c r="K60" i="2" s="1"/>
  <c r="S50" i="2"/>
  <c r="M50" i="2"/>
  <c r="G50" i="2"/>
  <c r="S49" i="2"/>
  <c r="M49" i="2"/>
  <c r="G49" i="2"/>
  <c r="S48" i="2"/>
  <c r="M48" i="2"/>
  <c r="G48" i="2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6" i="2"/>
  <c r="M36" i="2"/>
  <c r="G36" i="2"/>
  <c r="S35" i="2"/>
  <c r="M35" i="2"/>
  <c r="G35" i="2"/>
  <c r="S34" i="2"/>
  <c r="M34" i="2"/>
  <c r="G34" i="2"/>
  <c r="S28" i="2"/>
  <c r="M28" i="2"/>
  <c r="G28" i="2"/>
  <c r="S27" i="2"/>
  <c r="M27" i="2"/>
  <c r="G27" i="2"/>
  <c r="S26" i="2"/>
  <c r="M26" i="2"/>
  <c r="G26" i="2"/>
  <c r="S24" i="2"/>
  <c r="M24" i="2"/>
  <c r="G24" i="2"/>
  <c r="S23" i="2"/>
  <c r="M23" i="2"/>
  <c r="G23" i="2"/>
  <c r="S22" i="2"/>
  <c r="M22" i="2"/>
  <c r="G22" i="2"/>
  <c r="S16" i="2"/>
  <c r="M16" i="2"/>
  <c r="S15" i="2"/>
  <c r="M15" i="2"/>
  <c r="S14" i="2"/>
  <c r="M14" i="2"/>
  <c r="G14" i="2"/>
  <c r="G13" i="2" s="1"/>
  <c r="W59" i="2" l="1"/>
  <c r="Y59" i="2" s="1"/>
  <c r="Z59" i="2" s="1"/>
  <c r="S13" i="2"/>
  <c r="Q30" i="2" s="1"/>
  <c r="W182" i="2"/>
  <c r="W34" i="2"/>
  <c r="W14" i="2"/>
  <c r="Y14" i="2" s="1"/>
  <c r="Z14" i="2" s="1"/>
  <c r="W28" i="2"/>
  <c r="Y28" i="2" s="1"/>
  <c r="Z28" i="2" s="1"/>
  <c r="W45" i="2"/>
  <c r="Y45" i="2" s="1"/>
  <c r="Z45" i="2" s="1"/>
  <c r="W50" i="2"/>
  <c r="Y50" i="2" s="1"/>
  <c r="Z50" i="2" s="1"/>
  <c r="W55" i="2"/>
  <c r="Y55" i="2" s="1"/>
  <c r="Z55" i="2" s="1"/>
  <c r="W65" i="2"/>
  <c r="Y65" i="2" s="1"/>
  <c r="Z65" i="2" s="1"/>
  <c r="W71" i="2"/>
  <c r="Y71" i="2" s="1"/>
  <c r="Z71" i="2" s="1"/>
  <c r="W76" i="2"/>
  <c r="Y76" i="2" s="1"/>
  <c r="Z76" i="2" s="1"/>
  <c r="W85" i="2"/>
  <c r="Y85" i="2" s="1"/>
  <c r="Z85" i="2" s="1"/>
  <c r="W90" i="2"/>
  <c r="Y90" i="2" s="1"/>
  <c r="Z90" i="2" s="1"/>
  <c r="W94" i="2"/>
  <c r="Y94" i="2" s="1"/>
  <c r="Z94" i="2" s="1"/>
  <c r="W101" i="2"/>
  <c r="Y101" i="2" s="1"/>
  <c r="Z101" i="2" s="1"/>
  <c r="W107" i="2"/>
  <c r="Y107" i="2" s="1"/>
  <c r="Z107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29" i="2"/>
  <c r="Y129" i="2" s="1"/>
  <c r="Z129" i="2" s="1"/>
  <c r="W136" i="2"/>
  <c r="Y136" i="2" s="1"/>
  <c r="Z136" i="2" s="1"/>
  <c r="W143" i="2"/>
  <c r="Y143" i="2" s="1"/>
  <c r="Z143" i="2" s="1"/>
  <c r="W153" i="2"/>
  <c r="Y153" i="2" s="1"/>
  <c r="Z153" i="2" s="1"/>
  <c r="W161" i="2"/>
  <c r="Y161" i="2" s="1"/>
  <c r="Z161" i="2" s="1"/>
  <c r="W165" i="2"/>
  <c r="Y165" i="2" s="1"/>
  <c r="Z165" i="2" s="1"/>
  <c r="W171" i="2"/>
  <c r="Y171" i="2" s="1"/>
  <c r="Z171" i="2" s="1"/>
  <c r="W23" i="2"/>
  <c r="Y23" i="2" s="1"/>
  <c r="Z23" i="2" s="1"/>
  <c r="W40" i="2"/>
  <c r="Y40" i="2" s="1"/>
  <c r="Z40" i="2" s="1"/>
  <c r="W22" i="2"/>
  <c r="S62" i="2"/>
  <c r="W16" i="2"/>
  <c r="Y16" i="2" s="1"/>
  <c r="Z16" i="2" s="1"/>
  <c r="W26" i="2"/>
  <c r="W35" i="2"/>
  <c r="Y35" i="2" s="1"/>
  <c r="Z35" i="2" s="1"/>
  <c r="W42" i="2"/>
  <c r="Y42" i="2" s="1"/>
  <c r="Z42" i="2" s="1"/>
  <c r="W48" i="2"/>
  <c r="W58" i="2"/>
  <c r="W63" i="2"/>
  <c r="W68" i="2"/>
  <c r="Y68" i="2" s="1"/>
  <c r="Z68" i="2" s="1"/>
  <c r="W73" i="2"/>
  <c r="Y73" i="2" s="1"/>
  <c r="Z73" i="2" s="1"/>
  <c r="W80" i="2"/>
  <c r="Y80" i="2" s="1"/>
  <c r="Z80" i="2" s="1"/>
  <c r="W87" i="2"/>
  <c r="Y87" i="2" s="1"/>
  <c r="Z87" i="2" s="1"/>
  <c r="W93" i="2"/>
  <c r="Y93" i="2" s="1"/>
  <c r="Z93" i="2" s="1"/>
  <c r="W99" i="2"/>
  <c r="W104" i="2"/>
  <c r="Y104" i="2" s="1"/>
  <c r="Z104" i="2" s="1"/>
  <c r="W109" i="2"/>
  <c r="Y109" i="2" s="1"/>
  <c r="Z109" i="2" s="1"/>
  <c r="W115" i="2"/>
  <c r="Y115" i="2" s="1"/>
  <c r="Z115" i="2" s="1"/>
  <c r="W119" i="2"/>
  <c r="Y119" i="2" s="1"/>
  <c r="Z119" i="2" s="1"/>
  <c r="S131" i="2"/>
  <c r="W127" i="2"/>
  <c r="Y127" i="2" s="1"/>
  <c r="Z127" i="2" s="1"/>
  <c r="W134" i="2"/>
  <c r="Y134" i="2" s="1"/>
  <c r="Z134" i="2" s="1"/>
  <c r="W141" i="2"/>
  <c r="Y141" i="2" s="1"/>
  <c r="Z141" i="2" s="1"/>
  <c r="W148" i="2"/>
  <c r="W159" i="2"/>
  <c r="W169" i="2"/>
  <c r="W174" i="2"/>
  <c r="Y174" i="2" s="1"/>
  <c r="Z174" i="2" s="1"/>
  <c r="W177" i="2"/>
  <c r="Y177" i="2" s="1"/>
  <c r="Z177" i="2" s="1"/>
  <c r="W15" i="2"/>
  <c r="Y15" i="2" s="1"/>
  <c r="Z15" i="2" s="1"/>
  <c r="S21" i="2"/>
  <c r="W24" i="2"/>
  <c r="Y24" i="2" s="1"/>
  <c r="Z24" i="2" s="1"/>
  <c r="W27" i="2"/>
  <c r="Y27" i="2" s="1"/>
  <c r="Z27" i="2" s="1"/>
  <c r="S33" i="2"/>
  <c r="W36" i="2"/>
  <c r="Y36" i="2" s="1"/>
  <c r="Z36" i="2" s="1"/>
  <c r="W41" i="2"/>
  <c r="Y41" i="2" s="1"/>
  <c r="Z41" i="2" s="1"/>
  <c r="W44" i="2"/>
  <c r="W46" i="2"/>
  <c r="Y46" i="2" s="1"/>
  <c r="Z46" i="2" s="1"/>
  <c r="W49" i="2"/>
  <c r="Y49" i="2" s="1"/>
  <c r="Z49" i="2" s="1"/>
  <c r="W54" i="2"/>
  <c r="S53" i="2"/>
  <c r="W56" i="2"/>
  <c r="Y56" i="2" s="1"/>
  <c r="Z56" i="2" s="1"/>
  <c r="W64" i="2"/>
  <c r="Y64" i="2" s="1"/>
  <c r="Z64" i="2" s="1"/>
  <c r="W67" i="2"/>
  <c r="S66" i="2"/>
  <c r="W69" i="2"/>
  <c r="Y69" i="2" s="1"/>
  <c r="Z69" i="2" s="1"/>
  <c r="M70" i="2"/>
  <c r="W72" i="2"/>
  <c r="Y72" i="2" s="1"/>
  <c r="Z72" i="2" s="1"/>
  <c r="W75" i="2"/>
  <c r="S74" i="2"/>
  <c r="W77" i="2"/>
  <c r="Y77" i="2" s="1"/>
  <c r="Z77" i="2" s="1"/>
  <c r="W79" i="2"/>
  <c r="S78" i="2"/>
  <c r="W81" i="2"/>
  <c r="Y81" i="2" s="1"/>
  <c r="Z81" i="2" s="1"/>
  <c r="M84" i="2"/>
  <c r="W86" i="2"/>
  <c r="Y86" i="2" s="1"/>
  <c r="Z86" i="2" s="1"/>
  <c r="W89" i="2"/>
  <c r="W91" i="2"/>
  <c r="Y91" i="2" s="1"/>
  <c r="Z91" i="2" s="1"/>
  <c r="S92" i="2"/>
  <c r="M92" i="2"/>
  <c r="W95" i="2"/>
  <c r="Y95" i="2" s="1"/>
  <c r="Z95" i="2" s="1"/>
  <c r="W100" i="2"/>
  <c r="Y100" i="2" s="1"/>
  <c r="Z100" i="2" s="1"/>
  <c r="W103" i="2"/>
  <c r="S102" i="2"/>
  <c r="W105" i="2"/>
  <c r="Y105" i="2" s="1"/>
  <c r="Z105" i="2" s="1"/>
  <c r="M106" i="2"/>
  <c r="W108" i="2"/>
  <c r="Y108" i="2" s="1"/>
  <c r="Z108" i="2" s="1"/>
  <c r="W112" i="2"/>
  <c r="Y112" i="2" s="1"/>
  <c r="Z112" i="2" s="1"/>
  <c r="S123" i="2"/>
  <c r="W114" i="2"/>
  <c r="Y114" i="2" s="1"/>
  <c r="Z114" i="2" s="1"/>
  <c r="W116" i="2"/>
  <c r="Y116" i="2" s="1"/>
  <c r="Z116" i="2" s="1"/>
  <c r="W118" i="2"/>
  <c r="Y118" i="2" s="1"/>
  <c r="Z118" i="2" s="1"/>
  <c r="W120" i="2"/>
  <c r="Y120" i="2" s="1"/>
  <c r="Z120" i="2" s="1"/>
  <c r="W126" i="2"/>
  <c r="W128" i="2"/>
  <c r="Y128" i="2" s="1"/>
  <c r="Z128" i="2" s="1"/>
  <c r="W133" i="2"/>
  <c r="Y133" i="2" s="1"/>
  <c r="Z133" i="2" s="1"/>
  <c r="W135" i="2"/>
  <c r="Y135" i="2" s="1"/>
  <c r="Z135" i="2" s="1"/>
  <c r="W137" i="2"/>
  <c r="Y137" i="2" s="1"/>
  <c r="Z137" i="2" s="1"/>
  <c r="W142" i="2"/>
  <c r="Y142" i="2" s="1"/>
  <c r="Z142" i="2" s="1"/>
  <c r="W144" i="2"/>
  <c r="Y144" i="2" s="1"/>
  <c r="Z144" i="2" s="1"/>
  <c r="W152" i="2"/>
  <c r="Y152" i="2" s="1"/>
  <c r="Z152" i="2" s="1"/>
  <c r="W154" i="2"/>
  <c r="Y154" i="2" s="1"/>
  <c r="Z154" i="2" s="1"/>
  <c r="W160" i="2"/>
  <c r="Y160" i="2" s="1"/>
  <c r="Z160" i="2" s="1"/>
  <c r="W162" i="2"/>
  <c r="Y162" i="2" s="1"/>
  <c r="Z162" i="2" s="1"/>
  <c r="W164" i="2"/>
  <c r="W166" i="2"/>
  <c r="Y166" i="2" s="1"/>
  <c r="Z166" i="2" s="1"/>
  <c r="W170" i="2"/>
  <c r="Y170" i="2" s="1"/>
  <c r="Z170" i="2" s="1"/>
  <c r="W173" i="2"/>
  <c r="W175" i="2"/>
  <c r="Y175" i="2" s="1"/>
  <c r="Z175" i="2" s="1"/>
  <c r="W178" i="2"/>
  <c r="Y178" i="2" s="1"/>
  <c r="Z178" i="2" s="1"/>
  <c r="S43" i="2"/>
  <c r="S57" i="2"/>
  <c r="S60" i="2" s="1"/>
  <c r="S88" i="2"/>
  <c r="M98" i="2"/>
  <c r="S168" i="2"/>
  <c r="S25" i="2"/>
  <c r="Q32" i="2" s="1"/>
  <c r="S32" i="2" s="1"/>
  <c r="M33" i="2"/>
  <c r="S39" i="2"/>
  <c r="M43" i="2"/>
  <c r="S47" i="2"/>
  <c r="S150" i="2"/>
  <c r="M172" i="2"/>
  <c r="M53" i="2"/>
  <c r="M66" i="2"/>
  <c r="M13" i="2"/>
  <c r="Q31" i="2"/>
  <c r="S31" i="2" s="1"/>
  <c r="S70" i="2"/>
  <c r="M74" i="2"/>
  <c r="S98" i="2"/>
  <c r="M25" i="2"/>
  <c r="K32" i="2" s="1"/>
  <c r="M32" i="2" s="1"/>
  <c r="M39" i="2"/>
  <c r="M47" i="2"/>
  <c r="M62" i="2"/>
  <c r="M78" i="2"/>
  <c r="S84" i="2"/>
  <c r="M88" i="2"/>
  <c r="M102" i="2"/>
  <c r="S106" i="2"/>
  <c r="M123" i="2"/>
  <c r="M168" i="2"/>
  <c r="G21" i="2"/>
  <c r="G33" i="2"/>
  <c r="G43" i="2"/>
  <c r="G53" i="2"/>
  <c r="G66" i="2"/>
  <c r="G74" i="2"/>
  <c r="G78" i="2"/>
  <c r="G88" i="2"/>
  <c r="G102" i="2"/>
  <c r="M156" i="2"/>
  <c r="M150" i="2"/>
  <c r="G158" i="2"/>
  <c r="S167" i="2"/>
  <c r="S163" i="2" s="1"/>
  <c r="S158" i="2"/>
  <c r="G168" i="2"/>
  <c r="M21" i="2"/>
  <c r="K31" i="2" s="1"/>
  <c r="M31" i="2" s="1"/>
  <c r="G25" i="2"/>
  <c r="G39" i="2"/>
  <c r="G47" i="2"/>
  <c r="G62" i="2"/>
  <c r="G70" i="2"/>
  <c r="G84" i="2"/>
  <c r="G92" i="2"/>
  <c r="G98" i="2"/>
  <c r="G106" i="2"/>
  <c r="G122" i="2"/>
  <c r="W122" i="2" s="1"/>
  <c r="Y122" i="2" s="1"/>
  <c r="Z122" i="2" s="1"/>
  <c r="G150" i="2"/>
  <c r="M167" i="2"/>
  <c r="M163" i="2" s="1"/>
  <c r="M158" i="2"/>
  <c r="G172" i="2"/>
  <c r="S185" i="2"/>
  <c r="W185" i="2" s="1"/>
  <c r="Y185" i="2" s="1"/>
  <c r="Z185" i="2" s="1"/>
  <c r="M57" i="2"/>
  <c r="G130" i="2"/>
  <c r="G167" i="2"/>
  <c r="S155" i="2"/>
  <c r="Q82" i="2"/>
  <c r="M130" i="2"/>
  <c r="M138" i="2" s="1"/>
  <c r="M139" i="2" s="1"/>
  <c r="S138" i="2"/>
  <c r="S139" i="2" s="1"/>
  <c r="S110" i="2" l="1"/>
  <c r="M51" i="2"/>
  <c r="S51" i="2"/>
  <c r="W43" i="2"/>
  <c r="Y43" i="2" s="1"/>
  <c r="Z43" i="2" s="1"/>
  <c r="S96" i="2"/>
  <c r="W21" i="2"/>
  <c r="Y21" i="2" s="1"/>
  <c r="Z21" i="2" s="1"/>
  <c r="W130" i="2"/>
  <c r="Y130" i="2" s="1"/>
  <c r="Z130" i="2" s="1"/>
  <c r="W47" i="2"/>
  <c r="Y34" i="2"/>
  <c r="Z34" i="2" s="1"/>
  <c r="W33" i="2"/>
  <c r="Y33" i="2" s="1"/>
  <c r="Z33" i="2" s="1"/>
  <c r="Y164" i="2"/>
  <c r="Z164" i="2" s="1"/>
  <c r="W74" i="2"/>
  <c r="Y74" i="2" s="1"/>
  <c r="Z74" i="2" s="1"/>
  <c r="Y75" i="2"/>
  <c r="Z75" i="2" s="1"/>
  <c r="Y44" i="2"/>
  <c r="Z44" i="2" s="1"/>
  <c r="M60" i="2"/>
  <c r="W172" i="2"/>
  <c r="Y172" i="2" s="1"/>
  <c r="Z172" i="2" s="1"/>
  <c r="Y173" i="2"/>
  <c r="Z173" i="2" s="1"/>
  <c r="W78" i="2"/>
  <c r="Y78" i="2" s="1"/>
  <c r="Z78" i="2" s="1"/>
  <c r="Y79" i="2"/>
  <c r="Z79" i="2" s="1"/>
  <c r="W66" i="2"/>
  <c r="Y67" i="2"/>
  <c r="Z67" i="2" s="1"/>
  <c r="W53" i="2"/>
  <c r="Y53" i="2" s="1"/>
  <c r="Z53" i="2" s="1"/>
  <c r="Y54" i="2"/>
  <c r="Z54" i="2" s="1"/>
  <c r="W168" i="2"/>
  <c r="Y168" i="2" s="1"/>
  <c r="Z168" i="2" s="1"/>
  <c r="Y169" i="2"/>
  <c r="Z169" i="2" s="1"/>
  <c r="W39" i="2"/>
  <c r="Y39" i="2" s="1"/>
  <c r="Z39" i="2" s="1"/>
  <c r="W84" i="2"/>
  <c r="W88" i="2"/>
  <c r="Y88" i="2" s="1"/>
  <c r="Z88" i="2" s="1"/>
  <c r="Y89" i="2"/>
  <c r="Z89" i="2" s="1"/>
  <c r="Y22" i="2"/>
  <c r="Z22" i="2" s="1"/>
  <c r="W98" i="2"/>
  <c r="Y98" i="2" s="1"/>
  <c r="Z98" i="2" s="1"/>
  <c r="Y99" i="2"/>
  <c r="Z99" i="2" s="1"/>
  <c r="Y48" i="2"/>
  <c r="Z48" i="2" s="1"/>
  <c r="M82" i="2"/>
  <c r="M186" i="2"/>
  <c r="Q29" i="2"/>
  <c r="W102" i="2"/>
  <c r="Y102" i="2" s="1"/>
  <c r="Z102" i="2" s="1"/>
  <c r="Y103" i="2"/>
  <c r="Z103" i="2" s="1"/>
  <c r="M96" i="2"/>
  <c r="W92" i="2"/>
  <c r="Y92" i="2" s="1"/>
  <c r="Z92" i="2" s="1"/>
  <c r="W158" i="2"/>
  <c r="Y158" i="2" s="1"/>
  <c r="Z158" i="2" s="1"/>
  <c r="Y159" i="2"/>
  <c r="Z159" i="2" s="1"/>
  <c r="W62" i="2"/>
  <c r="Y62" i="2" s="1"/>
  <c r="Z62" i="2" s="1"/>
  <c r="Y63" i="2"/>
  <c r="Z63" i="2" s="1"/>
  <c r="W70" i="2"/>
  <c r="Y70" i="2" s="1"/>
  <c r="Z70" i="2" s="1"/>
  <c r="K30" i="2"/>
  <c r="K29" i="2" s="1"/>
  <c r="Y126" i="2"/>
  <c r="Z126" i="2" s="1"/>
  <c r="M110" i="2"/>
  <c r="S82" i="2"/>
  <c r="W150" i="2"/>
  <c r="Y150" i="2" s="1"/>
  <c r="Z150" i="2" s="1"/>
  <c r="Y148" i="2"/>
  <c r="Z148" i="2" s="1"/>
  <c r="W57" i="2"/>
  <c r="Y58" i="2"/>
  <c r="Z58" i="2" s="1"/>
  <c r="W25" i="2"/>
  <c r="Y25" i="2" s="1"/>
  <c r="Z25" i="2" s="1"/>
  <c r="Y26" i="2"/>
  <c r="Z26" i="2" s="1"/>
  <c r="W106" i="2"/>
  <c r="S156" i="2"/>
  <c r="W155" i="2"/>
  <c r="Y155" i="2" s="1"/>
  <c r="Z155" i="2" s="1"/>
  <c r="W123" i="2"/>
  <c r="Y123" i="2" s="1"/>
  <c r="Z123" i="2" s="1"/>
  <c r="W167" i="2"/>
  <c r="Y167" i="2" s="1"/>
  <c r="Z167" i="2" s="1"/>
  <c r="G51" i="2"/>
  <c r="G110" i="2"/>
  <c r="G96" i="2"/>
  <c r="G138" i="2"/>
  <c r="W138" i="2" s="1"/>
  <c r="G131" i="2"/>
  <c r="E32" i="2"/>
  <c r="G32" i="2" s="1"/>
  <c r="W32" i="2" s="1"/>
  <c r="Y32" i="2" s="1"/>
  <c r="Z32" i="2" s="1"/>
  <c r="E30" i="2"/>
  <c r="G30" i="2" s="1"/>
  <c r="M131" i="2"/>
  <c r="G123" i="2"/>
  <c r="G60" i="2"/>
  <c r="E31" i="2"/>
  <c r="G31" i="2" s="1"/>
  <c r="W31" i="2" s="1"/>
  <c r="Y31" i="2" s="1"/>
  <c r="Z31" i="2" s="1"/>
  <c r="S172" i="2"/>
  <c r="S186" i="2" s="1"/>
  <c r="G163" i="2"/>
  <c r="G156" i="2"/>
  <c r="G82" i="2"/>
  <c r="M145" i="2"/>
  <c r="M146" i="2" s="1"/>
  <c r="G145" i="2"/>
  <c r="S30" i="2"/>
  <c r="S29" i="2" s="1"/>
  <c r="S37" i="2" s="1"/>
  <c r="S145" i="2"/>
  <c r="S146" i="2" s="1"/>
  <c r="M30" i="2" l="1"/>
  <c r="M29" i="2" s="1"/>
  <c r="M37" i="2" s="1"/>
  <c r="M187" i="2" s="1"/>
  <c r="M189" i="2" s="1"/>
  <c r="W131" i="2"/>
  <c r="Y131" i="2" s="1"/>
  <c r="Z131" i="2" s="1"/>
  <c r="W139" i="2"/>
  <c r="Y139" i="2" s="1"/>
  <c r="Z139" i="2" s="1"/>
  <c r="Y138" i="2"/>
  <c r="Z138" i="2" s="1"/>
  <c r="W110" i="2"/>
  <c r="Y110" i="2" s="1"/>
  <c r="Z110" i="2" s="1"/>
  <c r="Y106" i="2"/>
  <c r="Z106" i="2" s="1"/>
  <c r="W60" i="2"/>
  <c r="Y60" i="2" s="1"/>
  <c r="Z60" i="2" s="1"/>
  <c r="Y57" i="2"/>
  <c r="Z57" i="2" s="1"/>
  <c r="W96" i="2"/>
  <c r="Y96" i="2" s="1"/>
  <c r="Z96" i="2" s="1"/>
  <c r="Y84" i="2"/>
  <c r="Z84" i="2" s="1"/>
  <c r="Y13" i="2"/>
  <c r="Z13" i="2" s="1"/>
  <c r="W156" i="2"/>
  <c r="Y156" i="2" s="1"/>
  <c r="Z156" i="2" s="1"/>
  <c r="W51" i="2"/>
  <c r="Y51" i="2" s="1"/>
  <c r="Z51" i="2" s="1"/>
  <c r="Y47" i="2"/>
  <c r="Z47" i="2" s="1"/>
  <c r="W82" i="2"/>
  <c r="Y82" i="2" s="1"/>
  <c r="Z82" i="2" s="1"/>
  <c r="Y66" i="2"/>
  <c r="Z66" i="2" s="1"/>
  <c r="W163" i="2"/>
  <c r="Y163" i="2" s="1"/>
  <c r="Z163" i="2" s="1"/>
  <c r="W145" i="2"/>
  <c r="S187" i="2"/>
  <c r="G29" i="2"/>
  <c r="G146" i="2"/>
  <c r="E29" i="2"/>
  <c r="G186" i="2"/>
  <c r="G139" i="2"/>
  <c r="W30" i="2" l="1"/>
  <c r="W29" i="2" s="1"/>
  <c r="W37" i="2" s="1"/>
  <c r="L27" i="1"/>
  <c r="S189" i="2" s="1"/>
  <c r="W186" i="2"/>
  <c r="Y186" i="2" s="1"/>
  <c r="Z186" i="2" s="1"/>
  <c r="W146" i="2"/>
  <c r="Y146" i="2" s="1"/>
  <c r="Z146" i="2" s="1"/>
  <c r="Y145" i="2"/>
  <c r="Z145" i="2" s="1"/>
  <c r="G37" i="2"/>
  <c r="G187" i="2" s="1"/>
  <c r="Y30" i="2" l="1"/>
  <c r="Z30" i="2" s="1"/>
  <c r="C27" i="1"/>
  <c r="Y29" i="2"/>
  <c r="Z29" i="2" s="1"/>
  <c r="N27" i="1" l="1"/>
  <c r="G189" i="2"/>
  <c r="Y37" i="2"/>
  <c r="W187" i="2"/>
  <c r="W189" i="2" l="1"/>
  <c r="K27" i="1"/>
  <c r="I27" i="1"/>
  <c r="B27" i="1"/>
  <c r="Z37" i="2"/>
  <c r="Y187" i="2"/>
  <c r="Z187" i="2" s="1"/>
</calcChain>
</file>

<file path=xl/sharedStrings.xml><?xml version="1.0" encoding="utf-8"?>
<sst xmlns="http://schemas.openxmlformats.org/spreadsheetml/2006/main" count="680" uniqueCount="363">
  <si>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</si>
  <si>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</si>
  <si>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</si>
  <si>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</si>
  <si>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</si>
  <si>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</si>
  <si>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</si>
  <si>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</si>
  <si>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</si>
  <si>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</si>
  <si>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</si>
  <si>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</si>
  <si>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</si>
  <si>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</si>
  <si>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</si>
  <si>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</si>
  <si>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</si>
  <si>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</si>
  <si>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</si>
  <si>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</si>
  <si>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</si>
  <si>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</si>
  <si>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</si>
  <si>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</si>
  <si>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</si>
  <si>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</si>
  <si>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</si>
  <si>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</si>
  <si>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</si>
  <si>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</si>
  <si>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</si>
  <si>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</si>
  <si>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</si>
  <si>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</si>
  <si>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</si>
  <si>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</si>
  <si>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</si>
  <si>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</si>
  <si>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</si>
  <si>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</si>
  <si>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</si>
  <si>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</si>
  <si>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</si>
  <si>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</si>
  <si>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</si>
  <si>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</si>
  <si>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</si>
  <si>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</si>
  <si>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</si>
  <si>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</si>
  <si>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</si>
  <si>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</si>
  <si>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</si>
  <si>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</si>
  <si>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</si>
  <si>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</si>
  <si>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</si>
  <si>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</si>
  <si>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</si>
  <si>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</si>
  <si>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</si>
  <si>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</si>
  <si>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</si>
  <si>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</si>
  <si>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</si>
  <si>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</si>
  <si>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</si>
  <si>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</si>
  <si>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</si>
  <si>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</si>
  <si>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</si>
  <si>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</si>
  <si>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</si>
  <si>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</si>
  <si>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</si>
  <si>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</si>
  <si>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</si>
  <si>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</si>
  <si>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</si>
  <si>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</si>
  <si>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</si>
  <si>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</si>
  <si>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</si>
  <si>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</si>
  <si>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</si>
  <si>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</si>
  <si>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</si>
  <si>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</si>
  <si>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</si>
  <si>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</si>
  <si>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</si>
  <si>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</si>
  <si>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</si>
  <si>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</si>
  <si>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</si>
  <si>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</si>
  <si>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</si>
  <si>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</si>
  <si>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</si>
  <si>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</si>
  <si>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</si>
  <si>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</si>
  <si>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</si>
  <si>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</si>
  <si>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</si>
  <si>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</si>
  <si>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</si>
  <si>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</si>
  <si>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</si>
  <si>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</si>
  <si>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</si>
  <si>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</si>
  <si>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</si>
  <si>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</si>
  <si>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</si>
  <si>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</si>
  <si>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</si>
  <si>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</si>
  <si>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</si>
  <si>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</si>
  <si>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</si>
  <si>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</si>
  <si>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</si>
  <si>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</si>
  <si>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</si>
  <si>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</si>
  <si>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</si>
  <si>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</si>
  <si>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</si>
  <si>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</si>
  <si>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</si>
  <si>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</si>
  <si>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</si>
  <si>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</si>
  <si>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</si>
  <si>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</si>
  <si>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</si>
  <si>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</si>
  <si>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</si>
  <si>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</si>
  <si>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</si>
  <si>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</si>
  <si>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</si>
  <si>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</si>
  <si>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</si>
  <si>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</si>
  <si>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</si>
  <si>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</si>
  <si>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</si>
  <si>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</si>
  <si>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</si>
  <si>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</si>
  <si>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</si>
  <si>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</si>
  <si>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</si>
  <si>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</si>
  <si>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</si>
  <si>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</si>
  <si>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</si>
  <si>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</si>
  <si>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</si>
  <si>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</si>
  <si>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</si>
  <si>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</si>
  <si>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</si>
  <si>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</si>
  <si>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</si>
  <si>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</si>
  <si>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</si>
  <si>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</si>
  <si>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</si>
  <si>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</si>
  <si>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</si>
  <si>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</si>
  <si>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</si>
  <si>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</si>
  <si>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</si>
  <si>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</si>
  <si>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</si>
  <si>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</si>
  <si>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</si>
  <si>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</si>
  <si>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</si>
  <si>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</si>
  <si>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</si>
  <si>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</si>
  <si>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</si>
  <si>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</si>
  <si>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</si>
  <si>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</si>
  <si>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</si>
  <si>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</si>
  <si>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</si>
  <si>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</si>
  <si>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</si>
  <si>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</si>
  <si>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</si>
  <si>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</si>
  <si>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</si>
  <si>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</si>
  <si>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</si>
  <si>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</si>
  <si>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</si>
  <si>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</si>
  <si>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</si>
  <si>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</si>
  <si>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</si>
  <si>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</si>
  <si>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</si>
  <si>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</si>
  <si>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</si>
  <si>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</si>
  <si>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</si>
  <si>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</si>
  <si>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</si>
  <si>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</si>
  <si>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</si>
  <si>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</si>
  <si>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</si>
  <si>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</si>
  <si>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</si>
  <si>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</si>
  <si>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</si>
  <si>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</si>
  <si>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</si>
  <si>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</si>
  <si>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</si>
  <si>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</si>
  <si>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</si>
  <si>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</si>
  <si>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</si>
  <si>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</si>
  <si>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</si>
  <si>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</si>
  <si>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</si>
  <si>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</si>
  <si>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</si>
  <si>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</si>
  <si>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</si>
  <si>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</si>
  <si>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</si>
  <si>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</si>
  <si>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</si>
  <si>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</si>
  <si>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</si>
  <si>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</si>
  <si>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</si>
  <si>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</si>
  <si>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</si>
  <si>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</si>
  <si>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</si>
  <si>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</si>
  <si>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</si>
  <si>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</si>
  <si>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</si>
  <si>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</si>
  <si>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</si>
  <si>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</si>
  <si>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</si>
  <si>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</si>
  <si>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</si>
  <si>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</si>
  <si>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</si>
  <si>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</si>
  <si>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</si>
  <si>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</si>
  <si>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</si>
  <si>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</si>
  <si>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</si>
  <si>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</si>
  <si>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</si>
  <si>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</si>
  <si>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</si>
  <si>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</si>
  <si>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</si>
  <si>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</si>
  <si>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</si>
  <si>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</si>
  <si>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</si>
  <si>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</si>
  <si>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</si>
  <si>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</si>
  <si>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</si>
  <si>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</si>
  <si>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</si>
  <si>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</si>
  <si>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</si>
  <si>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</si>
  <si>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</si>
  <si>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</si>
  <si>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</si>
  <si>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</si>
  <si>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</si>
  <si>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</si>
  <si>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</si>
  <si>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</si>
  <si>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</si>
  <si>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</si>
  <si>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</si>
  <si>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</si>
  <si>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</si>
  <si>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</si>
  <si>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</si>
  <si>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</si>
  <si>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</si>
  <si>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</si>
  <si>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</si>
  <si>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</si>
  <si>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</si>
  <si>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</si>
  <si>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</si>
  <si>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</si>
  <si>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</si>
  <si>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</si>
  <si>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</si>
  <si>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</si>
  <si>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за період з _______________ по __________________ 2021 року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</si>
  <si>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</si>
  <si>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</si>
  <si>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</si>
  <si>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</si>
  <si>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</si>
  <si>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</si>
  <si>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Качур Катерина /координаторка проєкту/ завідувач сектором зв'язків з громадськістю</t>
  </si>
  <si>
    <t>Вертюк Мирослава /помічниця координаторки проєкту/ заступник генерального директора з нематеріальної культурної спадщини</t>
  </si>
  <si>
    <t>Новосельцова Юлія /smm-менеджерка/ старший науковий співробітник</t>
  </si>
  <si>
    <t>1.1.4</t>
  </si>
  <si>
    <t>1.1.5</t>
  </si>
  <si>
    <t>1.1.6</t>
  </si>
  <si>
    <t>1.1.7</t>
  </si>
  <si>
    <t>Кошманенко Ганна /науковиця/ завідувач сектору тканини, одягу</t>
  </si>
  <si>
    <t>Сторчай Олександра /науковиця/ завідувач сектору реквізиту та науково-допоміжного фонду</t>
  </si>
  <si>
    <t>Кисельова Катерина /головний бухгалтер проекту/ головний бухгалтер</t>
  </si>
  <si>
    <t>Федоренко Лариса /юристка  проєкту/ провідний юристконсультант</t>
  </si>
  <si>
    <t>ФОП Клименко Валентина /pr-менеджерка/</t>
  </si>
  <si>
    <t>Оренда обладнання для створення панорамних світлин з обладнанням</t>
  </si>
  <si>
    <t>Рекламні витрати (реклама публікацій у соціальній мережі Facebook)</t>
  </si>
  <si>
    <t xml:space="preserve">Витрати з створення сайту 
Етап 1                
Аналіз цільової аудиторії (Маркетинг)  8 год./5 097 грн.; 
Юзабіліті  (робота над прототипами low fidelity / high fidelity, UX) 120 год./ 76 451 грн.;
Проектний менеджмент (PM)  30 год./ 19 113 грн.;
Етап 2                
Дизайн (UI) 90 год./57 338 грн.
Верстка макетів сайту  (Front-end)  121 год./77 088 грн. 
Програмування (Back-end) 262 год./166 918 грн. 
Контентне наповнення (Content Manager) 81 год./51 604 грн.
Тестування (QA)  65 год./41 411 грн. 
Проектний менеджмент (PM) 40 год./25 484 грн. 
</t>
  </si>
  <si>
    <t xml:space="preserve">Створення цифрової бази даних </t>
  </si>
  <si>
    <t>Письмовий переклад.</t>
  </si>
  <si>
    <t>сторінка (1800 знаків з пробілами)</t>
  </si>
  <si>
    <t>Редагування письмового перекладу носіми мови</t>
  </si>
  <si>
    <t>Оцифрування 2000 одиниць колекції Музею Івана Гончара. Фотографування та обробка фотографій, підготовка до публікації на сайті.</t>
  </si>
  <si>
    <r>
      <rPr>
        <sz val="10"/>
        <color rgb="FF222222"/>
        <rFont val="Arial"/>
        <family val="2"/>
        <charset val="204"/>
      </rPr>
      <t xml:space="preserve">Створення </t>
    </r>
    <r>
      <rPr>
        <b/>
        <sz val="10"/>
        <color rgb="FF222222"/>
        <rFont val="Arial"/>
        <family val="2"/>
        <charset val="204"/>
      </rPr>
      <t xml:space="preserve">20 одиниць кругових панорамних світлин повних </t>
    </r>
    <r>
      <rPr>
        <sz val="10"/>
        <color rgb="FF222222"/>
        <rFont val="Arial"/>
        <family val="2"/>
        <charset val="204"/>
      </rPr>
      <t xml:space="preserve">строїв традиційного одягу на основі музейної колекції (чоловічого і жіночого) </t>
    </r>
  </si>
  <si>
    <t>Розробка графічних схем традиційних кроїв, вишивок одягу та рушників на основі музейної колекції (30 зразків з різних регіонів: 10 жіночих, 10 чоловічих, 10 рушників)</t>
  </si>
  <si>
    <t>Маховська Світлана Леонідівна /Науковець 2/</t>
  </si>
  <si>
    <t>Гримич Марина Віллівна /Науковец 1/</t>
  </si>
  <si>
    <t>Овсіюк Оксана Володиирівна /Науковець 3/</t>
  </si>
  <si>
    <t>Соболева Олена Володимирівна /Науковець 4/</t>
  </si>
  <si>
    <t>Ігнатенко Ірина Василівна  /Науковець 5/</t>
  </si>
  <si>
    <t>13.4.9</t>
  </si>
  <si>
    <t>13.4.10</t>
  </si>
  <si>
    <t>13.4.11</t>
  </si>
  <si>
    <t>Громова Наталія Олександрівна /Науковець 6/</t>
  </si>
  <si>
    <t>Брайченко Олена Юріївна /Науковець 7/</t>
  </si>
  <si>
    <t>Богород Анатолій Володимирович /Науковець 8/</t>
  </si>
  <si>
    <t>Лебедева Катерина  Володимирівна /Науковець 9/</t>
  </si>
  <si>
    <t>/Науковець 10/</t>
  </si>
  <si>
    <t>13.4.12</t>
  </si>
  <si>
    <t>Домилівська Людмила Валеріївна /Редактор/</t>
  </si>
  <si>
    <t>статей</t>
  </si>
  <si>
    <t>13.4.13</t>
  </si>
  <si>
    <t>Створення елементів відеодизайну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</si>
</sst>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_-* #,##0.00\ _₴_-;\-* #,##0.00\ _₴_-;_-* \-??\ _₴_-;_-@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rgb="FF222222"/>
      <name val="Arial"/>
    </font>
    <font>
      <sz val="10"/>
      <color theme="9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167" fontId="43" fillId="0" borderId="64" xfId="0" applyNumberFormat="1" applyFont="1" applyBorder="1" applyAlignment="1">
      <alignment vertical="top" wrapText="1"/>
    </xf>
    <xf numFmtId="49" fontId="2" fillId="6" borderId="60" xfId="0" applyNumberFormat="1" applyFont="1" applyFill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4" fontId="1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Fill="1" applyBorder="1" applyAlignment="1">
      <alignment horizontal="right" vertical="top"/>
    </xf>
    <xf numFmtId="10" fontId="12" fillId="0" borderId="114" xfId="0" applyNumberFormat="1" applyFont="1" applyFill="1" applyBorder="1" applyAlignment="1">
      <alignment horizontal="right" vertical="top"/>
    </xf>
    <xf numFmtId="0" fontId="30" fillId="0" borderId="114" xfId="0" applyFont="1" applyBorder="1" applyAlignment="1">
      <alignment vertical="top" wrapText="1"/>
    </xf>
    <xf numFmtId="49" fontId="2" fillId="6" borderId="82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2" fillId="6" borderId="35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27" fillId="5" borderId="87" xfId="0" applyFont="1" applyFill="1" applyBorder="1" applyAlignment="1">
      <alignment vertical="center"/>
    </xf>
    <xf numFmtId="0" fontId="25" fillId="6" borderId="102" xfId="0" applyFont="1" applyFill="1" applyBorder="1" applyAlignment="1">
      <alignment vertical="top" wrapText="1"/>
    </xf>
    <xf numFmtId="0" fontId="30" fillId="0" borderId="103" xfId="0" applyFont="1" applyFill="1" applyBorder="1" applyAlignment="1">
      <alignment vertical="top" wrapText="1"/>
    </xf>
    <xf numFmtId="167" fontId="43" fillId="0" borderId="105" xfId="0" applyNumberFormat="1" applyFont="1" applyBorder="1" applyAlignment="1">
      <alignment vertical="top" wrapText="1"/>
    </xf>
    <xf numFmtId="167" fontId="43" fillId="0" borderId="171" xfId="0" applyNumberFormat="1" applyFont="1" applyBorder="1" applyAlignment="1">
      <alignment vertical="top" wrapText="1"/>
    </xf>
    <xf numFmtId="164" fontId="2" fillId="0" borderId="169" xfId="0" applyNumberFormat="1" applyFont="1" applyBorder="1" applyAlignment="1">
      <alignment vertical="top"/>
    </xf>
    <xf numFmtId="49" fontId="3" fillId="0" borderId="172" xfId="0" applyNumberFormat="1" applyFont="1" applyBorder="1" applyAlignment="1">
      <alignment horizontal="center" vertical="top"/>
    </xf>
    <xf numFmtId="4" fontId="1" fillId="0" borderId="170" xfId="0" applyNumberFormat="1" applyFont="1" applyBorder="1" applyAlignment="1">
      <alignment horizontal="right" vertical="top"/>
    </xf>
    <xf numFmtId="0" fontId="1" fillId="0" borderId="173" xfId="0" applyFont="1" applyBorder="1" applyAlignment="1">
      <alignment horizontal="center" vertical="top"/>
    </xf>
    <xf numFmtId="4" fontId="2" fillId="6" borderId="63" xfId="0" applyNumberFormat="1" applyFont="1" applyFill="1" applyBorder="1" applyAlignment="1">
      <alignment horizontal="right" vertical="top"/>
    </xf>
    <xf numFmtId="4" fontId="1" fillId="5" borderId="87" xfId="0" applyNumberFormat="1" applyFont="1" applyFill="1" applyBorder="1" applyAlignment="1">
      <alignment horizontal="right" vertical="center"/>
    </xf>
    <xf numFmtId="4" fontId="2" fillId="6" borderId="152" xfId="0" applyNumberFormat="1" applyFont="1" applyFill="1" applyBorder="1" applyAlignment="1">
      <alignment horizontal="right" vertical="top"/>
    </xf>
    <xf numFmtId="4" fontId="1" fillId="0" borderId="140" xfId="0" applyNumberFormat="1" applyFont="1" applyBorder="1" applyAlignment="1">
      <alignment horizontal="right" vertical="top"/>
    </xf>
    <xf numFmtId="4" fontId="1" fillId="0" borderId="147" xfId="0" applyNumberFormat="1" applyFont="1" applyBorder="1" applyAlignment="1">
      <alignment horizontal="right" vertical="top"/>
    </xf>
    <xf numFmtId="4" fontId="1" fillId="0" borderId="155" xfId="0" applyNumberFormat="1" applyFont="1" applyBorder="1" applyAlignment="1">
      <alignment horizontal="right" vertical="top"/>
    </xf>
    <xf numFmtId="4" fontId="1" fillId="0" borderId="137" xfId="0" applyNumberFormat="1" applyFont="1" applyBorder="1" applyAlignment="1">
      <alignment horizontal="right" vertical="top"/>
    </xf>
    <xf numFmtId="4" fontId="1" fillId="0" borderId="142" xfId="0" applyNumberFormat="1" applyFont="1" applyBorder="1" applyAlignment="1">
      <alignment horizontal="right" vertical="top"/>
    </xf>
    <xf numFmtId="0" fontId="0" fillId="0" borderId="0" xfId="0" applyFont="1" applyAlignment="1"/>
    <xf numFmtId="4" fontId="44" fillId="0" borderId="170" xfId="0" applyNumberFormat="1" applyFont="1" applyBorder="1" applyAlignment="1">
      <alignment horizontal="right" vertical="top"/>
    </xf>
    <xf numFmtId="4" fontId="44" fillId="0" borderId="114" xfId="0" applyNumberFormat="1" applyFont="1" applyBorder="1" applyAlignment="1">
      <alignment horizontal="right" vertical="top"/>
    </xf>
    <xf numFmtId="167" fontId="45" fillId="0" borderId="64" xfId="0" applyNumberFormat="1" applyFont="1" applyBorder="1" applyAlignment="1">
      <alignment vertical="top" wrapText="1"/>
    </xf>
    <xf numFmtId="0" fontId="45" fillId="0" borderId="43" xfId="0" applyFont="1" applyBorder="1" applyAlignment="1">
      <alignment horizontal="left" vertical="top" wrapText="1"/>
    </xf>
    <xf numFmtId="0" fontId="45" fillId="0" borderId="43" xfId="0" applyFont="1" applyBorder="1" applyAlignment="1">
      <alignment vertical="top" wrapText="1"/>
    </xf>
    <xf numFmtId="0" fontId="45" fillId="0" borderId="35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167" fontId="45" fillId="0" borderId="43" xfId="0" applyNumberFormat="1" applyFont="1" applyBorder="1" applyAlignment="1">
      <alignment vertical="top" wrapText="1"/>
    </xf>
    <xf numFmtId="167" fontId="45" fillId="0" borderId="174" xfId="0" applyNumberFormat="1" applyFont="1" applyBorder="1" applyAlignment="1">
      <alignment horizontal="center" vertical="top" wrapText="1"/>
    </xf>
    <xf numFmtId="167" fontId="45" fillId="0" borderId="69" xfId="0" applyNumberFormat="1" applyFont="1" applyBorder="1" applyAlignment="1">
      <alignment vertical="top" wrapText="1"/>
    </xf>
    <xf numFmtId="167" fontId="45" fillId="0" borderId="175" xfId="0" applyNumberFormat="1" applyFont="1" applyBorder="1" applyAlignment="1">
      <alignment horizontal="center" vertical="top" wrapText="1"/>
    </xf>
    <xf numFmtId="0" fontId="45" fillId="0" borderId="35" xfId="0" applyFont="1" applyBorder="1" applyAlignment="1">
      <alignment wrapText="1"/>
    </xf>
    <xf numFmtId="0" fontId="45" fillId="0" borderId="43" xfId="0" applyFont="1" applyBorder="1" applyAlignment="1">
      <alignment wrapText="1"/>
    </xf>
    <xf numFmtId="0" fontId="45" fillId="0" borderId="64" xfId="0" applyFont="1" applyBorder="1" applyAlignment="1">
      <alignment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6" zoomScale="80" zoomScaleNormal="80" workbookViewId="0">
      <selection activeCell="D24" sqref="D24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51" t="s">
        <v>0</v>
      </c>
      <c r="B1" s="45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51" t="s">
        <v>2</v>
      </c>
      <c r="I2" s="451"/>
      <c r="J2" s="4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51" t="s">
        <v>312</v>
      </c>
      <c r="I3" s="451"/>
      <c r="J3" s="45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 x14ac:dyDescent="0.2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 x14ac:dyDescent="0.2">
      <c r="A11" s="187" t="s">
        <v>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 x14ac:dyDescent="0.2">
      <c r="A12" s="187" t="s">
        <v>315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 x14ac:dyDescent="0.2">
      <c r="A13" s="187" t="s">
        <v>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 x14ac:dyDescent="0.2">
      <c r="A14" s="187" t="s">
        <v>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 x14ac:dyDescent="0.2">
      <c r="A15" s="187" t="s">
        <v>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2" customFormat="1" ht="15.75" x14ac:dyDescent="0.25">
      <c r="A18" s="280"/>
      <c r="B18" s="452" t="s">
        <v>277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281"/>
      <c r="P18" s="282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</row>
    <row r="19" spans="1:31" s="272" customFormat="1" ht="15.75" x14ac:dyDescent="0.25">
      <c r="A19" s="280"/>
      <c r="B19" s="452" t="s">
        <v>320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281"/>
      <c r="P19" s="282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</row>
    <row r="20" spans="1:31" s="272" customFormat="1" ht="15.75" x14ac:dyDescent="0.25">
      <c r="A20" s="280"/>
      <c r="B20" s="453" t="s">
        <v>316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281"/>
      <c r="P20" s="282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</row>
    <row r="21" spans="1:31" s="272" customFormat="1" ht="15.75" x14ac:dyDescent="0.25">
      <c r="A21" s="280"/>
      <c r="B21" s="3"/>
      <c r="C21" s="1"/>
      <c r="D21" s="283"/>
      <c r="E21" s="283"/>
      <c r="F21" s="283"/>
      <c r="G21" s="283"/>
      <c r="H21" s="283"/>
      <c r="I21" s="283"/>
      <c r="J21" s="284"/>
      <c r="K21" s="283"/>
      <c r="L21" s="284"/>
      <c r="M21" s="283"/>
      <c r="N21" s="284"/>
      <c r="O21" s="281"/>
      <c r="P21" s="282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</row>
    <row r="22" spans="1:31" s="272" customFormat="1" ht="15.75" thickBot="1" x14ac:dyDescent="0.3">
      <c r="D22" s="285"/>
      <c r="E22" s="285"/>
      <c r="F22" s="285"/>
      <c r="G22" s="285"/>
      <c r="H22" s="285"/>
      <c r="I22" s="285"/>
      <c r="J22" s="286"/>
      <c r="K22" s="285"/>
      <c r="L22" s="286"/>
      <c r="M22" s="285"/>
      <c r="N22" s="286"/>
      <c r="O22" s="285"/>
      <c r="P22" s="286"/>
    </row>
    <row r="23" spans="1:31" s="272" customFormat="1" ht="30" customHeight="1" thickBot="1" x14ac:dyDescent="0.25">
      <c r="A23" s="454"/>
      <c r="B23" s="457" t="s">
        <v>278</v>
      </c>
      <c r="C23" s="458"/>
      <c r="D23" s="461" t="s">
        <v>279</v>
      </c>
      <c r="E23" s="462"/>
      <c r="F23" s="462"/>
      <c r="G23" s="462"/>
      <c r="H23" s="462"/>
      <c r="I23" s="462"/>
      <c r="J23" s="463"/>
      <c r="K23" s="457" t="s">
        <v>319</v>
      </c>
      <c r="L23" s="458"/>
      <c r="M23" s="457" t="s">
        <v>321</v>
      </c>
      <c r="N23" s="458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</row>
    <row r="24" spans="1:31" s="272" customFormat="1" ht="135.6" customHeight="1" thickBot="1" x14ac:dyDescent="0.25">
      <c r="A24" s="455"/>
      <c r="B24" s="459"/>
      <c r="C24" s="460"/>
      <c r="D24" s="395" t="s">
        <v>317</v>
      </c>
      <c r="E24" s="396" t="s">
        <v>318</v>
      </c>
      <c r="F24" s="396" t="s">
        <v>280</v>
      </c>
      <c r="G24" s="396" t="s">
        <v>281</v>
      </c>
      <c r="H24" s="396" t="s">
        <v>8</v>
      </c>
      <c r="I24" s="464" t="s">
        <v>282</v>
      </c>
      <c r="J24" s="465"/>
      <c r="K24" s="459"/>
      <c r="L24" s="460"/>
      <c r="M24" s="459"/>
      <c r="N24" s="460"/>
      <c r="Q24" s="288"/>
    </row>
    <row r="25" spans="1:31" s="272" customFormat="1" ht="30.75" thickBot="1" x14ac:dyDescent="0.25">
      <c r="A25" s="456"/>
      <c r="B25" s="389" t="s">
        <v>274</v>
      </c>
      <c r="C25" s="390" t="s">
        <v>283</v>
      </c>
      <c r="D25" s="389" t="s">
        <v>283</v>
      </c>
      <c r="E25" s="391" t="s">
        <v>283</v>
      </c>
      <c r="F25" s="391" t="s">
        <v>283</v>
      </c>
      <c r="G25" s="391" t="s">
        <v>283</v>
      </c>
      <c r="H25" s="391" t="s">
        <v>283</v>
      </c>
      <c r="I25" s="391" t="s">
        <v>274</v>
      </c>
      <c r="J25" s="392" t="s">
        <v>284</v>
      </c>
      <c r="K25" s="389" t="s">
        <v>274</v>
      </c>
      <c r="L25" s="390" t="s">
        <v>283</v>
      </c>
      <c r="M25" s="393" t="s">
        <v>274</v>
      </c>
      <c r="N25" s="394" t="s">
        <v>283</v>
      </c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</row>
    <row r="26" spans="1:31" s="272" customFormat="1" ht="30" customHeight="1" thickBot="1" x14ac:dyDescent="0.25">
      <c r="A26" s="325" t="s">
        <v>285</v>
      </c>
      <c r="B26" s="328" t="s">
        <v>286</v>
      </c>
      <c r="C26" s="327" t="s">
        <v>287</v>
      </c>
      <c r="D26" s="328" t="s">
        <v>288</v>
      </c>
      <c r="E26" s="326" t="s">
        <v>289</v>
      </c>
      <c r="F26" s="326" t="s">
        <v>290</v>
      </c>
      <c r="G26" s="326" t="s">
        <v>291</v>
      </c>
      <c r="H26" s="326" t="s">
        <v>292</v>
      </c>
      <c r="I26" s="326" t="s">
        <v>293</v>
      </c>
      <c r="J26" s="327" t="s">
        <v>294</v>
      </c>
      <c r="K26" s="328" t="s">
        <v>295</v>
      </c>
      <c r="L26" s="327" t="s">
        <v>296</v>
      </c>
      <c r="M26" s="328" t="s">
        <v>297</v>
      </c>
      <c r="N26" s="327" t="s">
        <v>298</v>
      </c>
      <c r="O26" s="290"/>
      <c r="P26" s="290"/>
      <c r="Q26" s="291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</row>
    <row r="27" spans="1:31" s="272" customFormat="1" ht="30" customHeight="1" x14ac:dyDescent="0.2">
      <c r="A27" s="308" t="s">
        <v>299</v>
      </c>
      <c r="B27" s="335">
        <f>C27/N27</f>
        <v>1</v>
      </c>
      <c r="C27" s="336">
        <f>'Кошторис  витрат'!G187</f>
        <v>1426216</v>
      </c>
      <c r="D27" s="341">
        <v>0</v>
      </c>
      <c r="E27" s="323">
        <v>0</v>
      </c>
      <c r="F27" s="323">
        <v>0</v>
      </c>
      <c r="G27" s="323">
        <v>0</v>
      </c>
      <c r="H27" s="323">
        <v>0</v>
      </c>
      <c r="I27" s="324">
        <f>J27/N27</f>
        <v>0</v>
      </c>
      <c r="J27" s="336">
        <f>D27+E27+F27+G27+H27</f>
        <v>0</v>
      </c>
      <c r="K27" s="335">
        <f>L27/N27</f>
        <v>0</v>
      </c>
      <c r="L27" s="336">
        <f>'Кошторис  витрат'!S187</f>
        <v>0</v>
      </c>
      <c r="M27" s="329">
        <v>1</v>
      </c>
      <c r="N27" s="330">
        <f>C27+J27+L27</f>
        <v>1426216</v>
      </c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</row>
    <row r="28" spans="1:31" s="272" customFormat="1" ht="30" customHeight="1" x14ac:dyDescent="0.2">
      <c r="A28" s="309" t="s">
        <v>300</v>
      </c>
      <c r="B28" s="337">
        <f>C28/N28</f>
        <v>1</v>
      </c>
      <c r="C28" s="346">
        <f>'Кошторис  витрат'!J187</f>
        <v>1420177</v>
      </c>
      <c r="D28" s="342">
        <v>0</v>
      </c>
      <c r="E28" s="299">
        <v>0</v>
      </c>
      <c r="F28" s="299">
        <v>0</v>
      </c>
      <c r="G28" s="299">
        <v>0</v>
      </c>
      <c r="H28" s="299">
        <v>0</v>
      </c>
      <c r="I28" s="298">
        <f>J28/N28</f>
        <v>0</v>
      </c>
      <c r="J28" s="338">
        <f>D28+E28+F28+G28+H28</f>
        <v>0</v>
      </c>
      <c r="K28" s="337">
        <f>L28/N28</f>
        <v>0</v>
      </c>
      <c r="L28" s="338">
        <f>'Кошторис  витрат'!V187</f>
        <v>0</v>
      </c>
      <c r="M28" s="331">
        <v>1</v>
      </c>
      <c r="N28" s="332">
        <f>C28+J28+L28</f>
        <v>1420177</v>
      </c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</row>
    <row r="29" spans="1:31" s="272" customFormat="1" ht="30" customHeight="1" thickBot="1" x14ac:dyDescent="0.25">
      <c r="A29" s="310" t="s">
        <v>301</v>
      </c>
      <c r="B29" s="339" t="e">
        <f>C29/N29</f>
        <v>#DIV/0!</v>
      </c>
      <c r="C29" s="340">
        <v>0</v>
      </c>
      <c r="D29" s="343">
        <v>0</v>
      </c>
      <c r="E29" s="344">
        <v>0</v>
      </c>
      <c r="F29" s="344">
        <v>0</v>
      </c>
      <c r="G29" s="344">
        <v>0</v>
      </c>
      <c r="H29" s="344">
        <v>0</v>
      </c>
      <c r="I29" s="345" t="e">
        <f>J29/N29</f>
        <v>#DIV/0!</v>
      </c>
      <c r="J29" s="340">
        <f t="shared" ref="J29" si="0">D29+E29+F29+G29+H29</f>
        <v>0</v>
      </c>
      <c r="K29" s="339" t="e">
        <f>L29/N29</f>
        <v>#DIV/0!</v>
      </c>
      <c r="L29" s="340">
        <v>0</v>
      </c>
      <c r="M29" s="333">
        <f>(N29*M28)/N28</f>
        <v>0</v>
      </c>
      <c r="N29" s="334">
        <f>C29+J29+L29</f>
        <v>0</v>
      </c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</row>
    <row r="30" spans="1:31" s="272" customFormat="1" ht="30" customHeight="1" thickBot="1" x14ac:dyDescent="0.25">
      <c r="A30" s="311" t="s">
        <v>302</v>
      </c>
      <c r="B30" s="300" t="e">
        <f>B28-B29</f>
        <v>#DIV/0!</v>
      </c>
      <c r="C30" s="301">
        <f t="shared" ref="C30:H30" si="1">C28-C29</f>
        <v>1420177</v>
      </c>
      <c r="D30" s="302">
        <f t="shared" si="1"/>
        <v>0</v>
      </c>
      <c r="E30" s="303">
        <f t="shared" si="1"/>
        <v>0</v>
      </c>
      <c r="F30" s="303">
        <f t="shared" si="1"/>
        <v>0</v>
      </c>
      <c r="G30" s="303">
        <f t="shared" si="1"/>
        <v>0</v>
      </c>
      <c r="H30" s="303">
        <f t="shared" si="1"/>
        <v>0</v>
      </c>
      <c r="I30" s="304" t="e">
        <f t="shared" ref="I30:N30" si="2">I28-I29</f>
        <v>#DIV/0!</v>
      </c>
      <c r="J30" s="301">
        <f t="shared" si="2"/>
        <v>0</v>
      </c>
      <c r="K30" s="305" t="e">
        <f t="shared" si="2"/>
        <v>#DIV/0!</v>
      </c>
      <c r="L30" s="301">
        <f t="shared" si="2"/>
        <v>0</v>
      </c>
      <c r="M30" s="306">
        <f t="shared" si="2"/>
        <v>1</v>
      </c>
      <c r="N30" s="307">
        <f t="shared" si="2"/>
        <v>1420177</v>
      </c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2" customFormat="1" ht="15.75" customHeight="1" x14ac:dyDescent="0.25">
      <c r="A32" s="292"/>
      <c r="B32" s="292" t="s">
        <v>303</v>
      </c>
      <c r="C32" s="447"/>
      <c r="D32" s="448"/>
      <c r="E32" s="448"/>
      <c r="F32" s="292"/>
      <c r="G32" s="293"/>
      <c r="H32" s="293"/>
      <c r="I32" s="294"/>
      <c r="J32" s="447"/>
      <c r="K32" s="448"/>
      <c r="L32" s="448"/>
      <c r="M32" s="448"/>
      <c r="N32" s="448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</row>
    <row r="33" spans="1:26" s="272" customFormat="1" ht="15.75" customHeight="1" x14ac:dyDescent="0.25">
      <c r="D33" s="295" t="s">
        <v>304</v>
      </c>
      <c r="F33" s="296"/>
      <c r="G33" s="449" t="s">
        <v>305</v>
      </c>
      <c r="H33" s="450"/>
      <c r="I33" s="285"/>
      <c r="J33" s="449" t="s">
        <v>306</v>
      </c>
      <c r="K33" s="450"/>
      <c r="L33" s="450"/>
      <c r="M33" s="450"/>
      <c r="N33" s="450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1"/>
  <sheetViews>
    <sheetView tabSelected="1" topLeftCell="A177" workbookViewId="0">
      <selection activeCell="E200" sqref="E200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68" customWidth="1"/>
    <col min="9" max="9" width="14.875" style="268" customWidth="1"/>
    <col min="10" max="10" width="16.125" style="268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68" customWidth="1" outlineLevel="1"/>
    <col min="15" max="15" width="14.875" style="268" customWidth="1" outlineLevel="1"/>
    <col min="16" max="16" width="16.125" style="268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68" customWidth="1" outlineLevel="1"/>
    <col min="21" max="21" width="14.875" style="268" customWidth="1" outlineLevel="1"/>
    <col min="22" max="22" width="16.125" style="268" customWidth="1" outlineLevel="1"/>
    <col min="23" max="25" width="12.625" style="268" customWidth="1"/>
    <col min="26" max="26" width="13.625" style="268" customWidth="1"/>
    <col min="27" max="27" width="19.125" style="259" customWidth="1"/>
    <col min="28" max="28" width="16" style="268" customWidth="1"/>
    <col min="29" max="33" width="5.875" customWidth="1"/>
  </cols>
  <sheetData>
    <row r="1" spans="1:33" ht="15.75" x14ac:dyDescent="0.25">
      <c r="A1" s="466" t="s">
        <v>313</v>
      </c>
      <c r="B1" s="450"/>
      <c r="C1" s="450"/>
      <c r="D1" s="450"/>
      <c r="E1" s="45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8"/>
      <c r="AB1" s="1"/>
      <c r="AC1" s="1"/>
      <c r="AD1" s="1"/>
      <c r="AE1" s="1"/>
      <c r="AF1" s="1"/>
      <c r="AG1" s="1"/>
    </row>
    <row r="2" spans="1:33" s="186" customFormat="1" ht="19.5" customHeight="1" x14ac:dyDescent="0.2">
      <c r="A2" s="188" t="str">
        <f>Фінансування!A12</f>
        <v>Назва Грантоотримувача:</v>
      </c>
      <c r="B2" s="189"/>
      <c r="C2" s="188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39"/>
      <c r="AB2" s="193"/>
      <c r="AC2" s="193"/>
      <c r="AD2" s="193"/>
      <c r="AE2" s="193"/>
      <c r="AF2" s="193"/>
      <c r="AG2" s="193"/>
    </row>
    <row r="3" spans="1:33" s="186" customFormat="1" ht="19.5" customHeight="1" x14ac:dyDescent="0.2">
      <c r="A3" s="194" t="str">
        <f>Фінансування!A13</f>
        <v>Назва проєкту:</v>
      </c>
      <c r="B3" s="189"/>
      <c r="C3" s="188"/>
      <c r="D3" s="190"/>
      <c r="E3" s="191"/>
      <c r="F3" s="191"/>
      <c r="G3" s="191"/>
      <c r="H3" s="191"/>
      <c r="I3" s="191"/>
      <c r="J3" s="19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39"/>
      <c r="AB3" s="193"/>
      <c r="AC3" s="193"/>
      <c r="AD3" s="193"/>
      <c r="AE3" s="193"/>
      <c r="AF3" s="193"/>
      <c r="AG3" s="193"/>
    </row>
    <row r="4" spans="1:33" s="186" customFormat="1" ht="19.5" customHeight="1" x14ac:dyDescent="0.2">
      <c r="A4" s="194" t="str">
        <f>Фінансування!A14</f>
        <v>Дата початку проєкту: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0"/>
      <c r="AB4" s="193"/>
      <c r="AC4" s="193"/>
      <c r="AD4" s="193"/>
      <c r="AE4" s="193"/>
      <c r="AF4" s="193"/>
      <c r="AG4" s="193"/>
    </row>
    <row r="5" spans="1:33" s="186" customFormat="1" ht="19.5" customHeight="1" x14ac:dyDescent="0.2">
      <c r="A5" s="194" t="str">
        <f>Фінансування!A15</f>
        <v>Дата завершення проєкту: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0"/>
      <c r="AB5" s="193"/>
      <c r="AC5" s="193"/>
      <c r="AD5" s="193"/>
      <c r="AE5" s="193"/>
      <c r="AF5" s="193"/>
      <c r="AG5" s="193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1"/>
      <c r="AB6" s="1"/>
      <c r="AC6" s="1"/>
      <c r="AD6" s="1"/>
      <c r="AE6" s="1"/>
      <c r="AF6" s="1"/>
      <c r="AG6" s="1"/>
    </row>
    <row r="7" spans="1:33" ht="26.25" customHeight="1" thickBot="1" x14ac:dyDescent="0.25">
      <c r="A7" s="467" t="s">
        <v>269</v>
      </c>
      <c r="B7" s="470" t="s">
        <v>12</v>
      </c>
      <c r="C7" s="473" t="s">
        <v>13</v>
      </c>
      <c r="D7" s="476" t="s">
        <v>14</v>
      </c>
      <c r="E7" s="495" t="s">
        <v>15</v>
      </c>
      <c r="F7" s="496"/>
      <c r="G7" s="496"/>
      <c r="H7" s="496"/>
      <c r="I7" s="496"/>
      <c r="J7" s="497"/>
      <c r="K7" s="495" t="s">
        <v>256</v>
      </c>
      <c r="L7" s="496"/>
      <c r="M7" s="496"/>
      <c r="N7" s="496"/>
      <c r="O7" s="496"/>
      <c r="P7" s="497"/>
      <c r="Q7" s="495" t="s">
        <v>257</v>
      </c>
      <c r="R7" s="496"/>
      <c r="S7" s="496"/>
      <c r="T7" s="496"/>
      <c r="U7" s="496"/>
      <c r="V7" s="497"/>
      <c r="W7" s="503" t="s">
        <v>271</v>
      </c>
      <c r="X7" s="504"/>
      <c r="Y7" s="504"/>
      <c r="Z7" s="505"/>
      <c r="AA7" s="500" t="s">
        <v>314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68"/>
      <c r="B8" s="471"/>
      <c r="C8" s="474"/>
      <c r="D8" s="477"/>
      <c r="E8" s="498" t="s">
        <v>16</v>
      </c>
      <c r="F8" s="484"/>
      <c r="G8" s="499"/>
      <c r="H8" s="498" t="s">
        <v>270</v>
      </c>
      <c r="I8" s="484"/>
      <c r="J8" s="499"/>
      <c r="K8" s="498" t="s">
        <v>16</v>
      </c>
      <c r="L8" s="484"/>
      <c r="M8" s="499"/>
      <c r="N8" s="498" t="s">
        <v>270</v>
      </c>
      <c r="O8" s="484"/>
      <c r="P8" s="499"/>
      <c r="Q8" s="498" t="s">
        <v>16</v>
      </c>
      <c r="R8" s="484"/>
      <c r="S8" s="499"/>
      <c r="T8" s="498" t="s">
        <v>270</v>
      </c>
      <c r="U8" s="484"/>
      <c r="V8" s="499"/>
      <c r="W8" s="506" t="s">
        <v>275</v>
      </c>
      <c r="X8" s="506" t="s">
        <v>276</v>
      </c>
      <c r="Y8" s="503" t="s">
        <v>272</v>
      </c>
      <c r="Z8" s="505"/>
      <c r="AA8" s="501"/>
      <c r="AB8" s="1"/>
      <c r="AC8" s="1"/>
      <c r="AD8" s="1"/>
      <c r="AE8" s="1"/>
      <c r="AF8" s="1"/>
      <c r="AG8" s="1"/>
    </row>
    <row r="9" spans="1:33" ht="30" customHeight="1" thickBot="1" x14ac:dyDescent="0.25">
      <c r="A9" s="469"/>
      <c r="B9" s="472"/>
      <c r="C9" s="475"/>
      <c r="D9" s="478"/>
      <c r="E9" s="24" t="s">
        <v>17</v>
      </c>
      <c r="F9" s="25" t="s">
        <v>18</v>
      </c>
      <c r="G9" s="235" t="s">
        <v>267</v>
      </c>
      <c r="H9" s="24" t="s">
        <v>17</v>
      </c>
      <c r="I9" s="25" t="s">
        <v>18</v>
      </c>
      <c r="J9" s="297" t="s">
        <v>311</v>
      </c>
      <c r="K9" s="24" t="s">
        <v>17</v>
      </c>
      <c r="L9" s="25" t="s">
        <v>19</v>
      </c>
      <c r="M9" s="297" t="s">
        <v>307</v>
      </c>
      <c r="N9" s="24" t="s">
        <v>17</v>
      </c>
      <c r="O9" s="25" t="s">
        <v>19</v>
      </c>
      <c r="P9" s="297" t="s">
        <v>308</v>
      </c>
      <c r="Q9" s="24" t="s">
        <v>17</v>
      </c>
      <c r="R9" s="25" t="s">
        <v>19</v>
      </c>
      <c r="S9" s="297" t="s">
        <v>309</v>
      </c>
      <c r="T9" s="24" t="s">
        <v>17</v>
      </c>
      <c r="U9" s="25" t="s">
        <v>19</v>
      </c>
      <c r="V9" s="297" t="s">
        <v>310</v>
      </c>
      <c r="W9" s="507"/>
      <c r="X9" s="507"/>
      <c r="Y9" s="269" t="s">
        <v>273</v>
      </c>
      <c r="Z9" s="270" t="s">
        <v>274</v>
      </c>
      <c r="AA9" s="502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322</v>
      </c>
      <c r="B11" s="30"/>
      <c r="C11" s="31" t="s">
        <v>20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3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21</v>
      </c>
      <c r="B12" s="37">
        <v>1</v>
      </c>
      <c r="C12" s="415" t="s">
        <v>263</v>
      </c>
      <c r="D12" s="38"/>
      <c r="E12" s="425"/>
      <c r="F12" s="425"/>
      <c r="G12" s="425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4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22</v>
      </c>
      <c r="B13" s="409" t="s">
        <v>23</v>
      </c>
      <c r="C13" s="416" t="s">
        <v>264</v>
      </c>
      <c r="D13" s="412"/>
      <c r="E13" s="426">
        <f>SUM(E14:E20)</f>
        <v>30</v>
      </c>
      <c r="F13" s="426">
        <f>SUM(F14:F20)</f>
        <v>45000</v>
      </c>
      <c r="G13" s="426">
        <f>SUM(G14:G20)</f>
        <v>193600</v>
      </c>
      <c r="H13" s="424">
        <f>SUM(H14:H16)</f>
        <v>15</v>
      </c>
      <c r="I13" s="46"/>
      <c r="J13" s="47">
        <f>SUM(J14:J20)</f>
        <v>193600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SUM(W14:W20)</f>
        <v>193600</v>
      </c>
      <c r="X13" s="47">
        <f>SUM(X14:X20)</f>
        <v>193600</v>
      </c>
      <c r="Y13" s="48">
        <f>W13-X13</f>
        <v>0</v>
      </c>
      <c r="Z13" s="273">
        <f>Y13/W13</f>
        <v>0</v>
      </c>
      <c r="AA13" s="245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24</v>
      </c>
      <c r="B14" s="410" t="s">
        <v>25</v>
      </c>
      <c r="C14" s="417" t="s">
        <v>323</v>
      </c>
      <c r="D14" s="413" t="s">
        <v>27</v>
      </c>
      <c r="E14" s="427">
        <v>5</v>
      </c>
      <c r="F14" s="55">
        <v>6800</v>
      </c>
      <c r="G14" s="428">
        <f t="shared" ref="G14:G20" si="0">E14*F14</f>
        <v>34000</v>
      </c>
      <c r="H14" s="140">
        <v>5</v>
      </c>
      <c r="I14" s="55">
        <v>6800</v>
      </c>
      <c r="J14" s="56">
        <f t="shared" ref="J14:J20" si="1">H14*I14</f>
        <v>34000</v>
      </c>
      <c r="K14" s="54"/>
      <c r="L14" s="55"/>
      <c r="M14" s="56">
        <f t="shared" ref="M14:M20" si="2">K14*L14</f>
        <v>0</v>
      </c>
      <c r="N14" s="54"/>
      <c r="O14" s="55"/>
      <c r="P14" s="56">
        <f t="shared" ref="P14:P20" si="3">N14*O14</f>
        <v>0</v>
      </c>
      <c r="Q14" s="54"/>
      <c r="R14" s="55"/>
      <c r="S14" s="56">
        <f t="shared" ref="S14:S20" si="4">Q14*R14</f>
        <v>0</v>
      </c>
      <c r="T14" s="54"/>
      <c r="U14" s="55"/>
      <c r="V14" s="56">
        <f t="shared" ref="V14:V20" si="5">T14*U14</f>
        <v>0</v>
      </c>
      <c r="W14" s="57">
        <f>G14+M14+S14</f>
        <v>34000</v>
      </c>
      <c r="X14" s="271">
        <f t="shared" ref="X14:X36" si="6">J14+P14+V14</f>
        <v>34000</v>
      </c>
      <c r="Y14" s="271">
        <f t="shared" ref="Y14:Y81" si="7">W14-X14</f>
        <v>0</v>
      </c>
      <c r="Z14" s="279">
        <f>Y14/W14</f>
        <v>0</v>
      </c>
      <c r="AA14" s="237"/>
      <c r="AB14" s="58"/>
      <c r="AC14" s="59"/>
      <c r="AD14" s="59"/>
      <c r="AE14" s="59"/>
      <c r="AF14" s="59"/>
      <c r="AG14" s="59"/>
    </row>
    <row r="15" spans="1:33" ht="30" customHeight="1" thickBot="1" x14ac:dyDescent="0.25">
      <c r="A15" s="60" t="s">
        <v>24</v>
      </c>
      <c r="B15" s="411" t="s">
        <v>28</v>
      </c>
      <c r="C15" s="418" t="s">
        <v>324</v>
      </c>
      <c r="D15" s="414" t="s">
        <v>27</v>
      </c>
      <c r="E15" s="429">
        <v>5</v>
      </c>
      <c r="F15" s="64">
        <v>6800</v>
      </c>
      <c r="G15" s="428">
        <f t="shared" si="0"/>
        <v>34000</v>
      </c>
      <c r="H15" s="142">
        <v>5</v>
      </c>
      <c r="I15" s="64">
        <v>6800</v>
      </c>
      <c r="J15" s="65">
        <f t="shared" si="1"/>
        <v>34000</v>
      </c>
      <c r="K15" s="63"/>
      <c r="L15" s="64"/>
      <c r="M15" s="65">
        <f t="shared" si="2"/>
        <v>0</v>
      </c>
      <c r="N15" s="63"/>
      <c r="O15" s="64"/>
      <c r="P15" s="65">
        <f t="shared" si="3"/>
        <v>0</v>
      </c>
      <c r="Q15" s="63"/>
      <c r="R15" s="64"/>
      <c r="S15" s="65">
        <f t="shared" si="4"/>
        <v>0</v>
      </c>
      <c r="T15" s="63"/>
      <c r="U15" s="64"/>
      <c r="V15" s="65">
        <f t="shared" si="5"/>
        <v>0</v>
      </c>
      <c r="W15" s="66">
        <f t="shared" ref="W15:W36" si="8">G15+M15+S15</f>
        <v>34000</v>
      </c>
      <c r="X15" s="275">
        <f t="shared" si="6"/>
        <v>34000</v>
      </c>
      <c r="Y15" s="275">
        <f t="shared" si="7"/>
        <v>0</v>
      </c>
      <c r="Z15" s="361">
        <f t="shared" ref="Z15:Z36" si="9">Y15/W15</f>
        <v>0</v>
      </c>
      <c r="AA15" s="246"/>
      <c r="AB15" s="59"/>
      <c r="AC15" s="59"/>
      <c r="AD15" s="59"/>
      <c r="AE15" s="59"/>
      <c r="AF15" s="59"/>
      <c r="AG15" s="59"/>
    </row>
    <row r="16" spans="1:33" ht="30" customHeight="1" x14ac:dyDescent="0.2">
      <c r="A16" s="420" t="s">
        <v>24</v>
      </c>
      <c r="B16" s="421" t="s">
        <v>29</v>
      </c>
      <c r="C16" s="419" t="s">
        <v>325</v>
      </c>
      <c r="D16" s="423" t="s">
        <v>27</v>
      </c>
      <c r="E16" s="429">
        <v>5</v>
      </c>
      <c r="F16" s="404">
        <v>6800</v>
      </c>
      <c r="G16" s="428">
        <f t="shared" si="0"/>
        <v>34000</v>
      </c>
      <c r="H16" s="422">
        <v>5</v>
      </c>
      <c r="I16" s="404">
        <v>6800</v>
      </c>
      <c r="J16" s="404">
        <f t="shared" si="1"/>
        <v>34000</v>
      </c>
      <c r="K16" s="404"/>
      <c r="L16" s="404"/>
      <c r="M16" s="404">
        <f t="shared" si="2"/>
        <v>0</v>
      </c>
      <c r="N16" s="404"/>
      <c r="O16" s="404"/>
      <c r="P16" s="65">
        <f t="shared" si="3"/>
        <v>0</v>
      </c>
      <c r="Q16" s="404"/>
      <c r="R16" s="404"/>
      <c r="S16" s="404">
        <f t="shared" si="4"/>
        <v>0</v>
      </c>
      <c r="T16" s="404"/>
      <c r="U16" s="404"/>
      <c r="V16" s="404">
        <f t="shared" si="5"/>
        <v>0</v>
      </c>
      <c r="W16" s="405">
        <f t="shared" si="8"/>
        <v>34000</v>
      </c>
      <c r="X16" s="406">
        <f t="shared" si="6"/>
        <v>34000</v>
      </c>
      <c r="Y16" s="406">
        <f t="shared" si="7"/>
        <v>0</v>
      </c>
      <c r="Z16" s="407">
        <f t="shared" si="9"/>
        <v>0</v>
      </c>
      <c r="AA16" s="408"/>
      <c r="AB16" s="59"/>
      <c r="AC16" s="59"/>
      <c r="AD16" s="59"/>
      <c r="AE16" s="59"/>
      <c r="AF16" s="59"/>
      <c r="AG16" s="59"/>
    </row>
    <row r="17" spans="1:33" s="322" customFormat="1" ht="30" customHeight="1" thickBot="1" x14ac:dyDescent="0.25">
      <c r="A17" s="420" t="s">
        <v>24</v>
      </c>
      <c r="B17" s="410" t="s">
        <v>326</v>
      </c>
      <c r="C17" s="397" t="s">
        <v>330</v>
      </c>
      <c r="D17" s="414" t="s">
        <v>27</v>
      </c>
      <c r="E17" s="429">
        <v>4</v>
      </c>
      <c r="F17" s="404">
        <v>5000</v>
      </c>
      <c r="G17" s="428">
        <f t="shared" si="0"/>
        <v>20000</v>
      </c>
      <c r="H17" s="422">
        <v>4</v>
      </c>
      <c r="I17" s="404">
        <v>5000</v>
      </c>
      <c r="J17" s="404">
        <f t="shared" si="1"/>
        <v>20000</v>
      </c>
      <c r="K17" s="404"/>
      <c r="L17" s="404"/>
      <c r="M17" s="404">
        <f t="shared" si="2"/>
        <v>0</v>
      </c>
      <c r="N17" s="404"/>
      <c r="O17" s="404"/>
      <c r="P17" s="65">
        <f t="shared" si="3"/>
        <v>0</v>
      </c>
      <c r="Q17" s="404"/>
      <c r="R17" s="404"/>
      <c r="S17" s="404">
        <f t="shared" si="4"/>
        <v>0</v>
      </c>
      <c r="T17" s="404"/>
      <c r="U17" s="404"/>
      <c r="V17" s="404">
        <f t="shared" si="5"/>
        <v>0</v>
      </c>
      <c r="W17" s="405">
        <f t="shared" si="8"/>
        <v>20000</v>
      </c>
      <c r="X17" s="406">
        <f t="shared" si="6"/>
        <v>20000</v>
      </c>
      <c r="Y17" s="406">
        <f t="shared" si="7"/>
        <v>0</v>
      </c>
      <c r="Z17" s="407">
        <f t="shared" si="9"/>
        <v>0</v>
      </c>
      <c r="AA17" s="408"/>
      <c r="AB17" s="59"/>
      <c r="AC17" s="59"/>
      <c r="AD17" s="59"/>
      <c r="AE17" s="59"/>
      <c r="AF17" s="59"/>
      <c r="AG17" s="59"/>
    </row>
    <row r="18" spans="1:33" s="322" customFormat="1" ht="30" customHeight="1" thickBot="1" x14ac:dyDescent="0.25">
      <c r="A18" s="420" t="s">
        <v>24</v>
      </c>
      <c r="B18" s="411" t="s">
        <v>327</v>
      </c>
      <c r="C18" s="397" t="s">
        <v>331</v>
      </c>
      <c r="D18" s="423" t="s">
        <v>27</v>
      </c>
      <c r="E18" s="429">
        <v>4</v>
      </c>
      <c r="F18" s="404">
        <v>6000</v>
      </c>
      <c r="G18" s="428">
        <f t="shared" si="0"/>
        <v>24000</v>
      </c>
      <c r="H18" s="422">
        <v>4</v>
      </c>
      <c r="I18" s="404">
        <v>6000</v>
      </c>
      <c r="J18" s="404">
        <f t="shared" si="1"/>
        <v>24000</v>
      </c>
      <c r="K18" s="404"/>
      <c r="L18" s="404"/>
      <c r="M18" s="404">
        <f t="shared" si="2"/>
        <v>0</v>
      </c>
      <c r="N18" s="404"/>
      <c r="O18" s="404"/>
      <c r="P18" s="65">
        <f t="shared" si="3"/>
        <v>0</v>
      </c>
      <c r="Q18" s="404"/>
      <c r="R18" s="404"/>
      <c r="S18" s="404">
        <f t="shared" si="4"/>
        <v>0</v>
      </c>
      <c r="T18" s="404"/>
      <c r="U18" s="404"/>
      <c r="V18" s="404">
        <f t="shared" si="5"/>
        <v>0</v>
      </c>
      <c r="W18" s="405">
        <f t="shared" si="8"/>
        <v>24000</v>
      </c>
      <c r="X18" s="406">
        <f t="shared" si="6"/>
        <v>24000</v>
      </c>
      <c r="Y18" s="406">
        <f t="shared" si="7"/>
        <v>0</v>
      </c>
      <c r="Z18" s="407">
        <f t="shared" si="9"/>
        <v>0</v>
      </c>
      <c r="AA18" s="408"/>
      <c r="AB18" s="59"/>
      <c r="AC18" s="59"/>
      <c r="AD18" s="59"/>
      <c r="AE18" s="59"/>
      <c r="AF18" s="59"/>
      <c r="AG18" s="59"/>
    </row>
    <row r="19" spans="1:33" s="322" customFormat="1" ht="30" customHeight="1" thickBot="1" x14ac:dyDescent="0.25">
      <c r="A19" s="420" t="s">
        <v>24</v>
      </c>
      <c r="B19" s="421" t="s">
        <v>328</v>
      </c>
      <c r="C19" s="397" t="s">
        <v>332</v>
      </c>
      <c r="D19" s="414" t="s">
        <v>27</v>
      </c>
      <c r="E19" s="429">
        <v>5</v>
      </c>
      <c r="F19" s="404">
        <v>6800</v>
      </c>
      <c r="G19" s="428">
        <f t="shared" si="0"/>
        <v>34000</v>
      </c>
      <c r="H19" s="422">
        <v>5</v>
      </c>
      <c r="I19" s="404">
        <v>6800</v>
      </c>
      <c r="J19" s="404">
        <f t="shared" si="1"/>
        <v>34000</v>
      </c>
      <c r="K19" s="404"/>
      <c r="L19" s="404"/>
      <c r="M19" s="404">
        <f t="shared" si="2"/>
        <v>0</v>
      </c>
      <c r="N19" s="404"/>
      <c r="O19" s="404"/>
      <c r="P19" s="65">
        <f t="shared" si="3"/>
        <v>0</v>
      </c>
      <c r="Q19" s="404"/>
      <c r="R19" s="404"/>
      <c r="S19" s="404">
        <f t="shared" si="4"/>
        <v>0</v>
      </c>
      <c r="T19" s="404"/>
      <c r="U19" s="404"/>
      <c r="V19" s="404">
        <f t="shared" si="5"/>
        <v>0</v>
      </c>
      <c r="W19" s="405">
        <f t="shared" si="8"/>
        <v>34000</v>
      </c>
      <c r="X19" s="406">
        <f t="shared" si="6"/>
        <v>34000</v>
      </c>
      <c r="Y19" s="406">
        <f t="shared" si="7"/>
        <v>0</v>
      </c>
      <c r="Z19" s="407">
        <f t="shared" si="9"/>
        <v>0</v>
      </c>
      <c r="AA19" s="408"/>
      <c r="AB19" s="59"/>
      <c r="AC19" s="59"/>
      <c r="AD19" s="59"/>
      <c r="AE19" s="59"/>
      <c r="AF19" s="59"/>
      <c r="AG19" s="59"/>
    </row>
    <row r="20" spans="1:33" s="322" customFormat="1" ht="30" customHeight="1" thickBot="1" x14ac:dyDescent="0.25">
      <c r="A20" s="420" t="s">
        <v>24</v>
      </c>
      <c r="B20" s="411" t="s">
        <v>329</v>
      </c>
      <c r="C20" s="397" t="s">
        <v>333</v>
      </c>
      <c r="D20" s="423" t="s">
        <v>27</v>
      </c>
      <c r="E20" s="430">
        <v>2</v>
      </c>
      <c r="F20" s="431">
        <v>6800</v>
      </c>
      <c r="G20" s="428">
        <f t="shared" si="0"/>
        <v>13600</v>
      </c>
      <c r="H20" s="433">
        <v>2</v>
      </c>
      <c r="I20" s="434">
        <v>6800</v>
      </c>
      <c r="J20" s="434">
        <f t="shared" si="1"/>
        <v>13600</v>
      </c>
      <c r="K20" s="404"/>
      <c r="L20" s="404"/>
      <c r="M20" s="404">
        <f t="shared" si="2"/>
        <v>0</v>
      </c>
      <c r="N20" s="404"/>
      <c r="O20" s="404"/>
      <c r="P20" s="65">
        <f t="shared" si="3"/>
        <v>0</v>
      </c>
      <c r="Q20" s="404"/>
      <c r="R20" s="404"/>
      <c r="S20" s="404">
        <f t="shared" si="4"/>
        <v>0</v>
      </c>
      <c r="T20" s="404"/>
      <c r="U20" s="404"/>
      <c r="V20" s="404">
        <f t="shared" si="5"/>
        <v>0</v>
      </c>
      <c r="W20" s="405">
        <f t="shared" si="8"/>
        <v>13600</v>
      </c>
      <c r="X20" s="406">
        <f t="shared" si="6"/>
        <v>13600</v>
      </c>
      <c r="Y20" s="406">
        <f t="shared" si="7"/>
        <v>0</v>
      </c>
      <c r="Z20" s="407">
        <f t="shared" si="9"/>
        <v>0</v>
      </c>
      <c r="AA20" s="408"/>
      <c r="AB20" s="59"/>
      <c r="AC20" s="59"/>
      <c r="AD20" s="59"/>
      <c r="AE20" s="59"/>
      <c r="AF20" s="59"/>
      <c r="AG20" s="59"/>
    </row>
    <row r="21" spans="1:33" ht="30" customHeight="1" x14ac:dyDescent="0.2">
      <c r="A21" s="224" t="s">
        <v>22</v>
      </c>
      <c r="B21" s="398" t="s">
        <v>30</v>
      </c>
      <c r="C21" s="43" t="s">
        <v>31</v>
      </c>
      <c r="D21" s="399"/>
      <c r="E21" s="45">
        <f>SUM(E22:E24)</f>
        <v>0</v>
      </c>
      <c r="F21" s="400"/>
      <c r="G21" s="401">
        <f>SUM(G22:G24)</f>
        <v>0</v>
      </c>
      <c r="H21" s="45">
        <f>SUM(H22:H24)</f>
        <v>0</v>
      </c>
      <c r="I21" s="400"/>
      <c r="J21" s="401">
        <f>SUM(J22:J24)</f>
        <v>0</v>
      </c>
      <c r="K21" s="45">
        <f>SUM(K22:K24)</f>
        <v>0</v>
      </c>
      <c r="L21" s="400"/>
      <c r="M21" s="401">
        <f>SUM(M22:M24)</f>
        <v>0</v>
      </c>
      <c r="N21" s="45">
        <f>SUM(N22:N24)</f>
        <v>0</v>
      </c>
      <c r="O21" s="400"/>
      <c r="P21" s="401">
        <f>SUM(P22:P24)</f>
        <v>0</v>
      </c>
      <c r="Q21" s="45">
        <f>SUM(Q22:Q24)</f>
        <v>0</v>
      </c>
      <c r="R21" s="400"/>
      <c r="S21" s="401">
        <f>SUM(S22:S24)</f>
        <v>0</v>
      </c>
      <c r="T21" s="45">
        <f>SUM(T22:T24)</f>
        <v>0</v>
      </c>
      <c r="U21" s="400"/>
      <c r="V21" s="401">
        <f>SUM(V22:V24)</f>
        <v>0</v>
      </c>
      <c r="W21" s="401">
        <f>SUM(W22:W24)</f>
        <v>0</v>
      </c>
      <c r="X21" s="402">
        <f>SUM(X22:X24)</f>
        <v>0</v>
      </c>
      <c r="Y21" s="402">
        <f t="shared" si="7"/>
        <v>0</v>
      </c>
      <c r="Z21" s="402" t="e">
        <f>Y21/W21</f>
        <v>#DIV/0!</v>
      </c>
      <c r="AA21" s="403"/>
      <c r="AB21" s="49"/>
      <c r="AC21" s="49"/>
      <c r="AD21" s="49"/>
      <c r="AE21" s="49"/>
      <c r="AF21" s="49"/>
      <c r="AG21" s="49"/>
    </row>
    <row r="22" spans="1:33" ht="30" customHeight="1" x14ac:dyDescent="0.2">
      <c r="A22" s="50" t="s">
        <v>24</v>
      </c>
      <c r="B22" s="51" t="s">
        <v>32</v>
      </c>
      <c r="C22" s="52" t="s">
        <v>26</v>
      </c>
      <c r="D22" s="53" t="s">
        <v>27</v>
      </c>
      <c r="E22" s="54"/>
      <c r="F22" s="55"/>
      <c r="G22" s="56">
        <f t="shared" ref="G22:G24" si="10">E22*F22</f>
        <v>0</v>
      </c>
      <c r="H22" s="54"/>
      <c r="I22" s="55"/>
      <c r="J22" s="56">
        <f t="shared" ref="J22:J24" si="11">H22*I22</f>
        <v>0</v>
      </c>
      <c r="K22" s="54"/>
      <c r="L22" s="55"/>
      <c r="M22" s="56">
        <f t="shared" ref="M22:M24" si="12">K22*L22</f>
        <v>0</v>
      </c>
      <c r="N22" s="54"/>
      <c r="O22" s="55"/>
      <c r="P22" s="56">
        <f t="shared" ref="P22:P24" si="13">N22*O22</f>
        <v>0</v>
      </c>
      <c r="Q22" s="54"/>
      <c r="R22" s="55"/>
      <c r="S22" s="56">
        <f t="shared" ref="S22:S24" si="14">Q22*R22</f>
        <v>0</v>
      </c>
      <c r="T22" s="54"/>
      <c r="U22" s="55"/>
      <c r="V22" s="56">
        <f t="shared" ref="V22:V24" si="15">T22*U22</f>
        <v>0</v>
      </c>
      <c r="W22" s="57">
        <f>G22+M22+S22</f>
        <v>0</v>
      </c>
      <c r="X22" s="271">
        <f t="shared" si="6"/>
        <v>0</v>
      </c>
      <c r="Y22" s="271">
        <f t="shared" si="7"/>
        <v>0</v>
      </c>
      <c r="Z22" s="279" t="e">
        <f t="shared" si="9"/>
        <v>#DIV/0!</v>
      </c>
      <c r="AA22" s="237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24</v>
      </c>
      <c r="B23" s="51" t="s">
        <v>33</v>
      </c>
      <c r="C23" s="52" t="s">
        <v>26</v>
      </c>
      <c r="D23" s="53" t="s">
        <v>27</v>
      </c>
      <c r="E23" s="54"/>
      <c r="F23" s="55"/>
      <c r="G23" s="56">
        <f t="shared" si="10"/>
        <v>0</v>
      </c>
      <c r="H23" s="54"/>
      <c r="I23" s="55"/>
      <c r="J23" s="56">
        <f t="shared" si="11"/>
        <v>0</v>
      </c>
      <c r="K23" s="54"/>
      <c r="L23" s="55"/>
      <c r="M23" s="56">
        <f t="shared" si="12"/>
        <v>0</v>
      </c>
      <c r="N23" s="54"/>
      <c r="O23" s="55"/>
      <c r="P23" s="56">
        <f t="shared" si="13"/>
        <v>0</v>
      </c>
      <c r="Q23" s="54"/>
      <c r="R23" s="55"/>
      <c r="S23" s="56">
        <f t="shared" si="14"/>
        <v>0</v>
      </c>
      <c r="T23" s="54"/>
      <c r="U23" s="55"/>
      <c r="V23" s="56">
        <f t="shared" si="15"/>
        <v>0</v>
      </c>
      <c r="W23" s="57">
        <f t="shared" si="8"/>
        <v>0</v>
      </c>
      <c r="X23" s="271">
        <f t="shared" si="6"/>
        <v>0</v>
      </c>
      <c r="Y23" s="271">
        <f t="shared" si="7"/>
        <v>0</v>
      </c>
      <c r="Z23" s="279" t="e">
        <f t="shared" si="9"/>
        <v>#DIV/0!</v>
      </c>
      <c r="AA23" s="237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73" t="s">
        <v>24</v>
      </c>
      <c r="B24" s="61" t="s">
        <v>34</v>
      </c>
      <c r="C24" s="52" t="s">
        <v>26</v>
      </c>
      <c r="D24" s="74" t="s">
        <v>27</v>
      </c>
      <c r="E24" s="75"/>
      <c r="F24" s="76"/>
      <c r="G24" s="77">
        <f t="shared" si="10"/>
        <v>0</v>
      </c>
      <c r="H24" s="75"/>
      <c r="I24" s="76"/>
      <c r="J24" s="77">
        <f t="shared" si="11"/>
        <v>0</v>
      </c>
      <c r="K24" s="75"/>
      <c r="L24" s="76"/>
      <c r="M24" s="77">
        <f t="shared" si="12"/>
        <v>0</v>
      </c>
      <c r="N24" s="75"/>
      <c r="O24" s="76"/>
      <c r="P24" s="77">
        <f t="shared" si="13"/>
        <v>0</v>
      </c>
      <c r="Q24" s="75"/>
      <c r="R24" s="76"/>
      <c r="S24" s="77">
        <f t="shared" si="14"/>
        <v>0</v>
      </c>
      <c r="T24" s="75"/>
      <c r="U24" s="76"/>
      <c r="V24" s="77">
        <f t="shared" si="15"/>
        <v>0</v>
      </c>
      <c r="W24" s="66">
        <f t="shared" si="8"/>
        <v>0</v>
      </c>
      <c r="X24" s="271">
        <f t="shared" si="6"/>
        <v>0</v>
      </c>
      <c r="Y24" s="271">
        <f t="shared" si="7"/>
        <v>0</v>
      </c>
      <c r="Z24" s="279" t="e">
        <f t="shared" si="9"/>
        <v>#DIV/0!</v>
      </c>
      <c r="AA24" s="248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22</v>
      </c>
      <c r="B25" s="42" t="s">
        <v>35</v>
      </c>
      <c r="C25" s="78" t="s">
        <v>36</v>
      </c>
      <c r="D25" s="68"/>
      <c r="E25" s="69">
        <f>SUM(E26:E28)</f>
        <v>1.5</v>
      </c>
      <c r="F25" s="70"/>
      <c r="G25" s="71">
        <f>SUM(G26:G28)</f>
        <v>10200</v>
      </c>
      <c r="H25" s="69">
        <f>SUM(H26:H28)</f>
        <v>1.5</v>
      </c>
      <c r="I25" s="70"/>
      <c r="J25" s="71">
        <f>SUM(J26:J28)</f>
        <v>10200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10200</v>
      </c>
      <c r="X25" s="71">
        <f>SUM(X26:X28)</f>
        <v>10200</v>
      </c>
      <c r="Y25" s="48">
        <f t="shared" si="7"/>
        <v>0</v>
      </c>
      <c r="Z25" s="273">
        <f>Y25/W25</f>
        <v>0</v>
      </c>
      <c r="AA25" s="247"/>
      <c r="AB25" s="49"/>
      <c r="AC25" s="49"/>
      <c r="AD25" s="49"/>
      <c r="AE25" s="49"/>
      <c r="AF25" s="49"/>
      <c r="AG25" s="49"/>
    </row>
    <row r="26" spans="1:33" s="178" customFormat="1" ht="30" customHeight="1" x14ac:dyDescent="0.2">
      <c r="A26" s="50" t="s">
        <v>24</v>
      </c>
      <c r="B26" s="51" t="s">
        <v>37</v>
      </c>
      <c r="C26" s="397" t="s">
        <v>333</v>
      </c>
      <c r="D26" s="260" t="s">
        <v>27</v>
      </c>
      <c r="E26" s="54">
        <v>1.5</v>
      </c>
      <c r="F26" s="55">
        <v>6800</v>
      </c>
      <c r="G26" s="56">
        <f t="shared" ref="G26:G28" si="16">E26*F26</f>
        <v>10200</v>
      </c>
      <c r="H26" s="54">
        <v>1.5</v>
      </c>
      <c r="I26" s="55">
        <v>6800</v>
      </c>
      <c r="J26" s="56">
        <f t="shared" ref="J26:J28" si="17">H26*I26</f>
        <v>10200</v>
      </c>
      <c r="K26" s="54"/>
      <c r="L26" s="55"/>
      <c r="M26" s="56">
        <f t="shared" ref="M26:M28" si="18">K26*L26</f>
        <v>0</v>
      </c>
      <c r="N26" s="54"/>
      <c r="O26" s="55"/>
      <c r="P26" s="56">
        <f t="shared" ref="P26:P28" si="19">N26*O26</f>
        <v>0</v>
      </c>
      <c r="Q26" s="54"/>
      <c r="R26" s="55"/>
      <c r="S26" s="56">
        <f t="shared" ref="S26:S28" si="20">Q26*R26</f>
        <v>0</v>
      </c>
      <c r="T26" s="54"/>
      <c r="U26" s="55"/>
      <c r="V26" s="56">
        <f t="shared" ref="V26:V28" si="21">T26*U26</f>
        <v>0</v>
      </c>
      <c r="W26" s="57">
        <f t="shared" si="8"/>
        <v>10200</v>
      </c>
      <c r="X26" s="271">
        <f t="shared" si="6"/>
        <v>10200</v>
      </c>
      <c r="Y26" s="271">
        <f t="shared" si="7"/>
        <v>0</v>
      </c>
      <c r="Z26" s="279">
        <f t="shared" si="9"/>
        <v>0</v>
      </c>
      <c r="AA26" s="237"/>
      <c r="AB26" s="59"/>
      <c r="AC26" s="59"/>
      <c r="AD26" s="59"/>
      <c r="AE26" s="59"/>
      <c r="AF26" s="59"/>
      <c r="AG26" s="59"/>
    </row>
    <row r="27" spans="1:33" ht="30" customHeight="1" x14ac:dyDescent="0.2">
      <c r="A27" s="50" t="s">
        <v>24</v>
      </c>
      <c r="B27" s="51" t="s">
        <v>39</v>
      </c>
      <c r="C27" s="52" t="s">
        <v>38</v>
      </c>
      <c r="D27" s="260" t="s">
        <v>27</v>
      </c>
      <c r="E27" s="54"/>
      <c r="F27" s="55"/>
      <c r="G27" s="56">
        <f t="shared" si="16"/>
        <v>0</v>
      </c>
      <c r="H27" s="54"/>
      <c r="I27" s="55"/>
      <c r="J27" s="56">
        <f t="shared" si="17"/>
        <v>0</v>
      </c>
      <c r="K27" s="54"/>
      <c r="L27" s="55"/>
      <c r="M27" s="56">
        <f t="shared" si="18"/>
        <v>0</v>
      </c>
      <c r="N27" s="54"/>
      <c r="O27" s="55"/>
      <c r="P27" s="56">
        <f t="shared" si="19"/>
        <v>0</v>
      </c>
      <c r="Q27" s="54"/>
      <c r="R27" s="55"/>
      <c r="S27" s="56">
        <f t="shared" si="20"/>
        <v>0</v>
      </c>
      <c r="T27" s="54"/>
      <c r="U27" s="55"/>
      <c r="V27" s="56">
        <f t="shared" si="21"/>
        <v>0</v>
      </c>
      <c r="W27" s="57">
        <f t="shared" si="8"/>
        <v>0</v>
      </c>
      <c r="X27" s="271">
        <f t="shared" si="6"/>
        <v>0</v>
      </c>
      <c r="Y27" s="271">
        <f t="shared" si="7"/>
        <v>0</v>
      </c>
      <c r="Z27" s="279" t="e">
        <f t="shared" si="9"/>
        <v>#DIV/0!</v>
      </c>
      <c r="AA27" s="237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24</v>
      </c>
      <c r="B28" s="79" t="s">
        <v>40</v>
      </c>
      <c r="C28" s="52" t="s">
        <v>38</v>
      </c>
      <c r="D28" s="261" t="s">
        <v>27</v>
      </c>
      <c r="E28" s="63"/>
      <c r="F28" s="64"/>
      <c r="G28" s="65">
        <f t="shared" si="16"/>
        <v>0</v>
      </c>
      <c r="H28" s="63"/>
      <c r="I28" s="64"/>
      <c r="J28" s="65">
        <f t="shared" si="17"/>
        <v>0</v>
      </c>
      <c r="K28" s="75"/>
      <c r="L28" s="76"/>
      <c r="M28" s="77">
        <f t="shared" si="18"/>
        <v>0</v>
      </c>
      <c r="N28" s="75"/>
      <c r="O28" s="76"/>
      <c r="P28" s="77">
        <f t="shared" si="19"/>
        <v>0</v>
      </c>
      <c r="Q28" s="75"/>
      <c r="R28" s="76"/>
      <c r="S28" s="77">
        <f t="shared" si="20"/>
        <v>0</v>
      </c>
      <c r="T28" s="75"/>
      <c r="U28" s="76"/>
      <c r="V28" s="77">
        <f t="shared" si="21"/>
        <v>0</v>
      </c>
      <c r="W28" s="66">
        <f t="shared" si="8"/>
        <v>0</v>
      </c>
      <c r="X28" s="271">
        <f t="shared" si="6"/>
        <v>0</v>
      </c>
      <c r="Y28" s="271">
        <f t="shared" si="7"/>
        <v>0</v>
      </c>
      <c r="Z28" s="279" t="e">
        <f t="shared" si="9"/>
        <v>#DIV/0!</v>
      </c>
      <c r="AA28" s="248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21</v>
      </c>
      <c r="B29" s="80" t="s">
        <v>41</v>
      </c>
      <c r="C29" s="67" t="s">
        <v>42</v>
      </c>
      <c r="D29" s="68"/>
      <c r="E29" s="69">
        <f>SUM(E30:E32)</f>
        <v>203800</v>
      </c>
      <c r="F29" s="70"/>
      <c r="G29" s="71">
        <f>SUM(G30:G32)</f>
        <v>44836</v>
      </c>
      <c r="H29" s="69">
        <f>SUM(H30:H32)</f>
        <v>203800</v>
      </c>
      <c r="I29" s="70"/>
      <c r="J29" s="71">
        <f>SUM(J30:J32)</f>
        <v>44836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44836</v>
      </c>
      <c r="X29" s="71">
        <f>SUM(X30:X32)</f>
        <v>44836</v>
      </c>
      <c r="Y29" s="48">
        <f t="shared" si="7"/>
        <v>0</v>
      </c>
      <c r="Z29" s="273">
        <f>Y29/W29</f>
        <v>0</v>
      </c>
      <c r="AA29" s="247"/>
      <c r="AB29" s="5"/>
      <c r="AC29" s="5"/>
      <c r="AD29" s="5"/>
      <c r="AE29" s="5"/>
      <c r="AF29" s="5"/>
      <c r="AG29" s="5"/>
    </row>
    <row r="30" spans="1:33" ht="30" customHeight="1" x14ac:dyDescent="0.2">
      <c r="A30" s="81" t="s">
        <v>24</v>
      </c>
      <c r="B30" s="82" t="s">
        <v>43</v>
      </c>
      <c r="C30" s="52" t="s">
        <v>44</v>
      </c>
      <c r="D30" s="83"/>
      <c r="E30" s="84">
        <f>G13</f>
        <v>193600</v>
      </c>
      <c r="F30" s="85">
        <v>0.22</v>
      </c>
      <c r="G30" s="86">
        <f t="shared" ref="G30:G32" si="22">E30*F30</f>
        <v>42592</v>
      </c>
      <c r="H30" s="84">
        <f>J13</f>
        <v>193600</v>
      </c>
      <c r="I30" s="85">
        <v>0.22</v>
      </c>
      <c r="J30" s="86">
        <f t="shared" ref="J30:J32" si="23">H30*I30</f>
        <v>42592</v>
      </c>
      <c r="K30" s="84">
        <f>M13</f>
        <v>0</v>
      </c>
      <c r="L30" s="85">
        <v>0.22</v>
      </c>
      <c r="M30" s="86">
        <f t="shared" ref="M30:M32" si="24">K30*L30</f>
        <v>0</v>
      </c>
      <c r="N30" s="84">
        <f>P13</f>
        <v>0</v>
      </c>
      <c r="O30" s="85">
        <v>0.22</v>
      </c>
      <c r="P30" s="86">
        <f t="shared" ref="P30:P32" si="25">N30*O30</f>
        <v>0</v>
      </c>
      <c r="Q30" s="84">
        <f>S13</f>
        <v>0</v>
      </c>
      <c r="R30" s="85">
        <v>0.22</v>
      </c>
      <c r="S30" s="86">
        <f t="shared" ref="S30:S32" si="26">Q30*R30</f>
        <v>0</v>
      </c>
      <c r="T30" s="84">
        <f>V13</f>
        <v>0</v>
      </c>
      <c r="U30" s="85">
        <v>0.22</v>
      </c>
      <c r="V30" s="86">
        <f t="shared" ref="V30:V32" si="27">T30*U30</f>
        <v>0</v>
      </c>
      <c r="W30" s="87">
        <f>G30+M30+S30</f>
        <v>42592</v>
      </c>
      <c r="X30" s="271">
        <f>J30+P30+V30</f>
        <v>42592</v>
      </c>
      <c r="Y30" s="271">
        <f t="shared" si="7"/>
        <v>0</v>
      </c>
      <c r="Z30" s="279">
        <f t="shared" si="9"/>
        <v>0</v>
      </c>
      <c r="AA30" s="249"/>
      <c r="AB30" s="58"/>
      <c r="AC30" s="59"/>
      <c r="AD30" s="59"/>
      <c r="AE30" s="59"/>
      <c r="AF30" s="59"/>
      <c r="AG30" s="59"/>
    </row>
    <row r="31" spans="1:33" ht="30" customHeight="1" x14ac:dyDescent="0.2">
      <c r="A31" s="50" t="s">
        <v>24</v>
      </c>
      <c r="B31" s="51" t="s">
        <v>45</v>
      </c>
      <c r="C31" s="52" t="s">
        <v>46</v>
      </c>
      <c r="D31" s="53"/>
      <c r="E31" s="54">
        <f>G21</f>
        <v>0</v>
      </c>
      <c r="F31" s="55">
        <v>0.22</v>
      </c>
      <c r="G31" s="56">
        <f t="shared" si="22"/>
        <v>0</v>
      </c>
      <c r="H31" s="54">
        <f>J21</f>
        <v>0</v>
      </c>
      <c r="I31" s="55">
        <v>0.22</v>
      </c>
      <c r="J31" s="56">
        <f t="shared" si="23"/>
        <v>0</v>
      </c>
      <c r="K31" s="54">
        <f>M21</f>
        <v>0</v>
      </c>
      <c r="L31" s="55">
        <v>0.22</v>
      </c>
      <c r="M31" s="56">
        <f t="shared" si="24"/>
        <v>0</v>
      </c>
      <c r="N31" s="54">
        <f>P21</f>
        <v>0</v>
      </c>
      <c r="O31" s="55">
        <v>0.22</v>
      </c>
      <c r="P31" s="56">
        <f t="shared" si="25"/>
        <v>0</v>
      </c>
      <c r="Q31" s="54">
        <f>S21</f>
        <v>0</v>
      </c>
      <c r="R31" s="55">
        <v>0.22</v>
      </c>
      <c r="S31" s="56">
        <f t="shared" si="26"/>
        <v>0</v>
      </c>
      <c r="T31" s="54">
        <f>V21</f>
        <v>0</v>
      </c>
      <c r="U31" s="55">
        <v>0.22</v>
      </c>
      <c r="V31" s="56">
        <f t="shared" si="27"/>
        <v>0</v>
      </c>
      <c r="W31" s="57">
        <f t="shared" si="8"/>
        <v>0</v>
      </c>
      <c r="X31" s="271">
        <f t="shared" si="6"/>
        <v>0</v>
      </c>
      <c r="Y31" s="271">
        <f t="shared" si="7"/>
        <v>0</v>
      </c>
      <c r="Z31" s="279" t="e">
        <f t="shared" si="9"/>
        <v>#DIV/0!</v>
      </c>
      <c r="AA31" s="237"/>
      <c r="AB31" s="59"/>
      <c r="AC31" s="59"/>
      <c r="AD31" s="59"/>
      <c r="AE31" s="59"/>
      <c r="AF31" s="59"/>
      <c r="AG31" s="59"/>
    </row>
    <row r="32" spans="1:33" ht="30" customHeight="1" thickBot="1" x14ac:dyDescent="0.25">
      <c r="A32" s="60" t="s">
        <v>24</v>
      </c>
      <c r="B32" s="79" t="s">
        <v>47</v>
      </c>
      <c r="C32" s="88" t="s">
        <v>36</v>
      </c>
      <c r="D32" s="62"/>
      <c r="E32" s="63">
        <f>G25</f>
        <v>10200</v>
      </c>
      <c r="F32" s="64">
        <v>0.22</v>
      </c>
      <c r="G32" s="65">
        <f t="shared" si="22"/>
        <v>2244</v>
      </c>
      <c r="H32" s="63">
        <f>J25</f>
        <v>10200</v>
      </c>
      <c r="I32" s="64">
        <v>0.22</v>
      </c>
      <c r="J32" s="65">
        <f t="shared" si="23"/>
        <v>2244</v>
      </c>
      <c r="K32" s="63">
        <f>M25</f>
        <v>0</v>
      </c>
      <c r="L32" s="64">
        <v>0.22</v>
      </c>
      <c r="M32" s="65">
        <f t="shared" si="24"/>
        <v>0</v>
      </c>
      <c r="N32" s="63">
        <f>P25</f>
        <v>0</v>
      </c>
      <c r="O32" s="64">
        <v>0.22</v>
      </c>
      <c r="P32" s="65">
        <f t="shared" si="25"/>
        <v>0</v>
      </c>
      <c r="Q32" s="63">
        <f>S25</f>
        <v>0</v>
      </c>
      <c r="R32" s="64">
        <v>0.22</v>
      </c>
      <c r="S32" s="65">
        <f t="shared" si="26"/>
        <v>0</v>
      </c>
      <c r="T32" s="63">
        <f>V25</f>
        <v>0</v>
      </c>
      <c r="U32" s="64">
        <v>0.22</v>
      </c>
      <c r="V32" s="65">
        <f t="shared" si="27"/>
        <v>0</v>
      </c>
      <c r="W32" s="66">
        <f t="shared" si="8"/>
        <v>2244</v>
      </c>
      <c r="X32" s="271">
        <f t="shared" si="6"/>
        <v>2244</v>
      </c>
      <c r="Y32" s="271">
        <f t="shared" si="7"/>
        <v>0</v>
      </c>
      <c r="Z32" s="279">
        <f t="shared" si="9"/>
        <v>0</v>
      </c>
      <c r="AA32" s="246"/>
      <c r="AB32" s="59"/>
      <c r="AC32" s="59"/>
      <c r="AD32" s="59"/>
      <c r="AE32" s="59"/>
      <c r="AF32" s="59"/>
      <c r="AG32" s="59"/>
    </row>
    <row r="33" spans="1:33" ht="30" customHeight="1" x14ac:dyDescent="0.2">
      <c r="A33" s="41" t="s">
        <v>22</v>
      </c>
      <c r="B33" s="80" t="s">
        <v>48</v>
      </c>
      <c r="C33" s="67" t="s">
        <v>49</v>
      </c>
      <c r="D33" s="68"/>
      <c r="E33" s="69">
        <f>SUM(E34:E36)</f>
        <v>5</v>
      </c>
      <c r="F33" s="70"/>
      <c r="G33" s="71">
        <f>SUM(G34:G36)</f>
        <v>50000</v>
      </c>
      <c r="H33" s="69">
        <f>SUM(H34:H36)</f>
        <v>5</v>
      </c>
      <c r="I33" s="70"/>
      <c r="J33" s="71">
        <f>SUM(J34:J36)</f>
        <v>50000</v>
      </c>
      <c r="K33" s="69">
        <f>SUM(K34:K36)</f>
        <v>0</v>
      </c>
      <c r="L33" s="70"/>
      <c r="M33" s="71">
        <f>SUM(M34:M36)</f>
        <v>0</v>
      </c>
      <c r="N33" s="69">
        <f>SUM(N34:N36)</f>
        <v>0</v>
      </c>
      <c r="O33" s="70"/>
      <c r="P33" s="71">
        <f>SUM(P34:P36)</f>
        <v>0</v>
      </c>
      <c r="Q33" s="69">
        <f>SUM(Q34:Q36)</f>
        <v>0</v>
      </c>
      <c r="R33" s="70"/>
      <c r="S33" s="71">
        <f>SUM(S34:S36)</f>
        <v>0</v>
      </c>
      <c r="T33" s="69">
        <f>SUM(T34:T36)</f>
        <v>0</v>
      </c>
      <c r="U33" s="70"/>
      <c r="V33" s="71">
        <f>SUM(V34:V36)</f>
        <v>0</v>
      </c>
      <c r="W33" s="71">
        <f>SUM(W34:W36)</f>
        <v>50000</v>
      </c>
      <c r="X33" s="71">
        <f>SUM(X34:X36)</f>
        <v>50000</v>
      </c>
      <c r="Y33" s="71">
        <f t="shared" si="7"/>
        <v>0</v>
      </c>
      <c r="Z33" s="71">
        <f>Y33/W33</f>
        <v>0</v>
      </c>
      <c r="AA33" s="247"/>
      <c r="AB33" s="5"/>
      <c r="AC33" s="5"/>
      <c r="AD33" s="5"/>
      <c r="AE33" s="5"/>
      <c r="AF33" s="5"/>
      <c r="AG33" s="5"/>
    </row>
    <row r="34" spans="1:33" ht="30" customHeight="1" x14ac:dyDescent="0.2">
      <c r="A34" s="50" t="s">
        <v>24</v>
      </c>
      <c r="B34" s="82" t="s">
        <v>50</v>
      </c>
      <c r="C34" s="435" t="s">
        <v>334</v>
      </c>
      <c r="D34" s="260" t="s">
        <v>27</v>
      </c>
      <c r="E34" s="54">
        <v>5</v>
      </c>
      <c r="F34" s="55">
        <v>10000</v>
      </c>
      <c r="G34" s="56">
        <f t="shared" ref="G34:G36" si="28">E34*F34</f>
        <v>50000</v>
      </c>
      <c r="H34" s="54">
        <v>5</v>
      </c>
      <c r="I34" s="55">
        <v>10000</v>
      </c>
      <c r="J34" s="56">
        <f t="shared" ref="J34:J36" si="29">H34*I34</f>
        <v>50000</v>
      </c>
      <c r="K34" s="54"/>
      <c r="L34" s="55"/>
      <c r="M34" s="56">
        <f t="shared" ref="M34:M36" si="30">K34*L34</f>
        <v>0</v>
      </c>
      <c r="N34" s="54"/>
      <c r="O34" s="55"/>
      <c r="P34" s="56">
        <f t="shared" ref="P34:P36" si="31">N34*O34</f>
        <v>0</v>
      </c>
      <c r="Q34" s="54"/>
      <c r="R34" s="55"/>
      <c r="S34" s="56">
        <f t="shared" ref="S34:S36" si="32">Q34*R34</f>
        <v>0</v>
      </c>
      <c r="T34" s="54"/>
      <c r="U34" s="55"/>
      <c r="V34" s="56">
        <f t="shared" ref="V34:V36" si="33">T34*U34</f>
        <v>0</v>
      </c>
      <c r="W34" s="57">
        <f>G34+M34+S34</f>
        <v>50000</v>
      </c>
      <c r="X34" s="271">
        <f>J34+P34+V34</f>
        <v>50000</v>
      </c>
      <c r="Y34" s="271">
        <f>W34-X34</f>
        <v>0</v>
      </c>
      <c r="Z34" s="279">
        <f t="shared" si="9"/>
        <v>0</v>
      </c>
      <c r="AA34" s="237"/>
      <c r="AB34" s="5"/>
      <c r="AC34" s="5"/>
      <c r="AD34" s="5"/>
      <c r="AE34" s="5"/>
      <c r="AF34" s="5"/>
      <c r="AG34" s="5"/>
    </row>
    <row r="35" spans="1:33" ht="30" customHeight="1" x14ac:dyDescent="0.2">
      <c r="A35" s="50" t="s">
        <v>24</v>
      </c>
      <c r="B35" s="51" t="s">
        <v>51</v>
      </c>
      <c r="C35" s="52" t="s">
        <v>38</v>
      </c>
      <c r="D35" s="260" t="s">
        <v>27</v>
      </c>
      <c r="E35" s="54"/>
      <c r="F35" s="55"/>
      <c r="G35" s="56">
        <f t="shared" si="28"/>
        <v>0</v>
      </c>
      <c r="H35" s="54"/>
      <c r="I35" s="55"/>
      <c r="J35" s="56">
        <f t="shared" si="29"/>
        <v>0</v>
      </c>
      <c r="K35" s="54"/>
      <c r="L35" s="55"/>
      <c r="M35" s="56">
        <f t="shared" si="30"/>
        <v>0</v>
      </c>
      <c r="N35" s="54"/>
      <c r="O35" s="55"/>
      <c r="P35" s="56">
        <f t="shared" si="31"/>
        <v>0</v>
      </c>
      <c r="Q35" s="54"/>
      <c r="R35" s="55"/>
      <c r="S35" s="56">
        <f t="shared" si="32"/>
        <v>0</v>
      </c>
      <c r="T35" s="54"/>
      <c r="U35" s="55"/>
      <c r="V35" s="56">
        <f t="shared" si="33"/>
        <v>0</v>
      </c>
      <c r="W35" s="57">
        <f t="shared" si="8"/>
        <v>0</v>
      </c>
      <c r="X35" s="271">
        <f t="shared" si="6"/>
        <v>0</v>
      </c>
      <c r="Y35" s="271">
        <f t="shared" si="7"/>
        <v>0</v>
      </c>
      <c r="Z35" s="279" t="e">
        <f t="shared" si="9"/>
        <v>#DIV/0!</v>
      </c>
      <c r="AA35" s="237"/>
      <c r="AB35" s="5"/>
      <c r="AC35" s="5"/>
      <c r="AD35" s="5"/>
      <c r="AE35" s="5"/>
      <c r="AF35" s="5"/>
      <c r="AG35" s="5"/>
    </row>
    <row r="36" spans="1:33" ht="30" customHeight="1" thickBot="1" x14ac:dyDescent="0.25">
      <c r="A36" s="60" t="s">
        <v>24</v>
      </c>
      <c r="B36" s="61" t="s">
        <v>52</v>
      </c>
      <c r="C36" s="210" t="s">
        <v>38</v>
      </c>
      <c r="D36" s="261" t="s">
        <v>27</v>
      </c>
      <c r="E36" s="63"/>
      <c r="F36" s="64"/>
      <c r="G36" s="65">
        <f t="shared" si="28"/>
        <v>0</v>
      </c>
      <c r="H36" s="63"/>
      <c r="I36" s="64"/>
      <c r="J36" s="65">
        <f t="shared" si="29"/>
        <v>0</v>
      </c>
      <c r="K36" s="75"/>
      <c r="L36" s="76"/>
      <c r="M36" s="77">
        <f t="shared" si="30"/>
        <v>0</v>
      </c>
      <c r="N36" s="75"/>
      <c r="O36" s="76"/>
      <c r="P36" s="77">
        <f t="shared" si="31"/>
        <v>0</v>
      </c>
      <c r="Q36" s="75"/>
      <c r="R36" s="76"/>
      <c r="S36" s="77">
        <f t="shared" si="32"/>
        <v>0</v>
      </c>
      <c r="T36" s="75"/>
      <c r="U36" s="76"/>
      <c r="V36" s="77">
        <f t="shared" si="33"/>
        <v>0</v>
      </c>
      <c r="W36" s="66">
        <f t="shared" si="8"/>
        <v>0</v>
      </c>
      <c r="X36" s="271">
        <f t="shared" si="6"/>
        <v>0</v>
      </c>
      <c r="Y36" s="275">
        <f t="shared" si="7"/>
        <v>0</v>
      </c>
      <c r="Z36" s="279" t="e">
        <f t="shared" si="9"/>
        <v>#DIV/0!</v>
      </c>
      <c r="AA36" s="248"/>
      <c r="AB36" s="5"/>
      <c r="AC36" s="5"/>
      <c r="AD36" s="5"/>
      <c r="AE36" s="5"/>
      <c r="AF36" s="5"/>
      <c r="AG36" s="5"/>
    </row>
    <row r="37" spans="1:33" ht="30" customHeight="1" thickBot="1" x14ac:dyDescent="0.25">
      <c r="A37" s="215" t="s">
        <v>53</v>
      </c>
      <c r="B37" s="216"/>
      <c r="C37" s="217"/>
      <c r="D37" s="218"/>
      <c r="E37" s="262"/>
      <c r="F37" s="219"/>
      <c r="G37" s="89">
        <f>G13+G21+G25+G29+G33</f>
        <v>298636</v>
      </c>
      <c r="H37" s="262"/>
      <c r="I37" s="219"/>
      <c r="J37" s="89">
        <f>J13+J21+J25+J29+J33</f>
        <v>298636</v>
      </c>
      <c r="K37" s="262"/>
      <c r="L37" s="115"/>
      <c r="M37" s="89">
        <f>M13+M21+M25+M29+M33</f>
        <v>0</v>
      </c>
      <c r="N37" s="262"/>
      <c r="O37" s="115"/>
      <c r="P37" s="89">
        <f>P13+P21+P25+P29+P33</f>
        <v>0</v>
      </c>
      <c r="Q37" s="262"/>
      <c r="R37" s="115"/>
      <c r="S37" s="89">
        <f>S13+S21+S25+S29+S33</f>
        <v>0</v>
      </c>
      <c r="T37" s="262"/>
      <c r="U37" s="115"/>
      <c r="V37" s="89">
        <f>V13+V21+V25+V29+V33</f>
        <v>0</v>
      </c>
      <c r="W37" s="89">
        <f>W13+W21+W25+W29+W33</f>
        <v>298636</v>
      </c>
      <c r="X37" s="312">
        <f>X13+X21+X25+X29+X33</f>
        <v>298636</v>
      </c>
      <c r="Y37" s="314">
        <f t="shared" si="7"/>
        <v>0</v>
      </c>
      <c r="Z37" s="313">
        <f>Y37/W37</f>
        <v>0</v>
      </c>
      <c r="AA37" s="250"/>
      <c r="AB37" s="4"/>
      <c r="AC37" s="5"/>
      <c r="AD37" s="5"/>
      <c r="AE37" s="5"/>
      <c r="AF37" s="5"/>
      <c r="AG37" s="5"/>
    </row>
    <row r="38" spans="1:33" ht="30" customHeight="1" thickBot="1" x14ac:dyDescent="0.25">
      <c r="A38" s="211" t="s">
        <v>21</v>
      </c>
      <c r="B38" s="121">
        <v>2</v>
      </c>
      <c r="C38" s="212" t="s">
        <v>54</v>
      </c>
      <c r="D38" s="21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40"/>
      <c r="Y38" s="317"/>
      <c r="Z38" s="40"/>
      <c r="AA38" s="244"/>
      <c r="AB38" s="5"/>
      <c r="AC38" s="5"/>
      <c r="AD38" s="5"/>
      <c r="AE38" s="5"/>
      <c r="AF38" s="5"/>
      <c r="AG38" s="5"/>
    </row>
    <row r="39" spans="1:33" ht="30" customHeight="1" x14ac:dyDescent="0.2">
      <c r="A39" s="41" t="s">
        <v>22</v>
      </c>
      <c r="B39" s="80" t="s">
        <v>55</v>
      </c>
      <c r="C39" s="43" t="s">
        <v>56</v>
      </c>
      <c r="D39" s="44"/>
      <c r="E39" s="45">
        <f>SUM(E40:E42)</f>
        <v>0</v>
      </c>
      <c r="F39" s="46"/>
      <c r="G39" s="47">
        <f>SUM(G40:G42)</f>
        <v>0</v>
      </c>
      <c r="H39" s="45">
        <f>SUM(H40:H42)</f>
        <v>0</v>
      </c>
      <c r="I39" s="46"/>
      <c r="J39" s="47">
        <f>SUM(J40:J42)</f>
        <v>0</v>
      </c>
      <c r="K39" s="45">
        <f>SUM(K40:K42)</f>
        <v>0</v>
      </c>
      <c r="L39" s="46"/>
      <c r="M39" s="47">
        <f>SUM(M40:M42)</f>
        <v>0</v>
      </c>
      <c r="N39" s="45">
        <f>SUM(N40:N42)</f>
        <v>0</v>
      </c>
      <c r="O39" s="46"/>
      <c r="P39" s="47">
        <f>SUM(P40:P42)</f>
        <v>0</v>
      </c>
      <c r="Q39" s="45">
        <f>SUM(Q40:Q42)</f>
        <v>0</v>
      </c>
      <c r="R39" s="46"/>
      <c r="S39" s="47">
        <f>SUM(S40:S42)</f>
        <v>0</v>
      </c>
      <c r="T39" s="45">
        <f>SUM(T40:T42)</f>
        <v>0</v>
      </c>
      <c r="U39" s="46"/>
      <c r="V39" s="47">
        <f>SUM(V40:V42)</f>
        <v>0</v>
      </c>
      <c r="W39" s="47">
        <f>SUM(W40:W42)</f>
        <v>0</v>
      </c>
      <c r="X39" s="315">
        <f>SUM(X40:X42)</f>
        <v>0</v>
      </c>
      <c r="Y39" s="318">
        <f t="shared" si="7"/>
        <v>0</v>
      </c>
      <c r="Z39" s="316" t="e">
        <f>Y39/W39</f>
        <v>#DIV/0!</v>
      </c>
      <c r="AA39" s="245"/>
      <c r="AB39" s="95"/>
      <c r="AC39" s="49"/>
      <c r="AD39" s="49"/>
      <c r="AE39" s="49"/>
      <c r="AF39" s="49"/>
      <c r="AG39" s="49"/>
    </row>
    <row r="40" spans="1:33" ht="30" customHeight="1" x14ac:dyDescent="0.2">
      <c r="A40" s="50" t="s">
        <v>24</v>
      </c>
      <c r="B40" s="51" t="s">
        <v>57</v>
      </c>
      <c r="C40" s="52" t="s">
        <v>58</v>
      </c>
      <c r="D40" s="53" t="s">
        <v>59</v>
      </c>
      <c r="E40" s="54"/>
      <c r="F40" s="55"/>
      <c r="G40" s="56">
        <f t="shared" ref="G40:G42" si="34">E40*F40</f>
        <v>0</v>
      </c>
      <c r="H40" s="54"/>
      <c r="I40" s="55"/>
      <c r="J40" s="56">
        <f t="shared" ref="J40:J42" si="35">H40*I40</f>
        <v>0</v>
      </c>
      <c r="K40" s="54"/>
      <c r="L40" s="55"/>
      <c r="M40" s="56">
        <f t="shared" ref="M40:M42" si="36">K40*L40</f>
        <v>0</v>
      </c>
      <c r="N40" s="54"/>
      <c r="O40" s="55"/>
      <c r="P40" s="56">
        <f t="shared" ref="P40:P42" si="37">N40*O40</f>
        <v>0</v>
      </c>
      <c r="Q40" s="54"/>
      <c r="R40" s="55"/>
      <c r="S40" s="56">
        <f t="shared" ref="S40:S42" si="38">Q40*R40</f>
        <v>0</v>
      </c>
      <c r="T40" s="54"/>
      <c r="U40" s="55"/>
      <c r="V40" s="56">
        <f t="shared" ref="V40:V42" si="39">T40*U40</f>
        <v>0</v>
      </c>
      <c r="W40" s="57">
        <f>G40+M40+S40</f>
        <v>0</v>
      </c>
      <c r="X40" s="271">
        <f>J40+P40+V40</f>
        <v>0</v>
      </c>
      <c r="Y40" s="271">
        <f t="shared" si="7"/>
        <v>0</v>
      </c>
      <c r="Z40" s="279" t="e">
        <f t="shared" ref="Z40:Z50" si="40">Y40/W40</f>
        <v>#DIV/0!</v>
      </c>
      <c r="AA40" s="237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24</v>
      </c>
      <c r="B41" s="51" t="s">
        <v>60</v>
      </c>
      <c r="C41" s="52" t="s">
        <v>58</v>
      </c>
      <c r="D41" s="53" t="s">
        <v>59</v>
      </c>
      <c r="E41" s="54"/>
      <c r="F41" s="55"/>
      <c r="G41" s="56">
        <f t="shared" si="34"/>
        <v>0</v>
      </c>
      <c r="H41" s="54"/>
      <c r="I41" s="55"/>
      <c r="J41" s="56">
        <f t="shared" si="35"/>
        <v>0</v>
      </c>
      <c r="K41" s="54"/>
      <c r="L41" s="55"/>
      <c r="M41" s="56">
        <f t="shared" si="36"/>
        <v>0</v>
      </c>
      <c r="N41" s="54"/>
      <c r="O41" s="55"/>
      <c r="P41" s="56">
        <f t="shared" si="37"/>
        <v>0</v>
      </c>
      <c r="Q41" s="54"/>
      <c r="R41" s="55"/>
      <c r="S41" s="56">
        <f t="shared" si="38"/>
        <v>0</v>
      </c>
      <c r="T41" s="54"/>
      <c r="U41" s="55"/>
      <c r="V41" s="56">
        <f t="shared" si="39"/>
        <v>0</v>
      </c>
      <c r="W41" s="57">
        <f t="shared" ref="W41:W46" si="41">G41+M41+S41</f>
        <v>0</v>
      </c>
      <c r="X41" s="271">
        <f t="shared" ref="X41:X50" si="42">J41+P41+V41</f>
        <v>0</v>
      </c>
      <c r="Y41" s="271">
        <f t="shared" si="7"/>
        <v>0</v>
      </c>
      <c r="Z41" s="279" t="e">
        <f t="shared" si="40"/>
        <v>#DIV/0!</v>
      </c>
      <c r="AA41" s="237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24</v>
      </c>
      <c r="B42" s="79" t="s">
        <v>61</v>
      </c>
      <c r="C42" s="52" t="s">
        <v>58</v>
      </c>
      <c r="D42" s="74" t="s">
        <v>59</v>
      </c>
      <c r="E42" s="75"/>
      <c r="F42" s="76"/>
      <c r="G42" s="77">
        <f t="shared" si="34"/>
        <v>0</v>
      </c>
      <c r="H42" s="75"/>
      <c r="I42" s="76"/>
      <c r="J42" s="77">
        <f t="shared" si="35"/>
        <v>0</v>
      </c>
      <c r="K42" s="75"/>
      <c r="L42" s="76"/>
      <c r="M42" s="77">
        <f t="shared" si="36"/>
        <v>0</v>
      </c>
      <c r="N42" s="75"/>
      <c r="O42" s="76"/>
      <c r="P42" s="77">
        <f t="shared" si="37"/>
        <v>0</v>
      </c>
      <c r="Q42" s="75"/>
      <c r="R42" s="76"/>
      <c r="S42" s="77">
        <f t="shared" si="38"/>
        <v>0</v>
      </c>
      <c r="T42" s="75"/>
      <c r="U42" s="76"/>
      <c r="V42" s="77">
        <f t="shared" si="39"/>
        <v>0</v>
      </c>
      <c r="W42" s="66">
        <f t="shared" si="41"/>
        <v>0</v>
      </c>
      <c r="X42" s="271">
        <f t="shared" si="42"/>
        <v>0</v>
      </c>
      <c r="Y42" s="271">
        <f t="shared" si="7"/>
        <v>0</v>
      </c>
      <c r="Z42" s="279" t="e">
        <f t="shared" si="40"/>
        <v>#DIV/0!</v>
      </c>
      <c r="AA42" s="248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22</v>
      </c>
      <c r="B43" s="80" t="s">
        <v>62</v>
      </c>
      <c r="C43" s="78" t="s">
        <v>63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319">
        <f t="shared" si="7"/>
        <v>0</v>
      </c>
      <c r="Z43" s="319" t="e">
        <f>Y43/W43</f>
        <v>#DIV/0!</v>
      </c>
      <c r="AA43" s="247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24</v>
      </c>
      <c r="B44" s="51" t="s">
        <v>64</v>
      </c>
      <c r="C44" s="52" t="s">
        <v>65</v>
      </c>
      <c r="D44" s="53" t="s">
        <v>66</v>
      </c>
      <c r="E44" s="54"/>
      <c r="F44" s="55"/>
      <c r="G44" s="56">
        <f t="shared" ref="G44:G46" si="43">E44*F44</f>
        <v>0</v>
      </c>
      <c r="H44" s="54"/>
      <c r="I44" s="55"/>
      <c r="J44" s="56">
        <f t="shared" ref="J44:J46" si="44">H44*I44</f>
        <v>0</v>
      </c>
      <c r="K44" s="54"/>
      <c r="L44" s="55"/>
      <c r="M44" s="56">
        <f t="shared" ref="M44:M46" si="45">K44*L44</f>
        <v>0</v>
      </c>
      <c r="N44" s="54"/>
      <c r="O44" s="55"/>
      <c r="P44" s="56">
        <f t="shared" ref="P44:P46" si="46">N44*O44</f>
        <v>0</v>
      </c>
      <c r="Q44" s="54"/>
      <c r="R44" s="55"/>
      <c r="S44" s="56">
        <f t="shared" ref="S44:S46" si="47">Q44*R44</f>
        <v>0</v>
      </c>
      <c r="T44" s="54"/>
      <c r="U44" s="55"/>
      <c r="V44" s="56">
        <f t="shared" ref="V44:V46" si="48">T44*U44</f>
        <v>0</v>
      </c>
      <c r="W44" s="57">
        <f t="shared" si="41"/>
        <v>0</v>
      </c>
      <c r="X44" s="271">
        <f t="shared" si="42"/>
        <v>0</v>
      </c>
      <c r="Y44" s="271">
        <f t="shared" si="7"/>
        <v>0</v>
      </c>
      <c r="Z44" s="279" t="e">
        <f t="shared" si="40"/>
        <v>#DIV/0!</v>
      </c>
      <c r="AA44" s="237"/>
      <c r="AB44" s="59"/>
      <c r="AC44" s="59"/>
      <c r="AD44" s="59"/>
      <c r="AE44" s="59"/>
      <c r="AF44" s="59"/>
      <c r="AG44" s="59"/>
    </row>
    <row r="45" spans="1:33" ht="30" customHeight="1" x14ac:dyDescent="0.2">
      <c r="A45" s="50" t="s">
        <v>24</v>
      </c>
      <c r="B45" s="51" t="s">
        <v>67</v>
      </c>
      <c r="C45" s="96" t="s">
        <v>65</v>
      </c>
      <c r="D45" s="53" t="s">
        <v>66</v>
      </c>
      <c r="E45" s="54"/>
      <c r="F45" s="55"/>
      <c r="G45" s="56">
        <f t="shared" si="43"/>
        <v>0</v>
      </c>
      <c r="H45" s="54"/>
      <c r="I45" s="55"/>
      <c r="J45" s="56">
        <f t="shared" si="44"/>
        <v>0</v>
      </c>
      <c r="K45" s="54"/>
      <c r="L45" s="55"/>
      <c r="M45" s="56">
        <f t="shared" si="45"/>
        <v>0</v>
      </c>
      <c r="N45" s="54"/>
      <c r="O45" s="55"/>
      <c r="P45" s="56">
        <f t="shared" si="46"/>
        <v>0</v>
      </c>
      <c r="Q45" s="54"/>
      <c r="R45" s="55"/>
      <c r="S45" s="56">
        <f t="shared" si="47"/>
        <v>0</v>
      </c>
      <c r="T45" s="54"/>
      <c r="U45" s="55"/>
      <c r="V45" s="56">
        <f t="shared" si="48"/>
        <v>0</v>
      </c>
      <c r="W45" s="57">
        <f t="shared" si="41"/>
        <v>0</v>
      </c>
      <c r="X45" s="271">
        <f t="shared" si="42"/>
        <v>0</v>
      </c>
      <c r="Y45" s="271">
        <f t="shared" si="7"/>
        <v>0</v>
      </c>
      <c r="Z45" s="279" t="e">
        <f t="shared" si="40"/>
        <v>#DIV/0!</v>
      </c>
      <c r="AA45" s="237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73" t="s">
        <v>24</v>
      </c>
      <c r="B46" s="79" t="s">
        <v>68</v>
      </c>
      <c r="C46" s="97" t="s">
        <v>65</v>
      </c>
      <c r="D46" s="74" t="s">
        <v>66</v>
      </c>
      <c r="E46" s="75"/>
      <c r="F46" s="76"/>
      <c r="G46" s="77">
        <f t="shared" si="43"/>
        <v>0</v>
      </c>
      <c r="H46" s="75"/>
      <c r="I46" s="76"/>
      <c r="J46" s="77">
        <f t="shared" si="44"/>
        <v>0</v>
      </c>
      <c r="K46" s="75"/>
      <c r="L46" s="76"/>
      <c r="M46" s="77">
        <f t="shared" si="45"/>
        <v>0</v>
      </c>
      <c r="N46" s="75"/>
      <c r="O46" s="76"/>
      <c r="P46" s="77">
        <f t="shared" si="46"/>
        <v>0</v>
      </c>
      <c r="Q46" s="75"/>
      <c r="R46" s="76"/>
      <c r="S46" s="77">
        <f t="shared" si="47"/>
        <v>0</v>
      </c>
      <c r="T46" s="75"/>
      <c r="U46" s="76"/>
      <c r="V46" s="77">
        <f t="shared" si="48"/>
        <v>0</v>
      </c>
      <c r="W46" s="66">
        <f t="shared" si="41"/>
        <v>0</v>
      </c>
      <c r="X46" s="271">
        <f t="shared" si="42"/>
        <v>0</v>
      </c>
      <c r="Y46" s="271">
        <f t="shared" si="7"/>
        <v>0</v>
      </c>
      <c r="Z46" s="279" t="e">
        <f t="shared" si="40"/>
        <v>#DIV/0!</v>
      </c>
      <c r="AA46" s="248"/>
      <c r="AB46" s="59"/>
      <c r="AC46" s="59"/>
      <c r="AD46" s="59"/>
      <c r="AE46" s="59"/>
      <c r="AF46" s="59"/>
      <c r="AG46" s="59"/>
    </row>
    <row r="47" spans="1:33" ht="30" customHeight="1" x14ac:dyDescent="0.2">
      <c r="A47" s="41" t="s">
        <v>22</v>
      </c>
      <c r="B47" s="80" t="s">
        <v>69</v>
      </c>
      <c r="C47" s="78" t="s">
        <v>70</v>
      </c>
      <c r="D47" s="68"/>
      <c r="E47" s="69">
        <f>SUM(E48:E50)</f>
        <v>0</v>
      </c>
      <c r="F47" s="70"/>
      <c r="G47" s="71">
        <f>SUM(G48:G50)</f>
        <v>0</v>
      </c>
      <c r="H47" s="69">
        <f>SUM(H48:H50)</f>
        <v>0</v>
      </c>
      <c r="I47" s="70"/>
      <c r="J47" s="71">
        <f>SUM(J48:J50)</f>
        <v>0</v>
      </c>
      <c r="K47" s="69">
        <f>SUM(K48:K50)</f>
        <v>0</v>
      </c>
      <c r="L47" s="70"/>
      <c r="M47" s="71">
        <f>SUM(M48:M50)</f>
        <v>0</v>
      </c>
      <c r="N47" s="69">
        <f>SUM(N48:N50)</f>
        <v>0</v>
      </c>
      <c r="O47" s="70"/>
      <c r="P47" s="71">
        <f>SUM(P48:P50)</f>
        <v>0</v>
      </c>
      <c r="Q47" s="69">
        <f>SUM(Q48:Q50)</f>
        <v>0</v>
      </c>
      <c r="R47" s="70"/>
      <c r="S47" s="71">
        <f>SUM(S48:S50)</f>
        <v>0</v>
      </c>
      <c r="T47" s="69">
        <f>SUM(T48:T50)</f>
        <v>0</v>
      </c>
      <c r="U47" s="70"/>
      <c r="V47" s="71">
        <f>SUM(V48:V50)</f>
        <v>0</v>
      </c>
      <c r="W47" s="71">
        <f>SUM(W48:W50)</f>
        <v>0</v>
      </c>
      <c r="X47" s="71">
        <f>SUM(X48:X50)</f>
        <v>0</v>
      </c>
      <c r="Y47" s="70">
        <f t="shared" si="7"/>
        <v>0</v>
      </c>
      <c r="Z47" s="70" t="e">
        <f>Y47/W47</f>
        <v>#DIV/0!</v>
      </c>
      <c r="AA47" s="247"/>
      <c r="AB47" s="49"/>
      <c r="AC47" s="49"/>
      <c r="AD47" s="49"/>
      <c r="AE47" s="49"/>
      <c r="AF47" s="49"/>
      <c r="AG47" s="49"/>
    </row>
    <row r="48" spans="1:33" ht="30" customHeight="1" x14ac:dyDescent="0.2">
      <c r="A48" s="50" t="s">
        <v>24</v>
      </c>
      <c r="B48" s="51" t="s">
        <v>71</v>
      </c>
      <c r="C48" s="52" t="s">
        <v>72</v>
      </c>
      <c r="D48" s="53" t="s">
        <v>66</v>
      </c>
      <c r="E48" s="54"/>
      <c r="F48" s="55"/>
      <c r="G48" s="56">
        <f t="shared" ref="G48:G50" si="49">E48*F48</f>
        <v>0</v>
      </c>
      <c r="H48" s="54"/>
      <c r="I48" s="55"/>
      <c r="J48" s="56">
        <f t="shared" ref="J48:J50" si="50">H48*I48</f>
        <v>0</v>
      </c>
      <c r="K48" s="54"/>
      <c r="L48" s="55"/>
      <c r="M48" s="56">
        <f t="shared" ref="M48:M50" si="51">K48*L48</f>
        <v>0</v>
      </c>
      <c r="N48" s="54"/>
      <c r="O48" s="55"/>
      <c r="P48" s="56">
        <f t="shared" ref="P48:P50" si="52">N48*O48</f>
        <v>0</v>
      </c>
      <c r="Q48" s="54"/>
      <c r="R48" s="55"/>
      <c r="S48" s="56">
        <f t="shared" ref="S48:S50" si="53">Q48*R48</f>
        <v>0</v>
      </c>
      <c r="T48" s="54"/>
      <c r="U48" s="55"/>
      <c r="V48" s="56">
        <f t="shared" ref="V48:V50" si="54">T48*U48</f>
        <v>0</v>
      </c>
      <c r="W48" s="57">
        <f>G48+M48+S48</f>
        <v>0</v>
      </c>
      <c r="X48" s="271">
        <f t="shared" si="42"/>
        <v>0</v>
      </c>
      <c r="Y48" s="271">
        <f t="shared" si="7"/>
        <v>0</v>
      </c>
      <c r="Z48" s="279" t="e">
        <f t="shared" si="40"/>
        <v>#DIV/0!</v>
      </c>
      <c r="AA48" s="237"/>
      <c r="AB48" s="58"/>
      <c r="AC48" s="59"/>
      <c r="AD48" s="59"/>
      <c r="AE48" s="59"/>
      <c r="AF48" s="59"/>
      <c r="AG48" s="59"/>
    </row>
    <row r="49" spans="1:33" ht="30" customHeight="1" x14ac:dyDescent="0.2">
      <c r="A49" s="50" t="s">
        <v>24</v>
      </c>
      <c r="B49" s="51" t="s">
        <v>73</v>
      </c>
      <c r="C49" s="52" t="s">
        <v>74</v>
      </c>
      <c r="D49" s="53" t="s">
        <v>66</v>
      </c>
      <c r="E49" s="54"/>
      <c r="F49" s="55"/>
      <c r="G49" s="56">
        <f t="shared" si="49"/>
        <v>0</v>
      </c>
      <c r="H49" s="54"/>
      <c r="I49" s="55"/>
      <c r="J49" s="56">
        <f t="shared" si="50"/>
        <v>0</v>
      </c>
      <c r="K49" s="54"/>
      <c r="L49" s="55"/>
      <c r="M49" s="56">
        <f t="shared" si="51"/>
        <v>0</v>
      </c>
      <c r="N49" s="54"/>
      <c r="O49" s="55"/>
      <c r="P49" s="56">
        <f t="shared" si="52"/>
        <v>0</v>
      </c>
      <c r="Q49" s="54"/>
      <c r="R49" s="55"/>
      <c r="S49" s="56">
        <f t="shared" si="53"/>
        <v>0</v>
      </c>
      <c r="T49" s="54"/>
      <c r="U49" s="55"/>
      <c r="V49" s="56">
        <f t="shared" si="54"/>
        <v>0</v>
      </c>
      <c r="W49" s="57">
        <f>G49+M49+S49</f>
        <v>0</v>
      </c>
      <c r="X49" s="271">
        <f t="shared" si="42"/>
        <v>0</v>
      </c>
      <c r="Y49" s="271">
        <f t="shared" si="7"/>
        <v>0</v>
      </c>
      <c r="Z49" s="279" t="e">
        <f t="shared" si="40"/>
        <v>#DIV/0!</v>
      </c>
      <c r="AA49" s="237"/>
      <c r="AB49" s="59"/>
      <c r="AC49" s="59"/>
      <c r="AD49" s="59"/>
      <c r="AE49" s="59"/>
      <c r="AF49" s="59"/>
      <c r="AG49" s="59"/>
    </row>
    <row r="50" spans="1:33" ht="30" customHeight="1" thickBot="1" x14ac:dyDescent="0.25">
      <c r="A50" s="60" t="s">
        <v>24</v>
      </c>
      <c r="B50" s="61" t="s">
        <v>75</v>
      </c>
      <c r="C50" s="210" t="s">
        <v>72</v>
      </c>
      <c r="D50" s="62" t="s">
        <v>66</v>
      </c>
      <c r="E50" s="75"/>
      <c r="F50" s="76"/>
      <c r="G50" s="77">
        <f t="shared" si="49"/>
        <v>0</v>
      </c>
      <c r="H50" s="75"/>
      <c r="I50" s="76"/>
      <c r="J50" s="77">
        <f t="shared" si="50"/>
        <v>0</v>
      </c>
      <c r="K50" s="75"/>
      <c r="L50" s="76"/>
      <c r="M50" s="77">
        <f t="shared" si="51"/>
        <v>0</v>
      </c>
      <c r="N50" s="75"/>
      <c r="O50" s="76"/>
      <c r="P50" s="77">
        <f t="shared" si="52"/>
        <v>0</v>
      </c>
      <c r="Q50" s="75"/>
      <c r="R50" s="76"/>
      <c r="S50" s="77">
        <f t="shared" si="53"/>
        <v>0</v>
      </c>
      <c r="T50" s="75"/>
      <c r="U50" s="76"/>
      <c r="V50" s="77">
        <f t="shared" si="54"/>
        <v>0</v>
      </c>
      <c r="W50" s="66">
        <f>G50+M50+S50</f>
        <v>0</v>
      </c>
      <c r="X50" s="271">
        <f t="shared" si="42"/>
        <v>0</v>
      </c>
      <c r="Y50" s="271">
        <f t="shared" si="7"/>
        <v>0</v>
      </c>
      <c r="Z50" s="279" t="e">
        <f t="shared" si="40"/>
        <v>#DIV/0!</v>
      </c>
      <c r="AA50" s="248"/>
      <c r="AB50" s="59"/>
      <c r="AC50" s="59"/>
      <c r="AD50" s="59"/>
      <c r="AE50" s="59"/>
      <c r="AF50" s="59"/>
      <c r="AG50" s="59"/>
    </row>
    <row r="51" spans="1:33" ht="30" customHeight="1" thickBot="1" x14ac:dyDescent="0.25">
      <c r="A51" s="220" t="s">
        <v>254</v>
      </c>
      <c r="B51" s="216"/>
      <c r="C51" s="217"/>
      <c r="D51" s="218"/>
      <c r="E51" s="115">
        <f>E47+E43+E39</f>
        <v>0</v>
      </c>
      <c r="F51" s="90"/>
      <c r="G51" s="89">
        <f>G47+G43+G39</f>
        <v>0</v>
      </c>
      <c r="H51" s="115">
        <f>H47+H43+H39</f>
        <v>0</v>
      </c>
      <c r="I51" s="90"/>
      <c r="J51" s="89">
        <f>J47+J43+J39</f>
        <v>0</v>
      </c>
      <c r="K51" s="91">
        <f>K47+K43+K39</f>
        <v>0</v>
      </c>
      <c r="L51" s="90"/>
      <c r="M51" s="89">
        <f>M47+M43+M39</f>
        <v>0</v>
      </c>
      <c r="N51" s="91">
        <f>N47+N43+N39</f>
        <v>0</v>
      </c>
      <c r="O51" s="90"/>
      <c r="P51" s="89">
        <f>P47+P43+P39</f>
        <v>0</v>
      </c>
      <c r="Q51" s="91">
        <f>Q47+Q43+Q39</f>
        <v>0</v>
      </c>
      <c r="R51" s="90"/>
      <c r="S51" s="89">
        <f>S47+S43+S39</f>
        <v>0</v>
      </c>
      <c r="T51" s="91">
        <f>T47+T43+T39</f>
        <v>0</v>
      </c>
      <c r="U51" s="90"/>
      <c r="V51" s="89">
        <f>V47+V43+V39</f>
        <v>0</v>
      </c>
      <c r="W51" s="98">
        <f>W47+W43+W39</f>
        <v>0</v>
      </c>
      <c r="X51" s="98">
        <f>X47+X43+X39</f>
        <v>0</v>
      </c>
      <c r="Y51" s="98">
        <f t="shared" si="7"/>
        <v>0</v>
      </c>
      <c r="Z51" s="98" t="e">
        <f>Y51/W51</f>
        <v>#DIV/0!</v>
      </c>
      <c r="AA51" s="250"/>
      <c r="AB51" s="5"/>
      <c r="AC51" s="5"/>
      <c r="AD51" s="5"/>
      <c r="AE51" s="5"/>
      <c r="AF51" s="5"/>
      <c r="AG51" s="5"/>
    </row>
    <row r="52" spans="1:33" ht="30" customHeight="1" thickBot="1" x14ac:dyDescent="0.25">
      <c r="A52" s="211" t="s">
        <v>21</v>
      </c>
      <c r="B52" s="121">
        <v>3</v>
      </c>
      <c r="C52" s="212" t="s">
        <v>76</v>
      </c>
      <c r="D52" s="213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40"/>
      <c r="Y52" s="40"/>
      <c r="Z52" s="40"/>
      <c r="AA52" s="244"/>
      <c r="AB52" s="5"/>
      <c r="AC52" s="5"/>
      <c r="AD52" s="5"/>
      <c r="AE52" s="5"/>
      <c r="AF52" s="5"/>
      <c r="AG52" s="5"/>
    </row>
    <row r="53" spans="1:33" ht="45" customHeight="1" x14ac:dyDescent="0.2">
      <c r="A53" s="41" t="s">
        <v>22</v>
      </c>
      <c r="B53" s="80" t="s">
        <v>77</v>
      </c>
      <c r="C53" s="43" t="s">
        <v>78</v>
      </c>
      <c r="D53" s="44"/>
      <c r="E53" s="45">
        <f>SUM(E54:E56)</f>
        <v>0</v>
      </c>
      <c r="F53" s="46"/>
      <c r="G53" s="47">
        <f>SUM(G54:G56)</f>
        <v>0</v>
      </c>
      <c r="H53" s="45">
        <f>SUM(H54:H56)</f>
        <v>0</v>
      </c>
      <c r="I53" s="46"/>
      <c r="J53" s="47">
        <f>SUM(J54:J56)</f>
        <v>0</v>
      </c>
      <c r="K53" s="45">
        <f t="shared" ref="K53" si="55">SUM(K54:K56)</f>
        <v>0</v>
      </c>
      <c r="L53" s="46"/>
      <c r="M53" s="47">
        <f>SUM(M54:M56)</f>
        <v>0</v>
      </c>
      <c r="N53" s="45">
        <f t="shared" ref="N53" si="56">SUM(N54:N56)</f>
        <v>0</v>
      </c>
      <c r="O53" s="46"/>
      <c r="P53" s="47">
        <f>SUM(P54:P56)</f>
        <v>0</v>
      </c>
      <c r="Q53" s="45">
        <f t="shared" ref="Q53" si="57">SUM(Q54:Q56)</f>
        <v>0</v>
      </c>
      <c r="R53" s="46"/>
      <c r="S53" s="47">
        <f>SUM(S54:S56)</f>
        <v>0</v>
      </c>
      <c r="T53" s="45">
        <f t="shared" ref="T53" si="58">SUM(T54:T56)</f>
        <v>0</v>
      </c>
      <c r="U53" s="46"/>
      <c r="V53" s="47">
        <f>SUM(V54:V56)</f>
        <v>0</v>
      </c>
      <c r="W53" s="47">
        <f>SUM(W54:W56)</f>
        <v>0</v>
      </c>
      <c r="X53" s="47">
        <f>SUM(X54:X56)</f>
        <v>0</v>
      </c>
      <c r="Y53" s="48">
        <f t="shared" si="7"/>
        <v>0</v>
      </c>
      <c r="Z53" s="273" t="e">
        <f>Y53/W53</f>
        <v>#DIV/0!</v>
      </c>
      <c r="AA53" s="245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24</v>
      </c>
      <c r="B54" s="51" t="s">
        <v>79</v>
      </c>
      <c r="C54" s="96" t="s">
        <v>80</v>
      </c>
      <c r="D54" s="53" t="s">
        <v>59</v>
      </c>
      <c r="E54" s="54"/>
      <c r="F54" s="55"/>
      <c r="G54" s="56">
        <f t="shared" ref="G54:G56" si="59">E54*F54</f>
        <v>0</v>
      </c>
      <c r="H54" s="54"/>
      <c r="I54" s="55"/>
      <c r="J54" s="56">
        <f t="shared" ref="J54:J56" si="60">H54*I54</f>
        <v>0</v>
      </c>
      <c r="K54" s="54"/>
      <c r="L54" s="55"/>
      <c r="M54" s="56">
        <f t="shared" ref="M54:M56" si="61">K54*L54</f>
        <v>0</v>
      </c>
      <c r="N54" s="54"/>
      <c r="O54" s="55"/>
      <c r="P54" s="56">
        <f t="shared" ref="P54:P56" si="62">N54*O54</f>
        <v>0</v>
      </c>
      <c r="Q54" s="54"/>
      <c r="R54" s="55"/>
      <c r="S54" s="56">
        <f t="shared" ref="S54:S56" si="63">Q54*R54</f>
        <v>0</v>
      </c>
      <c r="T54" s="54"/>
      <c r="U54" s="55"/>
      <c r="V54" s="56">
        <f t="shared" ref="V54:V56" si="64">T54*U54</f>
        <v>0</v>
      </c>
      <c r="W54" s="57">
        <f>G54+M54+S54</f>
        <v>0</v>
      </c>
      <c r="X54" s="271">
        <f t="shared" ref="X54:X59" si="65">J54+P54+V54</f>
        <v>0</v>
      </c>
      <c r="Y54" s="271">
        <f t="shared" si="7"/>
        <v>0</v>
      </c>
      <c r="Z54" s="279" t="e">
        <f t="shared" ref="Z54:Z59" si="66">Y54/W54</f>
        <v>#DIV/0!</v>
      </c>
      <c r="AA54" s="237"/>
      <c r="AB54" s="59"/>
      <c r="AC54" s="59"/>
      <c r="AD54" s="59"/>
      <c r="AE54" s="59"/>
      <c r="AF54" s="59"/>
      <c r="AG54" s="59"/>
    </row>
    <row r="55" spans="1:33" ht="30" customHeight="1" x14ac:dyDescent="0.2">
      <c r="A55" s="50" t="s">
        <v>24</v>
      </c>
      <c r="B55" s="51" t="s">
        <v>81</v>
      </c>
      <c r="C55" s="183" t="s">
        <v>82</v>
      </c>
      <c r="D55" s="53" t="s">
        <v>59</v>
      </c>
      <c r="E55" s="54"/>
      <c r="F55" s="55"/>
      <c r="G55" s="56">
        <f t="shared" si="59"/>
        <v>0</v>
      </c>
      <c r="H55" s="54"/>
      <c r="I55" s="55"/>
      <c r="J55" s="56">
        <f t="shared" si="60"/>
        <v>0</v>
      </c>
      <c r="K55" s="54"/>
      <c r="L55" s="55"/>
      <c r="M55" s="56">
        <f t="shared" si="61"/>
        <v>0</v>
      </c>
      <c r="N55" s="54"/>
      <c r="O55" s="55"/>
      <c r="P55" s="56">
        <f t="shared" si="62"/>
        <v>0</v>
      </c>
      <c r="Q55" s="54"/>
      <c r="R55" s="55"/>
      <c r="S55" s="56">
        <f t="shared" si="63"/>
        <v>0</v>
      </c>
      <c r="T55" s="54"/>
      <c r="U55" s="55"/>
      <c r="V55" s="56">
        <f t="shared" si="64"/>
        <v>0</v>
      </c>
      <c r="W55" s="57">
        <f>G55+M55+S55</f>
        <v>0</v>
      </c>
      <c r="X55" s="271">
        <f t="shared" si="65"/>
        <v>0</v>
      </c>
      <c r="Y55" s="271">
        <f t="shared" si="7"/>
        <v>0</v>
      </c>
      <c r="Z55" s="279" t="e">
        <f t="shared" si="66"/>
        <v>#DIV/0!</v>
      </c>
      <c r="AA55" s="237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60" t="s">
        <v>24</v>
      </c>
      <c r="B56" s="61" t="s">
        <v>83</v>
      </c>
      <c r="C56" s="88" t="s">
        <v>84</v>
      </c>
      <c r="D56" s="62" t="s">
        <v>59</v>
      </c>
      <c r="E56" s="63"/>
      <c r="F56" s="64"/>
      <c r="G56" s="65">
        <f t="shared" si="59"/>
        <v>0</v>
      </c>
      <c r="H56" s="63"/>
      <c r="I56" s="64"/>
      <c r="J56" s="65">
        <f t="shared" si="60"/>
        <v>0</v>
      </c>
      <c r="K56" s="63"/>
      <c r="L56" s="64"/>
      <c r="M56" s="65">
        <f t="shared" si="61"/>
        <v>0</v>
      </c>
      <c r="N56" s="63"/>
      <c r="O56" s="64"/>
      <c r="P56" s="65">
        <f t="shared" si="62"/>
        <v>0</v>
      </c>
      <c r="Q56" s="63"/>
      <c r="R56" s="64"/>
      <c r="S56" s="65">
        <f t="shared" si="63"/>
        <v>0</v>
      </c>
      <c r="T56" s="63"/>
      <c r="U56" s="64"/>
      <c r="V56" s="65">
        <f t="shared" si="64"/>
        <v>0</v>
      </c>
      <c r="W56" s="66">
        <f>G56+M56+S56</f>
        <v>0</v>
      </c>
      <c r="X56" s="271">
        <f t="shared" si="65"/>
        <v>0</v>
      </c>
      <c r="Y56" s="271">
        <f t="shared" si="7"/>
        <v>0</v>
      </c>
      <c r="Z56" s="279" t="e">
        <f t="shared" si="66"/>
        <v>#DIV/0!</v>
      </c>
      <c r="AA56" s="246"/>
      <c r="AB56" s="59"/>
      <c r="AC56" s="59"/>
      <c r="AD56" s="59"/>
      <c r="AE56" s="59"/>
      <c r="AF56" s="59"/>
      <c r="AG56" s="59"/>
    </row>
    <row r="57" spans="1:33" ht="47.25" customHeight="1" x14ac:dyDescent="0.2">
      <c r="A57" s="41" t="s">
        <v>22</v>
      </c>
      <c r="B57" s="80" t="s">
        <v>85</v>
      </c>
      <c r="C57" s="67" t="s">
        <v>86</v>
      </c>
      <c r="D57" s="68"/>
      <c r="E57" s="69"/>
      <c r="F57" s="70"/>
      <c r="G57" s="71"/>
      <c r="H57" s="69"/>
      <c r="I57" s="70"/>
      <c r="J57" s="71"/>
      <c r="K57" s="69">
        <f>SUM(K58:K59)</f>
        <v>0</v>
      </c>
      <c r="L57" s="70"/>
      <c r="M57" s="71">
        <f>SUM(M58:M59)</f>
        <v>0</v>
      </c>
      <c r="N57" s="69">
        <f>SUM(N58:N59)</f>
        <v>0</v>
      </c>
      <c r="O57" s="70"/>
      <c r="P57" s="71">
        <f>SUM(P58:P59)</f>
        <v>0</v>
      </c>
      <c r="Q57" s="69">
        <f>SUM(Q58:Q59)</f>
        <v>0</v>
      </c>
      <c r="R57" s="70"/>
      <c r="S57" s="71">
        <f>SUM(S58:S59)</f>
        <v>0</v>
      </c>
      <c r="T57" s="69">
        <f>SUM(T58:T59)</f>
        <v>0</v>
      </c>
      <c r="U57" s="70"/>
      <c r="V57" s="71">
        <f>SUM(V58:V59)</f>
        <v>0</v>
      </c>
      <c r="W57" s="71">
        <f>SUM(W58:W59)</f>
        <v>0</v>
      </c>
      <c r="X57" s="71">
        <f>SUM(X58:X59)</f>
        <v>0</v>
      </c>
      <c r="Y57" s="71">
        <f t="shared" si="7"/>
        <v>0</v>
      </c>
      <c r="Z57" s="71" t="e">
        <f>Y57/W57</f>
        <v>#DIV/0!</v>
      </c>
      <c r="AA57" s="247"/>
      <c r="AB57" s="49"/>
      <c r="AC57" s="49"/>
      <c r="AD57" s="49"/>
      <c r="AE57" s="49"/>
      <c r="AF57" s="49"/>
      <c r="AG57" s="49"/>
    </row>
    <row r="58" spans="1:33" ht="30" customHeight="1" x14ac:dyDescent="0.2">
      <c r="A58" s="50" t="s">
        <v>24</v>
      </c>
      <c r="B58" s="51" t="s">
        <v>87</v>
      </c>
      <c r="C58" s="96" t="s">
        <v>88</v>
      </c>
      <c r="D58" s="53" t="s">
        <v>89</v>
      </c>
      <c r="E58" s="486" t="s">
        <v>90</v>
      </c>
      <c r="F58" s="487"/>
      <c r="G58" s="488"/>
      <c r="H58" s="486" t="s">
        <v>90</v>
      </c>
      <c r="I58" s="487"/>
      <c r="J58" s="488"/>
      <c r="K58" s="54"/>
      <c r="L58" s="55"/>
      <c r="M58" s="56">
        <f t="shared" ref="M58:M59" si="67">K58*L58</f>
        <v>0</v>
      </c>
      <c r="N58" s="54"/>
      <c r="O58" s="55"/>
      <c r="P58" s="56">
        <f t="shared" ref="P58:P59" si="68">N58*O58</f>
        <v>0</v>
      </c>
      <c r="Q58" s="54"/>
      <c r="R58" s="55"/>
      <c r="S58" s="56">
        <f t="shared" ref="S58:S59" si="69">Q58*R58</f>
        <v>0</v>
      </c>
      <c r="T58" s="54"/>
      <c r="U58" s="55"/>
      <c r="V58" s="56">
        <f t="shared" ref="V58:V59" si="70">T58*U58</f>
        <v>0</v>
      </c>
      <c r="W58" s="66">
        <f>G58+M58+S58</f>
        <v>0</v>
      </c>
      <c r="X58" s="271">
        <f t="shared" si="65"/>
        <v>0</v>
      </c>
      <c r="Y58" s="271">
        <f t="shared" si="7"/>
        <v>0</v>
      </c>
      <c r="Z58" s="279" t="e">
        <f t="shared" si="66"/>
        <v>#DIV/0!</v>
      </c>
      <c r="AA58" s="237"/>
      <c r="AB58" s="59"/>
      <c r="AC58" s="59"/>
      <c r="AD58" s="59"/>
      <c r="AE58" s="59"/>
      <c r="AF58" s="59"/>
      <c r="AG58" s="59"/>
    </row>
    <row r="59" spans="1:33" ht="30" customHeight="1" thickBot="1" x14ac:dyDescent="0.25">
      <c r="A59" s="60" t="s">
        <v>24</v>
      </c>
      <c r="B59" s="61" t="s">
        <v>91</v>
      </c>
      <c r="C59" s="88" t="s">
        <v>92</v>
      </c>
      <c r="D59" s="62" t="s">
        <v>89</v>
      </c>
      <c r="E59" s="489"/>
      <c r="F59" s="490"/>
      <c r="G59" s="491"/>
      <c r="H59" s="489"/>
      <c r="I59" s="490"/>
      <c r="J59" s="491"/>
      <c r="K59" s="75"/>
      <c r="L59" s="76"/>
      <c r="M59" s="77">
        <f t="shared" si="67"/>
        <v>0</v>
      </c>
      <c r="N59" s="75"/>
      <c r="O59" s="76"/>
      <c r="P59" s="77">
        <f t="shared" si="68"/>
        <v>0</v>
      </c>
      <c r="Q59" s="75"/>
      <c r="R59" s="76"/>
      <c r="S59" s="77">
        <f t="shared" si="69"/>
        <v>0</v>
      </c>
      <c r="T59" s="75"/>
      <c r="U59" s="76"/>
      <c r="V59" s="77">
        <f t="shared" si="70"/>
        <v>0</v>
      </c>
      <c r="W59" s="66">
        <f>G59+M59+S59</f>
        <v>0</v>
      </c>
      <c r="X59" s="271">
        <f t="shared" si="65"/>
        <v>0</v>
      </c>
      <c r="Y59" s="275">
        <f t="shared" si="7"/>
        <v>0</v>
      </c>
      <c r="Z59" s="279" t="e">
        <f t="shared" si="66"/>
        <v>#DIV/0!</v>
      </c>
      <c r="AA59" s="248"/>
      <c r="AB59" s="59"/>
      <c r="AC59" s="59"/>
      <c r="AD59" s="59"/>
      <c r="AE59" s="59"/>
      <c r="AF59" s="59"/>
      <c r="AG59" s="59"/>
    </row>
    <row r="60" spans="1:33" ht="30" customHeight="1" thickBot="1" x14ac:dyDescent="0.25">
      <c r="A60" s="215" t="s">
        <v>93</v>
      </c>
      <c r="B60" s="216"/>
      <c r="C60" s="217"/>
      <c r="D60" s="218"/>
      <c r="E60" s="115">
        <f>E53</f>
        <v>0</v>
      </c>
      <c r="F60" s="90"/>
      <c r="G60" s="89">
        <f>G53</f>
        <v>0</v>
      </c>
      <c r="H60" s="115">
        <f>H53</f>
        <v>0</v>
      </c>
      <c r="I60" s="90"/>
      <c r="J60" s="89">
        <f>J53</f>
        <v>0</v>
      </c>
      <c r="K60" s="91">
        <f>K57+K53</f>
        <v>0</v>
      </c>
      <c r="L60" s="90"/>
      <c r="M60" s="89">
        <f>M57+M53</f>
        <v>0</v>
      </c>
      <c r="N60" s="91">
        <f>N57+N53</f>
        <v>0</v>
      </c>
      <c r="O60" s="90"/>
      <c r="P60" s="89">
        <f>P57+P53</f>
        <v>0</v>
      </c>
      <c r="Q60" s="91">
        <f>Q57+Q53</f>
        <v>0</v>
      </c>
      <c r="R60" s="90"/>
      <c r="S60" s="89">
        <f>S57+S53</f>
        <v>0</v>
      </c>
      <c r="T60" s="91">
        <f>T57+T53</f>
        <v>0</v>
      </c>
      <c r="U60" s="90"/>
      <c r="V60" s="89">
        <f>V57+V53</f>
        <v>0</v>
      </c>
      <c r="W60" s="98">
        <f>W57+W53</f>
        <v>0</v>
      </c>
      <c r="X60" s="98">
        <f>X57+X53</f>
        <v>0</v>
      </c>
      <c r="Y60" s="98">
        <f t="shared" si="7"/>
        <v>0</v>
      </c>
      <c r="Z60" s="98" t="e">
        <f>Y60/W60</f>
        <v>#DIV/0!</v>
      </c>
      <c r="AA60" s="250"/>
      <c r="AB60" s="59"/>
      <c r="AC60" s="59"/>
      <c r="AD60" s="59"/>
      <c r="AE60" s="5"/>
      <c r="AF60" s="5"/>
      <c r="AG60" s="5"/>
    </row>
    <row r="61" spans="1:33" ht="30" customHeight="1" thickBot="1" x14ac:dyDescent="0.25">
      <c r="A61" s="211" t="s">
        <v>21</v>
      </c>
      <c r="B61" s="121">
        <v>4</v>
      </c>
      <c r="C61" s="212" t="s">
        <v>94</v>
      </c>
      <c r="D61" s="21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  <c r="X61" s="40"/>
      <c r="Y61" s="320"/>
      <c r="Z61" s="40"/>
      <c r="AA61" s="244"/>
      <c r="AB61" s="5"/>
      <c r="AC61" s="5"/>
      <c r="AD61" s="5"/>
      <c r="AE61" s="5"/>
      <c r="AF61" s="5"/>
      <c r="AG61" s="5"/>
    </row>
    <row r="62" spans="1:33" ht="30" customHeight="1" x14ac:dyDescent="0.2">
      <c r="A62" s="41" t="s">
        <v>22</v>
      </c>
      <c r="B62" s="80" t="s">
        <v>95</v>
      </c>
      <c r="C62" s="99" t="s">
        <v>96</v>
      </c>
      <c r="D62" s="44"/>
      <c r="E62" s="45">
        <f>SUM(E63:E65)</f>
        <v>1</v>
      </c>
      <c r="F62" s="46"/>
      <c r="G62" s="47">
        <f>SUM(G63:G65)</f>
        <v>11310</v>
      </c>
      <c r="H62" s="45">
        <f>SUM(H63:H65)</f>
        <v>1</v>
      </c>
      <c r="I62" s="46"/>
      <c r="J62" s="47">
        <f>SUM(J63:J65)</f>
        <v>11310</v>
      </c>
      <c r="K62" s="45">
        <f>SUM(K63:K65)</f>
        <v>0</v>
      </c>
      <c r="L62" s="46"/>
      <c r="M62" s="47">
        <f>SUM(M63:M65)</f>
        <v>0</v>
      </c>
      <c r="N62" s="45">
        <f>SUM(N63:N65)</f>
        <v>0</v>
      </c>
      <c r="O62" s="46"/>
      <c r="P62" s="47">
        <f>SUM(P63:P65)</f>
        <v>0</v>
      </c>
      <c r="Q62" s="45">
        <f>SUM(Q63:Q65)</f>
        <v>0</v>
      </c>
      <c r="R62" s="46"/>
      <c r="S62" s="47">
        <f>SUM(S63:S65)</f>
        <v>0</v>
      </c>
      <c r="T62" s="45">
        <f>SUM(T63:T65)</f>
        <v>0</v>
      </c>
      <c r="U62" s="46"/>
      <c r="V62" s="47">
        <f>SUM(V63:V65)</f>
        <v>0</v>
      </c>
      <c r="W62" s="47">
        <f>SUM(W63:W65)</f>
        <v>11310</v>
      </c>
      <c r="X62" s="47">
        <f>SUM(X63:X65)</f>
        <v>11310</v>
      </c>
      <c r="Y62" s="321">
        <f t="shared" si="7"/>
        <v>0</v>
      </c>
      <c r="Z62" s="273">
        <f>Y62/W62</f>
        <v>0</v>
      </c>
      <c r="AA62" s="245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24</v>
      </c>
      <c r="B63" s="51" t="s">
        <v>97</v>
      </c>
      <c r="C63" s="96" t="s">
        <v>98</v>
      </c>
      <c r="D63" s="100" t="s">
        <v>99</v>
      </c>
      <c r="E63" s="101"/>
      <c r="F63" s="102"/>
      <c r="G63" s="103">
        <f t="shared" ref="G63:G65" si="71">E63*F63</f>
        <v>0</v>
      </c>
      <c r="H63" s="101"/>
      <c r="I63" s="102"/>
      <c r="J63" s="103">
        <f t="shared" ref="J63:J65" si="72">H63*I63</f>
        <v>0</v>
      </c>
      <c r="K63" s="54"/>
      <c r="L63" s="102"/>
      <c r="M63" s="56">
        <f t="shared" ref="M63:M65" si="73">K63*L63</f>
        <v>0</v>
      </c>
      <c r="N63" s="54"/>
      <c r="O63" s="102"/>
      <c r="P63" s="56">
        <f t="shared" ref="P63:P65" si="74">N63*O63</f>
        <v>0</v>
      </c>
      <c r="Q63" s="54"/>
      <c r="R63" s="102"/>
      <c r="S63" s="56">
        <f t="shared" ref="S63:S65" si="75">Q63*R63</f>
        <v>0</v>
      </c>
      <c r="T63" s="54"/>
      <c r="U63" s="102"/>
      <c r="V63" s="56">
        <f t="shared" ref="V63:V65" si="76">T63*U63</f>
        <v>0</v>
      </c>
      <c r="W63" s="57">
        <f t="shared" ref="W63:W81" si="77">G63+M63+S63</f>
        <v>0</v>
      </c>
      <c r="X63" s="271">
        <f t="shared" ref="X63:X81" si="78">J63+P63+V63</f>
        <v>0</v>
      </c>
      <c r="Y63" s="271">
        <f t="shared" si="7"/>
        <v>0</v>
      </c>
      <c r="Z63" s="279" t="e">
        <f t="shared" ref="Z63:Z81" si="79">Y63/W63</f>
        <v>#DIV/0!</v>
      </c>
      <c r="AA63" s="237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24</v>
      </c>
      <c r="B64" s="51" t="s">
        <v>100</v>
      </c>
      <c r="C64" s="96" t="s">
        <v>98</v>
      </c>
      <c r="D64" s="100" t="s">
        <v>99</v>
      </c>
      <c r="E64" s="101"/>
      <c r="F64" s="102"/>
      <c r="G64" s="103">
        <f t="shared" si="71"/>
        <v>0</v>
      </c>
      <c r="H64" s="101"/>
      <c r="I64" s="102"/>
      <c r="J64" s="103">
        <f t="shared" si="72"/>
        <v>0</v>
      </c>
      <c r="K64" s="54"/>
      <c r="L64" s="102"/>
      <c r="M64" s="56">
        <f t="shared" si="73"/>
        <v>0</v>
      </c>
      <c r="N64" s="54"/>
      <c r="O64" s="102"/>
      <c r="P64" s="56">
        <f t="shared" si="74"/>
        <v>0</v>
      </c>
      <c r="Q64" s="54"/>
      <c r="R64" s="102"/>
      <c r="S64" s="56">
        <f t="shared" si="75"/>
        <v>0</v>
      </c>
      <c r="T64" s="54"/>
      <c r="U64" s="102"/>
      <c r="V64" s="56">
        <f t="shared" si="76"/>
        <v>0</v>
      </c>
      <c r="W64" s="57">
        <f t="shared" si="77"/>
        <v>0</v>
      </c>
      <c r="X64" s="271">
        <f t="shared" si="78"/>
        <v>0</v>
      </c>
      <c r="Y64" s="271">
        <f t="shared" si="7"/>
        <v>0</v>
      </c>
      <c r="Z64" s="279" t="e">
        <f t="shared" si="79"/>
        <v>#DIV/0!</v>
      </c>
      <c r="AA64" s="237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73" t="s">
        <v>24</v>
      </c>
      <c r="B65" s="61" t="s">
        <v>101</v>
      </c>
      <c r="C65" s="88" t="s">
        <v>98</v>
      </c>
      <c r="D65" s="100" t="s">
        <v>99</v>
      </c>
      <c r="E65" s="104">
        <v>1</v>
      </c>
      <c r="F65" s="105">
        <v>11310</v>
      </c>
      <c r="G65" s="106">
        <f t="shared" si="71"/>
        <v>11310</v>
      </c>
      <c r="H65" s="104">
        <v>1</v>
      </c>
      <c r="I65" s="105">
        <v>11310</v>
      </c>
      <c r="J65" s="106">
        <f t="shared" si="72"/>
        <v>11310</v>
      </c>
      <c r="K65" s="63"/>
      <c r="L65" s="105"/>
      <c r="M65" s="65">
        <f t="shared" si="73"/>
        <v>0</v>
      </c>
      <c r="N65" s="63"/>
      <c r="O65" s="105"/>
      <c r="P65" s="65">
        <f t="shared" si="74"/>
        <v>0</v>
      </c>
      <c r="Q65" s="63"/>
      <c r="R65" s="105"/>
      <c r="S65" s="65">
        <f t="shared" si="75"/>
        <v>0</v>
      </c>
      <c r="T65" s="63"/>
      <c r="U65" s="105"/>
      <c r="V65" s="65">
        <f t="shared" si="76"/>
        <v>0</v>
      </c>
      <c r="W65" s="66">
        <f t="shared" si="77"/>
        <v>11310</v>
      </c>
      <c r="X65" s="271">
        <f t="shared" si="78"/>
        <v>11310</v>
      </c>
      <c r="Y65" s="271">
        <f t="shared" si="7"/>
        <v>0</v>
      </c>
      <c r="Z65" s="279">
        <f t="shared" si="79"/>
        <v>0</v>
      </c>
      <c r="AA65" s="246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22</v>
      </c>
      <c r="B66" s="80" t="s">
        <v>102</v>
      </c>
      <c r="C66" s="78" t="s">
        <v>103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47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24</v>
      </c>
      <c r="B67" s="51" t="s">
        <v>104</v>
      </c>
      <c r="C67" s="436" t="s">
        <v>335</v>
      </c>
      <c r="D67" s="234" t="s">
        <v>266</v>
      </c>
      <c r="E67" s="54"/>
      <c r="F67" s="55"/>
      <c r="G67" s="56">
        <f t="shared" ref="G67:G69" si="80">E67*F67</f>
        <v>0</v>
      </c>
      <c r="H67" s="54"/>
      <c r="I67" s="55"/>
      <c r="J67" s="56">
        <f t="shared" ref="J67:J69" si="81">H67*I67</f>
        <v>0</v>
      </c>
      <c r="K67" s="54"/>
      <c r="L67" s="55"/>
      <c r="M67" s="56">
        <f t="shared" ref="M67:M69" si="82">K67*L67</f>
        <v>0</v>
      </c>
      <c r="N67" s="54"/>
      <c r="O67" s="55"/>
      <c r="P67" s="56">
        <f t="shared" ref="P67:P69" si="83">N67*O67</f>
        <v>0</v>
      </c>
      <c r="Q67" s="54"/>
      <c r="R67" s="55"/>
      <c r="S67" s="56">
        <f t="shared" ref="S67:S69" si="84">Q67*R67</f>
        <v>0</v>
      </c>
      <c r="T67" s="54"/>
      <c r="U67" s="55"/>
      <c r="V67" s="56">
        <f t="shared" ref="V67:V69" si="85">T67*U67</f>
        <v>0</v>
      </c>
      <c r="W67" s="57">
        <f t="shared" si="77"/>
        <v>0</v>
      </c>
      <c r="X67" s="271">
        <f t="shared" si="78"/>
        <v>0</v>
      </c>
      <c r="Y67" s="271">
        <f t="shared" si="7"/>
        <v>0</v>
      </c>
      <c r="Z67" s="279" t="e">
        <f t="shared" si="79"/>
        <v>#DIV/0!</v>
      </c>
      <c r="AA67" s="237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24</v>
      </c>
      <c r="B68" s="51" t="s">
        <v>105</v>
      </c>
      <c r="C68" s="107" t="s">
        <v>80</v>
      </c>
      <c r="D68" s="234" t="s">
        <v>266</v>
      </c>
      <c r="E68" s="54"/>
      <c r="F68" s="55"/>
      <c r="G68" s="56">
        <f t="shared" si="80"/>
        <v>0</v>
      </c>
      <c r="H68" s="54"/>
      <c r="I68" s="55"/>
      <c r="J68" s="56">
        <f t="shared" si="81"/>
        <v>0</v>
      </c>
      <c r="K68" s="54"/>
      <c r="L68" s="55"/>
      <c r="M68" s="56">
        <f t="shared" si="82"/>
        <v>0</v>
      </c>
      <c r="N68" s="54"/>
      <c r="O68" s="55"/>
      <c r="P68" s="56">
        <f t="shared" si="83"/>
        <v>0</v>
      </c>
      <c r="Q68" s="54"/>
      <c r="R68" s="55"/>
      <c r="S68" s="56">
        <f t="shared" si="84"/>
        <v>0</v>
      </c>
      <c r="T68" s="54"/>
      <c r="U68" s="55"/>
      <c r="V68" s="56">
        <f t="shared" si="85"/>
        <v>0</v>
      </c>
      <c r="W68" s="57">
        <f t="shared" si="77"/>
        <v>0</v>
      </c>
      <c r="X68" s="271">
        <f t="shared" si="78"/>
        <v>0</v>
      </c>
      <c r="Y68" s="271">
        <f t="shared" si="7"/>
        <v>0</v>
      </c>
      <c r="Z68" s="279" t="e">
        <f t="shared" si="79"/>
        <v>#DIV/0!</v>
      </c>
      <c r="AA68" s="237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24</v>
      </c>
      <c r="B69" s="79" t="s">
        <v>106</v>
      </c>
      <c r="C69" s="109" t="s">
        <v>82</v>
      </c>
      <c r="D69" s="234" t="s">
        <v>266</v>
      </c>
      <c r="E69" s="63"/>
      <c r="F69" s="64"/>
      <c r="G69" s="65">
        <f t="shared" si="80"/>
        <v>0</v>
      </c>
      <c r="H69" s="63"/>
      <c r="I69" s="64"/>
      <c r="J69" s="65">
        <f t="shared" si="81"/>
        <v>0</v>
      </c>
      <c r="K69" s="63"/>
      <c r="L69" s="64"/>
      <c r="M69" s="65">
        <f t="shared" si="82"/>
        <v>0</v>
      </c>
      <c r="N69" s="63"/>
      <c r="O69" s="64"/>
      <c r="P69" s="65">
        <f t="shared" si="83"/>
        <v>0</v>
      </c>
      <c r="Q69" s="63"/>
      <c r="R69" s="64"/>
      <c r="S69" s="65">
        <f t="shared" si="84"/>
        <v>0</v>
      </c>
      <c r="T69" s="63"/>
      <c r="U69" s="64"/>
      <c r="V69" s="65">
        <f t="shared" si="85"/>
        <v>0</v>
      </c>
      <c r="W69" s="66">
        <f t="shared" si="77"/>
        <v>0</v>
      </c>
      <c r="X69" s="271">
        <f t="shared" si="78"/>
        <v>0</v>
      </c>
      <c r="Y69" s="271">
        <f t="shared" si="7"/>
        <v>0</v>
      </c>
      <c r="Z69" s="279" t="e">
        <f t="shared" si="79"/>
        <v>#DIV/0!</v>
      </c>
      <c r="AA69" s="246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22</v>
      </c>
      <c r="B70" s="80" t="s">
        <v>107</v>
      </c>
      <c r="C70" s="78" t="s">
        <v>108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47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24</v>
      </c>
      <c r="B71" s="51" t="s">
        <v>109</v>
      </c>
      <c r="C71" s="107" t="s">
        <v>110</v>
      </c>
      <c r="D71" s="108" t="s">
        <v>111</v>
      </c>
      <c r="E71" s="54"/>
      <c r="F71" s="55"/>
      <c r="G71" s="56">
        <f t="shared" ref="G71:G73" si="86">E71*F71</f>
        <v>0</v>
      </c>
      <c r="H71" s="54"/>
      <c r="I71" s="55"/>
      <c r="J71" s="56">
        <f t="shared" ref="J71:J73" si="87">H71*I71</f>
        <v>0</v>
      </c>
      <c r="K71" s="54"/>
      <c r="L71" s="55"/>
      <c r="M71" s="56">
        <f t="shared" ref="M71:M73" si="88">K71*L71</f>
        <v>0</v>
      </c>
      <c r="N71" s="54"/>
      <c r="O71" s="55"/>
      <c r="P71" s="56">
        <f t="shared" ref="P71:P73" si="89">N71*O71</f>
        <v>0</v>
      </c>
      <c r="Q71" s="54"/>
      <c r="R71" s="55"/>
      <c r="S71" s="56">
        <f t="shared" ref="S71:S73" si="90">Q71*R71</f>
        <v>0</v>
      </c>
      <c r="T71" s="54"/>
      <c r="U71" s="55"/>
      <c r="V71" s="56">
        <f t="shared" ref="V71:V73" si="91">T71*U71</f>
        <v>0</v>
      </c>
      <c r="W71" s="57">
        <f t="shared" si="77"/>
        <v>0</v>
      </c>
      <c r="X71" s="271">
        <f t="shared" si="78"/>
        <v>0</v>
      </c>
      <c r="Y71" s="271">
        <f t="shared" si="7"/>
        <v>0</v>
      </c>
      <c r="Z71" s="279" t="e">
        <f t="shared" si="79"/>
        <v>#DIV/0!</v>
      </c>
      <c r="AA71" s="237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24</v>
      </c>
      <c r="B72" s="51" t="s">
        <v>112</v>
      </c>
      <c r="C72" s="107" t="s">
        <v>113</v>
      </c>
      <c r="D72" s="108" t="s">
        <v>111</v>
      </c>
      <c r="E72" s="54"/>
      <c r="F72" s="55"/>
      <c r="G72" s="56">
        <f t="shared" si="86"/>
        <v>0</v>
      </c>
      <c r="H72" s="54"/>
      <c r="I72" s="55"/>
      <c r="J72" s="56">
        <f t="shared" si="87"/>
        <v>0</v>
      </c>
      <c r="K72" s="54"/>
      <c r="L72" s="55"/>
      <c r="M72" s="56">
        <f t="shared" si="88"/>
        <v>0</v>
      </c>
      <c r="N72" s="54"/>
      <c r="O72" s="55"/>
      <c r="P72" s="56">
        <f t="shared" si="89"/>
        <v>0</v>
      </c>
      <c r="Q72" s="54"/>
      <c r="R72" s="55"/>
      <c r="S72" s="56">
        <f t="shared" si="90"/>
        <v>0</v>
      </c>
      <c r="T72" s="54"/>
      <c r="U72" s="55"/>
      <c r="V72" s="56">
        <f t="shared" si="91"/>
        <v>0</v>
      </c>
      <c r="W72" s="57">
        <f t="shared" si="77"/>
        <v>0</v>
      </c>
      <c r="X72" s="271">
        <f t="shared" si="78"/>
        <v>0</v>
      </c>
      <c r="Y72" s="271">
        <f t="shared" si="7"/>
        <v>0</v>
      </c>
      <c r="Z72" s="279" t="e">
        <f t="shared" si="79"/>
        <v>#DIV/0!</v>
      </c>
      <c r="AA72" s="237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24</v>
      </c>
      <c r="B73" s="79" t="s">
        <v>114</v>
      </c>
      <c r="C73" s="109" t="s">
        <v>115</v>
      </c>
      <c r="D73" s="110" t="s">
        <v>111</v>
      </c>
      <c r="E73" s="63"/>
      <c r="F73" s="64"/>
      <c r="G73" s="65">
        <f t="shared" si="86"/>
        <v>0</v>
      </c>
      <c r="H73" s="63"/>
      <c r="I73" s="64"/>
      <c r="J73" s="65">
        <f t="shared" si="87"/>
        <v>0</v>
      </c>
      <c r="K73" s="63"/>
      <c r="L73" s="64"/>
      <c r="M73" s="65">
        <f t="shared" si="88"/>
        <v>0</v>
      </c>
      <c r="N73" s="63"/>
      <c r="O73" s="64"/>
      <c r="P73" s="65">
        <f t="shared" si="89"/>
        <v>0</v>
      </c>
      <c r="Q73" s="63"/>
      <c r="R73" s="64"/>
      <c r="S73" s="65">
        <f t="shared" si="90"/>
        <v>0</v>
      </c>
      <c r="T73" s="63"/>
      <c r="U73" s="64"/>
      <c r="V73" s="65">
        <f t="shared" si="91"/>
        <v>0</v>
      </c>
      <c r="W73" s="66">
        <f t="shared" si="77"/>
        <v>0</v>
      </c>
      <c r="X73" s="271">
        <f t="shared" si="78"/>
        <v>0</v>
      </c>
      <c r="Y73" s="271">
        <f t="shared" si="7"/>
        <v>0</v>
      </c>
      <c r="Z73" s="279" t="e">
        <f t="shared" si="79"/>
        <v>#DIV/0!</v>
      </c>
      <c r="AA73" s="246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22</v>
      </c>
      <c r="B74" s="80" t="s">
        <v>116</v>
      </c>
      <c r="C74" s="78" t="s">
        <v>117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47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24</v>
      </c>
      <c r="B75" s="51" t="s">
        <v>118</v>
      </c>
      <c r="C75" s="96" t="s">
        <v>119</v>
      </c>
      <c r="D75" s="108" t="s">
        <v>59</v>
      </c>
      <c r="E75" s="54"/>
      <c r="F75" s="55"/>
      <c r="G75" s="56">
        <f t="shared" ref="G75:G77" si="92">E75*F75</f>
        <v>0</v>
      </c>
      <c r="H75" s="54"/>
      <c r="I75" s="55"/>
      <c r="J75" s="56">
        <f t="shared" ref="J75:J77" si="93">H75*I75</f>
        <v>0</v>
      </c>
      <c r="K75" s="54"/>
      <c r="L75" s="55"/>
      <c r="M75" s="56">
        <f t="shared" ref="M75:M77" si="94">K75*L75</f>
        <v>0</v>
      </c>
      <c r="N75" s="54"/>
      <c r="O75" s="55"/>
      <c r="P75" s="56">
        <f t="shared" ref="P75:P77" si="95">N75*O75</f>
        <v>0</v>
      </c>
      <c r="Q75" s="54"/>
      <c r="R75" s="55"/>
      <c r="S75" s="56">
        <f t="shared" ref="S75:S77" si="96">Q75*R75</f>
        <v>0</v>
      </c>
      <c r="T75" s="54"/>
      <c r="U75" s="55"/>
      <c r="V75" s="56">
        <f t="shared" ref="V75:V77" si="97">T75*U75</f>
        <v>0</v>
      </c>
      <c r="W75" s="57">
        <f t="shared" si="77"/>
        <v>0</v>
      </c>
      <c r="X75" s="271">
        <f t="shared" si="78"/>
        <v>0</v>
      </c>
      <c r="Y75" s="271">
        <f t="shared" si="7"/>
        <v>0</v>
      </c>
      <c r="Z75" s="279" t="e">
        <f t="shared" si="79"/>
        <v>#DIV/0!</v>
      </c>
      <c r="AA75" s="237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24</v>
      </c>
      <c r="B76" s="51" t="s">
        <v>120</v>
      </c>
      <c r="C76" s="96" t="s">
        <v>119</v>
      </c>
      <c r="D76" s="108" t="s">
        <v>59</v>
      </c>
      <c r="E76" s="54"/>
      <c r="F76" s="55"/>
      <c r="G76" s="56">
        <f t="shared" si="92"/>
        <v>0</v>
      </c>
      <c r="H76" s="54"/>
      <c r="I76" s="55"/>
      <c r="J76" s="56">
        <f t="shared" si="93"/>
        <v>0</v>
      </c>
      <c r="K76" s="54"/>
      <c r="L76" s="55"/>
      <c r="M76" s="56">
        <f t="shared" si="94"/>
        <v>0</v>
      </c>
      <c r="N76" s="54"/>
      <c r="O76" s="55"/>
      <c r="P76" s="56">
        <f t="shared" si="95"/>
        <v>0</v>
      </c>
      <c r="Q76" s="54"/>
      <c r="R76" s="55"/>
      <c r="S76" s="56">
        <f t="shared" si="96"/>
        <v>0</v>
      </c>
      <c r="T76" s="54"/>
      <c r="U76" s="55"/>
      <c r="V76" s="56">
        <f t="shared" si="97"/>
        <v>0</v>
      </c>
      <c r="W76" s="57">
        <f t="shared" si="77"/>
        <v>0</v>
      </c>
      <c r="X76" s="271">
        <f t="shared" si="78"/>
        <v>0</v>
      </c>
      <c r="Y76" s="271">
        <f t="shared" si="7"/>
        <v>0</v>
      </c>
      <c r="Z76" s="279" t="e">
        <f t="shared" si="79"/>
        <v>#DIV/0!</v>
      </c>
      <c r="AA76" s="237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24</v>
      </c>
      <c r="B77" s="61" t="s">
        <v>121</v>
      </c>
      <c r="C77" s="88" t="s">
        <v>119</v>
      </c>
      <c r="D77" s="110" t="s">
        <v>59</v>
      </c>
      <c r="E77" s="63"/>
      <c r="F77" s="64"/>
      <c r="G77" s="65">
        <f t="shared" si="92"/>
        <v>0</v>
      </c>
      <c r="H77" s="63"/>
      <c r="I77" s="64"/>
      <c r="J77" s="65">
        <f t="shared" si="93"/>
        <v>0</v>
      </c>
      <c r="K77" s="63"/>
      <c r="L77" s="64"/>
      <c r="M77" s="65">
        <f t="shared" si="94"/>
        <v>0</v>
      </c>
      <c r="N77" s="63"/>
      <c r="O77" s="64"/>
      <c r="P77" s="65">
        <f t="shared" si="95"/>
        <v>0</v>
      </c>
      <c r="Q77" s="63"/>
      <c r="R77" s="64"/>
      <c r="S77" s="65">
        <f t="shared" si="96"/>
        <v>0</v>
      </c>
      <c r="T77" s="63"/>
      <c r="U77" s="64"/>
      <c r="V77" s="65">
        <f t="shared" si="97"/>
        <v>0</v>
      </c>
      <c r="W77" s="66">
        <f t="shared" si="77"/>
        <v>0</v>
      </c>
      <c r="X77" s="271">
        <f t="shared" si="78"/>
        <v>0</v>
      </c>
      <c r="Y77" s="271">
        <f t="shared" si="7"/>
        <v>0</v>
      </c>
      <c r="Z77" s="279" t="e">
        <f t="shared" si="79"/>
        <v>#DIV/0!</v>
      </c>
      <c r="AA77" s="246"/>
      <c r="AB77" s="59"/>
      <c r="AC77" s="59"/>
      <c r="AD77" s="59"/>
      <c r="AE77" s="59"/>
      <c r="AF77" s="59"/>
      <c r="AG77" s="59"/>
    </row>
    <row r="78" spans="1:33" ht="30" customHeight="1" x14ac:dyDescent="0.2">
      <c r="A78" s="41" t="s">
        <v>22</v>
      </c>
      <c r="B78" s="80" t="s">
        <v>122</v>
      </c>
      <c r="C78" s="78" t="s">
        <v>123</v>
      </c>
      <c r="D78" s="68"/>
      <c r="E78" s="69">
        <f>SUM(E79:E81)</f>
        <v>0</v>
      </c>
      <c r="F78" s="70"/>
      <c r="G78" s="71">
        <f>SUM(G79:G81)</f>
        <v>0</v>
      </c>
      <c r="H78" s="69">
        <f>SUM(H79:H81)</f>
        <v>0</v>
      </c>
      <c r="I78" s="70"/>
      <c r="J78" s="71">
        <f>SUM(J79:J81)</f>
        <v>0</v>
      </c>
      <c r="K78" s="69">
        <f>SUM(K79:K81)</f>
        <v>0</v>
      </c>
      <c r="L78" s="70"/>
      <c r="M78" s="71">
        <f>SUM(M79:M81)</f>
        <v>0</v>
      </c>
      <c r="N78" s="69">
        <f>SUM(N79:N81)</f>
        <v>0</v>
      </c>
      <c r="O78" s="70"/>
      <c r="P78" s="71">
        <f>SUM(P79:P81)</f>
        <v>0</v>
      </c>
      <c r="Q78" s="69">
        <f>SUM(Q79:Q81)</f>
        <v>0</v>
      </c>
      <c r="R78" s="70"/>
      <c r="S78" s="71">
        <f>SUM(S79:S81)</f>
        <v>0</v>
      </c>
      <c r="T78" s="69">
        <f>SUM(T79:T81)</f>
        <v>0</v>
      </c>
      <c r="U78" s="70"/>
      <c r="V78" s="71">
        <f>SUM(V79:V81)</f>
        <v>0</v>
      </c>
      <c r="W78" s="71">
        <f>SUM(W79:W81)</f>
        <v>0</v>
      </c>
      <c r="X78" s="71">
        <f>SUM(X79:X81)</f>
        <v>0</v>
      </c>
      <c r="Y78" s="71">
        <f t="shared" si="7"/>
        <v>0</v>
      </c>
      <c r="Z78" s="71" t="e">
        <f>Y78/W78</f>
        <v>#DIV/0!</v>
      </c>
      <c r="AA78" s="247"/>
      <c r="AB78" s="49"/>
      <c r="AC78" s="49"/>
      <c r="AD78" s="49"/>
      <c r="AE78" s="49"/>
      <c r="AF78" s="49"/>
      <c r="AG78" s="49"/>
    </row>
    <row r="79" spans="1:33" ht="30" customHeight="1" x14ac:dyDescent="0.2">
      <c r="A79" s="50" t="s">
        <v>24</v>
      </c>
      <c r="B79" s="51" t="s">
        <v>124</v>
      </c>
      <c r="C79" s="96" t="s">
        <v>119</v>
      </c>
      <c r="D79" s="108" t="s">
        <v>59</v>
      </c>
      <c r="E79" s="54"/>
      <c r="F79" s="55"/>
      <c r="G79" s="56">
        <f t="shared" ref="G79:G81" si="98">E79*F79</f>
        <v>0</v>
      </c>
      <c r="H79" s="54"/>
      <c r="I79" s="55"/>
      <c r="J79" s="56">
        <f t="shared" ref="J79:J81" si="99">H79*I79</f>
        <v>0</v>
      </c>
      <c r="K79" s="54"/>
      <c r="L79" s="55"/>
      <c r="M79" s="56">
        <f t="shared" ref="M79:M81" si="100">K79*L79</f>
        <v>0</v>
      </c>
      <c r="N79" s="54"/>
      <c r="O79" s="55"/>
      <c r="P79" s="56">
        <f t="shared" ref="P79:P81" si="101">N79*O79</f>
        <v>0</v>
      </c>
      <c r="Q79" s="54"/>
      <c r="R79" s="55"/>
      <c r="S79" s="56">
        <f t="shared" ref="S79:S81" si="102">Q79*R79</f>
        <v>0</v>
      </c>
      <c r="T79" s="54"/>
      <c r="U79" s="55"/>
      <c r="V79" s="56">
        <f t="shared" ref="V79:V81" si="103">T79*U79</f>
        <v>0</v>
      </c>
      <c r="W79" s="57">
        <f t="shared" si="77"/>
        <v>0</v>
      </c>
      <c r="X79" s="271">
        <f t="shared" si="78"/>
        <v>0</v>
      </c>
      <c r="Y79" s="271">
        <f t="shared" si="7"/>
        <v>0</v>
      </c>
      <c r="Z79" s="279" t="e">
        <f t="shared" si="79"/>
        <v>#DIV/0!</v>
      </c>
      <c r="AA79" s="237"/>
      <c r="AB79" s="59"/>
      <c r="AC79" s="59"/>
      <c r="AD79" s="59"/>
      <c r="AE79" s="59"/>
      <c r="AF79" s="59"/>
      <c r="AG79" s="59"/>
    </row>
    <row r="80" spans="1:33" ht="30" customHeight="1" x14ac:dyDescent="0.2">
      <c r="A80" s="50" t="s">
        <v>24</v>
      </c>
      <c r="B80" s="51" t="s">
        <v>125</v>
      </c>
      <c r="C80" s="96" t="s">
        <v>119</v>
      </c>
      <c r="D80" s="108" t="s">
        <v>59</v>
      </c>
      <c r="E80" s="54"/>
      <c r="F80" s="55"/>
      <c r="G80" s="56">
        <f t="shared" si="98"/>
        <v>0</v>
      </c>
      <c r="H80" s="54"/>
      <c r="I80" s="55"/>
      <c r="J80" s="56">
        <f t="shared" si="99"/>
        <v>0</v>
      </c>
      <c r="K80" s="54"/>
      <c r="L80" s="55"/>
      <c r="M80" s="56">
        <f t="shared" si="100"/>
        <v>0</v>
      </c>
      <c r="N80" s="54"/>
      <c r="O80" s="55"/>
      <c r="P80" s="56">
        <f t="shared" si="101"/>
        <v>0</v>
      </c>
      <c r="Q80" s="54"/>
      <c r="R80" s="55"/>
      <c r="S80" s="56">
        <f t="shared" si="102"/>
        <v>0</v>
      </c>
      <c r="T80" s="54"/>
      <c r="U80" s="55"/>
      <c r="V80" s="56">
        <f t="shared" si="103"/>
        <v>0</v>
      </c>
      <c r="W80" s="57">
        <f t="shared" si="77"/>
        <v>0</v>
      </c>
      <c r="X80" s="271">
        <f t="shared" si="78"/>
        <v>0</v>
      </c>
      <c r="Y80" s="271">
        <f t="shared" si="7"/>
        <v>0</v>
      </c>
      <c r="Z80" s="279" t="e">
        <f t="shared" si="79"/>
        <v>#DIV/0!</v>
      </c>
      <c r="AA80" s="237"/>
      <c r="AB80" s="59"/>
      <c r="AC80" s="59"/>
      <c r="AD80" s="59"/>
      <c r="AE80" s="59"/>
      <c r="AF80" s="59"/>
      <c r="AG80" s="59"/>
    </row>
    <row r="81" spans="1:33" ht="30" customHeight="1" thickBot="1" x14ac:dyDescent="0.25">
      <c r="A81" s="60" t="s">
        <v>24</v>
      </c>
      <c r="B81" s="79" t="s">
        <v>126</v>
      </c>
      <c r="C81" s="88" t="s">
        <v>119</v>
      </c>
      <c r="D81" s="110" t="s">
        <v>59</v>
      </c>
      <c r="E81" s="63"/>
      <c r="F81" s="64"/>
      <c r="G81" s="65">
        <f t="shared" si="98"/>
        <v>0</v>
      </c>
      <c r="H81" s="63"/>
      <c r="I81" s="64"/>
      <c r="J81" s="65">
        <f t="shared" si="99"/>
        <v>0</v>
      </c>
      <c r="K81" s="63"/>
      <c r="L81" s="64"/>
      <c r="M81" s="65">
        <f t="shared" si="100"/>
        <v>0</v>
      </c>
      <c r="N81" s="63"/>
      <c r="O81" s="64"/>
      <c r="P81" s="65">
        <f t="shared" si="101"/>
        <v>0</v>
      </c>
      <c r="Q81" s="63"/>
      <c r="R81" s="64"/>
      <c r="S81" s="65">
        <f t="shared" si="102"/>
        <v>0</v>
      </c>
      <c r="T81" s="63"/>
      <c r="U81" s="64"/>
      <c r="V81" s="65">
        <f t="shared" si="103"/>
        <v>0</v>
      </c>
      <c r="W81" s="66">
        <f t="shared" si="77"/>
        <v>0</v>
      </c>
      <c r="X81" s="271">
        <f t="shared" si="78"/>
        <v>0</v>
      </c>
      <c r="Y81" s="275">
        <f t="shared" si="7"/>
        <v>0</v>
      </c>
      <c r="Z81" s="279" t="e">
        <f t="shared" si="79"/>
        <v>#DIV/0!</v>
      </c>
      <c r="AA81" s="246"/>
      <c r="AB81" s="59"/>
      <c r="AC81" s="59"/>
      <c r="AD81" s="59"/>
      <c r="AE81" s="59"/>
      <c r="AF81" s="59"/>
      <c r="AG81" s="59"/>
    </row>
    <row r="82" spans="1:33" ht="30" customHeight="1" thickBot="1" x14ac:dyDescent="0.25">
      <c r="A82" s="111" t="s">
        <v>127</v>
      </c>
      <c r="B82" s="112"/>
      <c r="C82" s="113"/>
      <c r="D82" s="114"/>
      <c r="E82" s="115">
        <f>E78+E74+E70+E66+E62</f>
        <v>1</v>
      </c>
      <c r="F82" s="90"/>
      <c r="G82" s="89">
        <f>G78+G74+G70+G66+G62</f>
        <v>11310</v>
      </c>
      <c r="H82" s="115">
        <f>H78+H74+H70+H66+H62</f>
        <v>1</v>
      </c>
      <c r="I82" s="90"/>
      <c r="J82" s="89">
        <f>J78+J74+J70+J66+J62</f>
        <v>11310</v>
      </c>
      <c r="K82" s="91">
        <f t="shared" ref="K82" si="104">K78+K74+K70+K66+K62</f>
        <v>0</v>
      </c>
      <c r="L82" s="90"/>
      <c r="M82" s="89">
        <f>M78+M74+M70+M66+M62</f>
        <v>0</v>
      </c>
      <c r="N82" s="91">
        <f t="shared" ref="N82" si="105">N78+N74+N70+N66+N62</f>
        <v>0</v>
      </c>
      <c r="O82" s="90"/>
      <c r="P82" s="89">
        <f>P78+P74+P70+P66+P62</f>
        <v>0</v>
      </c>
      <c r="Q82" s="91">
        <f t="shared" ref="Q82" si="106">Q78+Q74+Q70+Q66+Q62</f>
        <v>0</v>
      </c>
      <c r="R82" s="90"/>
      <c r="S82" s="89">
        <f>S78+S74+S70+S66+S62</f>
        <v>0</v>
      </c>
      <c r="T82" s="91">
        <f t="shared" ref="T82" si="107">T78+T74+T70+T66+T62</f>
        <v>0</v>
      </c>
      <c r="U82" s="90"/>
      <c r="V82" s="89">
        <f>V78+V74+V70+V66+V62</f>
        <v>0</v>
      </c>
      <c r="W82" s="98">
        <f>W78+W74+W70+W66+W62</f>
        <v>11310</v>
      </c>
      <c r="X82" s="274">
        <f>X78+X74+X70+X66+X62</f>
        <v>11310</v>
      </c>
      <c r="Y82" s="276">
        <f t="shared" ref="Y82:Y145" si="108">W82-X82</f>
        <v>0</v>
      </c>
      <c r="Z82" s="276">
        <f>Y82/W82</f>
        <v>0</v>
      </c>
      <c r="AA82" s="250"/>
      <c r="AB82" s="5"/>
      <c r="AC82" s="5"/>
      <c r="AD82" s="5"/>
      <c r="AE82" s="5"/>
      <c r="AF82" s="5"/>
      <c r="AG82" s="5"/>
    </row>
    <row r="83" spans="1:33" s="178" customFormat="1" ht="30" customHeight="1" thickBot="1" x14ac:dyDescent="0.25">
      <c r="A83" s="92" t="s">
        <v>21</v>
      </c>
      <c r="B83" s="93">
        <v>5</v>
      </c>
      <c r="C83" s="197" t="s">
        <v>258</v>
      </c>
      <c r="D83" s="3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277"/>
      <c r="Z83" s="40"/>
      <c r="AA83" s="244"/>
      <c r="AB83" s="5"/>
      <c r="AC83" s="5"/>
      <c r="AD83" s="5"/>
      <c r="AE83" s="5"/>
      <c r="AF83" s="5"/>
      <c r="AG83" s="5"/>
    </row>
    <row r="84" spans="1:33" ht="30" customHeight="1" x14ac:dyDescent="0.2">
      <c r="A84" s="41" t="s">
        <v>22</v>
      </c>
      <c r="B84" s="80" t="s">
        <v>128</v>
      </c>
      <c r="C84" s="67" t="s">
        <v>129</v>
      </c>
      <c r="D84" s="68"/>
      <c r="E84" s="69">
        <f>SUM(E85:E87)</f>
        <v>0</v>
      </c>
      <c r="F84" s="70"/>
      <c r="G84" s="71">
        <f>SUM(G85:G87)</f>
        <v>0</v>
      </c>
      <c r="H84" s="69">
        <f>SUM(H85:H87)</f>
        <v>0</v>
      </c>
      <c r="I84" s="70"/>
      <c r="J84" s="71">
        <f>SUM(J85:J87)</f>
        <v>0</v>
      </c>
      <c r="K84" s="69">
        <f>SUM(K85:K87)</f>
        <v>0</v>
      </c>
      <c r="L84" s="70"/>
      <c r="M84" s="71">
        <f>SUM(M85:M87)</f>
        <v>0</v>
      </c>
      <c r="N84" s="69">
        <f>SUM(N85:N87)</f>
        <v>0</v>
      </c>
      <c r="O84" s="70"/>
      <c r="P84" s="71">
        <f>SUM(P85:P87)</f>
        <v>0</v>
      </c>
      <c r="Q84" s="69">
        <f>SUM(Q85:Q87)</f>
        <v>0</v>
      </c>
      <c r="R84" s="70"/>
      <c r="S84" s="71">
        <f>SUM(S85:S87)</f>
        <v>0</v>
      </c>
      <c r="T84" s="69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273" t="e">
        <f>Y84/W84</f>
        <v>#DIV/0!</v>
      </c>
      <c r="AA84" s="247"/>
      <c r="AB84" s="59"/>
      <c r="AC84" s="59"/>
      <c r="AD84" s="59"/>
      <c r="AE84" s="59"/>
      <c r="AF84" s="59"/>
      <c r="AG84" s="59"/>
    </row>
    <row r="85" spans="1:33" ht="30" customHeight="1" x14ac:dyDescent="0.2">
      <c r="A85" s="50" t="s">
        <v>24</v>
      </c>
      <c r="B85" s="51" t="s">
        <v>130</v>
      </c>
      <c r="C85" s="117" t="s">
        <v>131</v>
      </c>
      <c r="D85" s="108" t="s">
        <v>132</v>
      </c>
      <c r="E85" s="54"/>
      <c r="F85" s="55"/>
      <c r="G85" s="56">
        <f t="shared" ref="G85:G87" si="109">E85*F85</f>
        <v>0</v>
      </c>
      <c r="H85" s="54"/>
      <c r="I85" s="55"/>
      <c r="J85" s="56">
        <f t="shared" ref="J85:J87" si="110">H85*I85</f>
        <v>0</v>
      </c>
      <c r="K85" s="54"/>
      <c r="L85" s="55"/>
      <c r="M85" s="56">
        <f t="shared" ref="M85:M87" si="111">K85*L85</f>
        <v>0</v>
      </c>
      <c r="N85" s="54"/>
      <c r="O85" s="55"/>
      <c r="P85" s="56">
        <f t="shared" ref="P85:P87" si="112">N85*O85</f>
        <v>0</v>
      </c>
      <c r="Q85" s="54"/>
      <c r="R85" s="55"/>
      <c r="S85" s="56">
        <f t="shared" ref="S85:S87" si="113">Q85*R85</f>
        <v>0</v>
      </c>
      <c r="T85" s="54"/>
      <c r="U85" s="55"/>
      <c r="V85" s="56">
        <f t="shared" ref="V85:V87" si="114">T85*U85</f>
        <v>0</v>
      </c>
      <c r="W85" s="57">
        <f>G85+M85+S85</f>
        <v>0</v>
      </c>
      <c r="X85" s="271">
        <f t="shared" ref="X85:X95" si="115">J85+P85+V85</f>
        <v>0</v>
      </c>
      <c r="Y85" s="271">
        <f t="shared" si="108"/>
        <v>0</v>
      </c>
      <c r="Z85" s="279" t="e">
        <f t="shared" ref="Z85:Z95" si="116">Y85/W85</f>
        <v>#DIV/0!</v>
      </c>
      <c r="AA85" s="237"/>
      <c r="AB85" s="59"/>
      <c r="AC85" s="59"/>
      <c r="AD85" s="59"/>
      <c r="AE85" s="59"/>
      <c r="AF85" s="59"/>
      <c r="AG85" s="59"/>
    </row>
    <row r="86" spans="1:33" ht="30" customHeight="1" x14ac:dyDescent="0.2">
      <c r="A86" s="50" t="s">
        <v>24</v>
      </c>
      <c r="B86" s="51" t="s">
        <v>133</v>
      </c>
      <c r="C86" s="117" t="s">
        <v>131</v>
      </c>
      <c r="D86" s="108" t="s">
        <v>132</v>
      </c>
      <c r="E86" s="54"/>
      <c r="F86" s="55"/>
      <c r="G86" s="56">
        <f t="shared" si="109"/>
        <v>0</v>
      </c>
      <c r="H86" s="54"/>
      <c r="I86" s="55"/>
      <c r="J86" s="56">
        <f t="shared" si="110"/>
        <v>0</v>
      </c>
      <c r="K86" s="54"/>
      <c r="L86" s="55"/>
      <c r="M86" s="56">
        <f t="shared" si="111"/>
        <v>0</v>
      </c>
      <c r="N86" s="54"/>
      <c r="O86" s="55"/>
      <c r="P86" s="56">
        <f t="shared" si="112"/>
        <v>0</v>
      </c>
      <c r="Q86" s="54"/>
      <c r="R86" s="55"/>
      <c r="S86" s="56">
        <f t="shared" si="113"/>
        <v>0</v>
      </c>
      <c r="T86" s="54"/>
      <c r="U86" s="55"/>
      <c r="V86" s="56">
        <f t="shared" si="114"/>
        <v>0</v>
      </c>
      <c r="W86" s="57">
        <f>G86+M86+S86</f>
        <v>0</v>
      </c>
      <c r="X86" s="271">
        <f t="shared" si="115"/>
        <v>0</v>
      </c>
      <c r="Y86" s="271">
        <f t="shared" si="108"/>
        <v>0</v>
      </c>
      <c r="Z86" s="279" t="e">
        <f t="shared" si="116"/>
        <v>#DIV/0!</v>
      </c>
      <c r="AA86" s="237"/>
      <c r="AB86" s="59"/>
      <c r="AC86" s="59"/>
      <c r="AD86" s="59"/>
      <c r="AE86" s="59"/>
      <c r="AF86" s="59"/>
      <c r="AG86" s="59"/>
    </row>
    <row r="87" spans="1:33" ht="30" customHeight="1" thickBot="1" x14ac:dyDescent="0.25">
      <c r="A87" s="60" t="s">
        <v>24</v>
      </c>
      <c r="B87" s="61" t="s">
        <v>134</v>
      </c>
      <c r="C87" s="117" t="s">
        <v>131</v>
      </c>
      <c r="D87" s="110" t="s">
        <v>132</v>
      </c>
      <c r="E87" s="63"/>
      <c r="F87" s="64"/>
      <c r="G87" s="65">
        <f t="shared" si="109"/>
        <v>0</v>
      </c>
      <c r="H87" s="63"/>
      <c r="I87" s="64"/>
      <c r="J87" s="65">
        <f t="shared" si="110"/>
        <v>0</v>
      </c>
      <c r="K87" s="63"/>
      <c r="L87" s="64"/>
      <c r="M87" s="65">
        <f t="shared" si="111"/>
        <v>0</v>
      </c>
      <c r="N87" s="63"/>
      <c r="O87" s="64"/>
      <c r="P87" s="65">
        <f t="shared" si="112"/>
        <v>0</v>
      </c>
      <c r="Q87" s="63"/>
      <c r="R87" s="64"/>
      <c r="S87" s="65">
        <f t="shared" si="113"/>
        <v>0</v>
      </c>
      <c r="T87" s="63"/>
      <c r="U87" s="64"/>
      <c r="V87" s="65">
        <f t="shared" si="114"/>
        <v>0</v>
      </c>
      <c r="W87" s="66">
        <f>G87+M87+S87</f>
        <v>0</v>
      </c>
      <c r="X87" s="271">
        <f t="shared" si="115"/>
        <v>0</v>
      </c>
      <c r="Y87" s="271">
        <f t="shared" si="108"/>
        <v>0</v>
      </c>
      <c r="Z87" s="279" t="e">
        <f t="shared" si="116"/>
        <v>#DIV/0!</v>
      </c>
      <c r="AA87" s="246"/>
      <c r="AB87" s="59"/>
      <c r="AC87" s="59"/>
      <c r="AD87" s="59"/>
      <c r="AE87" s="59"/>
      <c r="AF87" s="59"/>
      <c r="AG87" s="59"/>
    </row>
    <row r="88" spans="1:33" ht="30" customHeight="1" thickBot="1" x14ac:dyDescent="0.25">
      <c r="A88" s="41" t="s">
        <v>22</v>
      </c>
      <c r="B88" s="80" t="s">
        <v>135</v>
      </c>
      <c r="C88" s="67" t="s">
        <v>136</v>
      </c>
      <c r="D88" s="265"/>
      <c r="E88" s="264">
        <f>SUM(E89:E91)</f>
        <v>0</v>
      </c>
      <c r="F88" s="70"/>
      <c r="G88" s="71">
        <f>SUM(G89:G91)</f>
        <v>0</v>
      </c>
      <c r="H88" s="264">
        <f>SUM(H89:H91)</f>
        <v>0</v>
      </c>
      <c r="I88" s="70"/>
      <c r="J88" s="71">
        <f>SUM(J89:J91)</f>
        <v>0</v>
      </c>
      <c r="K88" s="264">
        <f>SUM(K89:K91)</f>
        <v>0</v>
      </c>
      <c r="L88" s="70"/>
      <c r="M88" s="71">
        <f>SUM(M89:M91)</f>
        <v>0</v>
      </c>
      <c r="N88" s="264">
        <f>SUM(N89:N91)</f>
        <v>0</v>
      </c>
      <c r="O88" s="70"/>
      <c r="P88" s="71">
        <f>SUM(P89:P91)</f>
        <v>0</v>
      </c>
      <c r="Q88" s="264">
        <f>SUM(Q89:Q91)</f>
        <v>0</v>
      </c>
      <c r="R88" s="70"/>
      <c r="S88" s="71">
        <f>SUM(S89:S91)</f>
        <v>0</v>
      </c>
      <c r="T88" s="264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47"/>
      <c r="AB88" s="59"/>
      <c r="AC88" s="59"/>
      <c r="AD88" s="59"/>
      <c r="AE88" s="59"/>
      <c r="AF88" s="59"/>
      <c r="AG88" s="59"/>
    </row>
    <row r="89" spans="1:33" s="178" customFormat="1" ht="30" customHeight="1" x14ac:dyDescent="0.2">
      <c r="A89" s="50" t="s">
        <v>24</v>
      </c>
      <c r="B89" s="51" t="s">
        <v>137</v>
      </c>
      <c r="C89" s="117" t="s">
        <v>138</v>
      </c>
      <c r="D89" s="263" t="s">
        <v>59</v>
      </c>
      <c r="E89" s="54"/>
      <c r="F89" s="55"/>
      <c r="G89" s="56">
        <f t="shared" ref="G89:G91" si="117">E89*F89</f>
        <v>0</v>
      </c>
      <c r="H89" s="54"/>
      <c r="I89" s="55"/>
      <c r="J89" s="56">
        <f t="shared" ref="J89:J91" si="118">H89*I89</f>
        <v>0</v>
      </c>
      <c r="K89" s="54"/>
      <c r="L89" s="55"/>
      <c r="M89" s="56">
        <f t="shared" ref="M89:M91" si="119">K89*L89</f>
        <v>0</v>
      </c>
      <c r="N89" s="54"/>
      <c r="O89" s="55"/>
      <c r="P89" s="56">
        <f t="shared" ref="P89:P91" si="120">N89*O89</f>
        <v>0</v>
      </c>
      <c r="Q89" s="54"/>
      <c r="R89" s="55"/>
      <c r="S89" s="56">
        <f t="shared" ref="S89:S91" si="121">Q89*R89</f>
        <v>0</v>
      </c>
      <c r="T89" s="54"/>
      <c r="U89" s="55"/>
      <c r="V89" s="56">
        <f t="shared" ref="V89:V91" si="122">T89*U89</f>
        <v>0</v>
      </c>
      <c r="W89" s="57">
        <f>G89+M89+S89</f>
        <v>0</v>
      </c>
      <c r="X89" s="271">
        <f t="shared" si="115"/>
        <v>0</v>
      </c>
      <c r="Y89" s="271">
        <f t="shared" si="108"/>
        <v>0</v>
      </c>
      <c r="Z89" s="279" t="e">
        <f t="shared" si="116"/>
        <v>#DIV/0!</v>
      </c>
      <c r="AA89" s="237"/>
      <c r="AB89" s="59"/>
      <c r="AC89" s="59"/>
      <c r="AD89" s="59"/>
      <c r="AE89" s="59"/>
      <c r="AF89" s="59"/>
      <c r="AG89" s="59"/>
    </row>
    <row r="90" spans="1:33" s="178" customFormat="1" ht="30" customHeight="1" x14ac:dyDescent="0.2">
      <c r="A90" s="50" t="s">
        <v>24</v>
      </c>
      <c r="B90" s="51" t="s">
        <v>139</v>
      </c>
      <c r="C90" s="96" t="s">
        <v>138</v>
      </c>
      <c r="D90" s="108" t="s">
        <v>59</v>
      </c>
      <c r="E90" s="54"/>
      <c r="F90" s="55"/>
      <c r="G90" s="56">
        <f t="shared" si="117"/>
        <v>0</v>
      </c>
      <c r="H90" s="54"/>
      <c r="I90" s="55"/>
      <c r="J90" s="56">
        <f t="shared" si="118"/>
        <v>0</v>
      </c>
      <c r="K90" s="54"/>
      <c r="L90" s="55"/>
      <c r="M90" s="56">
        <f t="shared" si="119"/>
        <v>0</v>
      </c>
      <c r="N90" s="54"/>
      <c r="O90" s="55"/>
      <c r="P90" s="56">
        <f t="shared" si="120"/>
        <v>0</v>
      </c>
      <c r="Q90" s="54"/>
      <c r="R90" s="55"/>
      <c r="S90" s="56">
        <f t="shared" si="121"/>
        <v>0</v>
      </c>
      <c r="T90" s="54"/>
      <c r="U90" s="55"/>
      <c r="V90" s="56">
        <f t="shared" si="122"/>
        <v>0</v>
      </c>
      <c r="W90" s="57">
        <f>G90+M90+S90</f>
        <v>0</v>
      </c>
      <c r="X90" s="271">
        <f t="shared" si="115"/>
        <v>0</v>
      </c>
      <c r="Y90" s="271">
        <f t="shared" si="108"/>
        <v>0</v>
      </c>
      <c r="Z90" s="279" t="e">
        <f t="shared" si="116"/>
        <v>#DIV/0!</v>
      </c>
      <c r="AA90" s="237"/>
      <c r="AB90" s="59"/>
      <c r="AC90" s="59"/>
      <c r="AD90" s="59"/>
      <c r="AE90" s="59"/>
      <c r="AF90" s="59"/>
      <c r="AG90" s="59"/>
    </row>
    <row r="91" spans="1:33" s="178" customFormat="1" ht="30" customHeight="1" thickBot="1" x14ac:dyDescent="0.25">
      <c r="A91" s="60" t="s">
        <v>24</v>
      </c>
      <c r="B91" s="61" t="s">
        <v>140</v>
      </c>
      <c r="C91" s="88" t="s">
        <v>138</v>
      </c>
      <c r="D91" s="110" t="s">
        <v>59</v>
      </c>
      <c r="E91" s="63"/>
      <c r="F91" s="64"/>
      <c r="G91" s="65">
        <f t="shared" si="117"/>
        <v>0</v>
      </c>
      <c r="H91" s="63"/>
      <c r="I91" s="64"/>
      <c r="J91" s="65">
        <f t="shared" si="118"/>
        <v>0</v>
      </c>
      <c r="K91" s="63"/>
      <c r="L91" s="64"/>
      <c r="M91" s="65">
        <f t="shared" si="119"/>
        <v>0</v>
      </c>
      <c r="N91" s="63"/>
      <c r="O91" s="64"/>
      <c r="P91" s="65">
        <f t="shared" si="120"/>
        <v>0</v>
      </c>
      <c r="Q91" s="63"/>
      <c r="R91" s="64"/>
      <c r="S91" s="65">
        <f t="shared" si="121"/>
        <v>0</v>
      </c>
      <c r="T91" s="63"/>
      <c r="U91" s="64"/>
      <c r="V91" s="65">
        <f t="shared" si="122"/>
        <v>0</v>
      </c>
      <c r="W91" s="66">
        <f>G91+M91+S91</f>
        <v>0</v>
      </c>
      <c r="X91" s="271">
        <f t="shared" si="115"/>
        <v>0</v>
      </c>
      <c r="Y91" s="271">
        <f t="shared" si="108"/>
        <v>0</v>
      </c>
      <c r="Z91" s="279" t="e">
        <f t="shared" si="116"/>
        <v>#DIV/0!</v>
      </c>
      <c r="AA91" s="246"/>
      <c r="AB91" s="59"/>
      <c r="AC91" s="59"/>
      <c r="AD91" s="59"/>
      <c r="AE91" s="59"/>
      <c r="AF91" s="59"/>
      <c r="AG91" s="59"/>
    </row>
    <row r="92" spans="1:33" ht="30" customHeight="1" x14ac:dyDescent="0.2">
      <c r="A92" s="198" t="s">
        <v>22</v>
      </c>
      <c r="B92" s="199" t="s">
        <v>141</v>
      </c>
      <c r="C92" s="203" t="s">
        <v>142</v>
      </c>
      <c r="D92" s="201"/>
      <c r="E92" s="264">
        <f>SUM(E93:E95)</f>
        <v>0</v>
      </c>
      <c r="F92" s="70"/>
      <c r="G92" s="71">
        <f>SUM(G93:G95)</f>
        <v>0</v>
      </c>
      <c r="H92" s="264">
        <f>SUM(H93:H95)</f>
        <v>0</v>
      </c>
      <c r="I92" s="70"/>
      <c r="J92" s="71">
        <f>SUM(J93:J95)</f>
        <v>0</v>
      </c>
      <c r="K92" s="264">
        <f>SUM(K93:K95)</f>
        <v>0</v>
      </c>
      <c r="L92" s="70"/>
      <c r="M92" s="71">
        <f>SUM(M93:M95)</f>
        <v>0</v>
      </c>
      <c r="N92" s="264">
        <f>SUM(N93:N95)</f>
        <v>0</v>
      </c>
      <c r="O92" s="70"/>
      <c r="P92" s="71">
        <f>SUM(P93:P95)</f>
        <v>0</v>
      </c>
      <c r="Q92" s="264">
        <f>SUM(Q93:Q95)</f>
        <v>0</v>
      </c>
      <c r="R92" s="70"/>
      <c r="S92" s="71">
        <f>SUM(S93:S95)</f>
        <v>0</v>
      </c>
      <c r="T92" s="264">
        <f>SUM(T93:T95)</f>
        <v>0</v>
      </c>
      <c r="U92" s="70"/>
      <c r="V92" s="71">
        <f>SUM(V93:V95)</f>
        <v>0</v>
      </c>
      <c r="W92" s="72">
        <f>SUM(W93:W95)</f>
        <v>0</v>
      </c>
      <c r="X92" s="72">
        <f>SUM(X93:X95)</f>
        <v>0</v>
      </c>
      <c r="Y92" s="72">
        <f t="shared" si="108"/>
        <v>0</v>
      </c>
      <c r="Z92" s="72" t="e">
        <f>Y92/W92</f>
        <v>#DIV/0!</v>
      </c>
      <c r="AA92" s="247"/>
      <c r="AB92" s="59"/>
      <c r="AC92" s="59"/>
      <c r="AD92" s="59"/>
      <c r="AE92" s="59"/>
      <c r="AF92" s="59"/>
      <c r="AG92" s="59"/>
    </row>
    <row r="93" spans="1:33" ht="30" customHeight="1" x14ac:dyDescent="0.2">
      <c r="A93" s="50" t="s">
        <v>24</v>
      </c>
      <c r="B93" s="200" t="s">
        <v>143</v>
      </c>
      <c r="C93" s="204" t="s">
        <v>65</v>
      </c>
      <c r="D93" s="202" t="s">
        <v>66</v>
      </c>
      <c r="E93" s="54"/>
      <c r="F93" s="55"/>
      <c r="G93" s="56">
        <f t="shared" ref="G93:G95" si="123">E93*F93</f>
        <v>0</v>
      </c>
      <c r="H93" s="54"/>
      <c r="I93" s="55"/>
      <c r="J93" s="56">
        <f t="shared" ref="J93:J95" si="124">H93*I93</f>
        <v>0</v>
      </c>
      <c r="K93" s="54"/>
      <c r="L93" s="55"/>
      <c r="M93" s="56">
        <f>K93*L93</f>
        <v>0</v>
      </c>
      <c r="N93" s="54"/>
      <c r="O93" s="55"/>
      <c r="P93" s="56">
        <f>N93*O93</f>
        <v>0</v>
      </c>
      <c r="Q93" s="54"/>
      <c r="R93" s="55"/>
      <c r="S93" s="56">
        <f t="shared" ref="S93:S95" si="125">Q93*R93</f>
        <v>0</v>
      </c>
      <c r="T93" s="54"/>
      <c r="U93" s="55"/>
      <c r="V93" s="56">
        <f t="shared" ref="V93:V95" si="126">T93*U93</f>
        <v>0</v>
      </c>
      <c r="W93" s="57">
        <f>G93+M93+S93</f>
        <v>0</v>
      </c>
      <c r="X93" s="271">
        <f t="shared" si="115"/>
        <v>0</v>
      </c>
      <c r="Y93" s="271">
        <f t="shared" si="108"/>
        <v>0</v>
      </c>
      <c r="Z93" s="279" t="e">
        <f t="shared" si="116"/>
        <v>#DIV/0!</v>
      </c>
      <c r="AA93" s="237"/>
      <c r="AB93" s="58"/>
      <c r="AC93" s="59"/>
      <c r="AD93" s="59"/>
      <c r="AE93" s="59"/>
      <c r="AF93" s="59"/>
      <c r="AG93" s="59"/>
    </row>
    <row r="94" spans="1:33" ht="30" customHeight="1" x14ac:dyDescent="0.2">
      <c r="A94" s="50" t="s">
        <v>24</v>
      </c>
      <c r="B94" s="200" t="s">
        <v>144</v>
      </c>
      <c r="C94" s="204" t="s">
        <v>65</v>
      </c>
      <c r="D94" s="202" t="s">
        <v>66</v>
      </c>
      <c r="E94" s="54"/>
      <c r="F94" s="55"/>
      <c r="G94" s="56">
        <f t="shared" si="123"/>
        <v>0</v>
      </c>
      <c r="H94" s="54"/>
      <c r="I94" s="55"/>
      <c r="J94" s="56">
        <f t="shared" si="124"/>
        <v>0</v>
      </c>
      <c r="K94" s="54"/>
      <c r="L94" s="55"/>
      <c r="M94" s="56">
        <f t="shared" ref="M94:M95" si="127">K94*L94</f>
        <v>0</v>
      </c>
      <c r="N94" s="54"/>
      <c r="O94" s="55"/>
      <c r="P94" s="56">
        <f t="shared" ref="P94:P95" si="128">N94*O94</f>
        <v>0</v>
      </c>
      <c r="Q94" s="54"/>
      <c r="R94" s="55"/>
      <c r="S94" s="56">
        <f t="shared" si="125"/>
        <v>0</v>
      </c>
      <c r="T94" s="54"/>
      <c r="U94" s="55"/>
      <c r="V94" s="56">
        <f t="shared" si="126"/>
        <v>0</v>
      </c>
      <c r="W94" s="57">
        <f>G94+M94+S94</f>
        <v>0</v>
      </c>
      <c r="X94" s="271">
        <f t="shared" si="115"/>
        <v>0</v>
      </c>
      <c r="Y94" s="271">
        <f t="shared" si="108"/>
        <v>0</v>
      </c>
      <c r="Z94" s="279" t="e">
        <f t="shared" si="116"/>
        <v>#DIV/0!</v>
      </c>
      <c r="AA94" s="237"/>
      <c r="AB94" s="59"/>
      <c r="AC94" s="59"/>
      <c r="AD94" s="59"/>
      <c r="AE94" s="59"/>
      <c r="AF94" s="59"/>
      <c r="AG94" s="59"/>
    </row>
    <row r="95" spans="1:33" ht="30" customHeight="1" thickBot="1" x14ac:dyDescent="0.25">
      <c r="A95" s="60" t="s">
        <v>24</v>
      </c>
      <c r="B95" s="221" t="s">
        <v>145</v>
      </c>
      <c r="C95" s="222" t="s">
        <v>65</v>
      </c>
      <c r="D95" s="202" t="s">
        <v>66</v>
      </c>
      <c r="E95" s="75"/>
      <c r="F95" s="76"/>
      <c r="G95" s="77">
        <f t="shared" si="123"/>
        <v>0</v>
      </c>
      <c r="H95" s="75"/>
      <c r="I95" s="76"/>
      <c r="J95" s="77">
        <f t="shared" si="124"/>
        <v>0</v>
      </c>
      <c r="K95" s="75"/>
      <c r="L95" s="76"/>
      <c r="M95" s="77">
        <f t="shared" si="127"/>
        <v>0</v>
      </c>
      <c r="N95" s="75"/>
      <c r="O95" s="76"/>
      <c r="P95" s="77">
        <f t="shared" si="128"/>
        <v>0</v>
      </c>
      <c r="Q95" s="75"/>
      <c r="R95" s="76"/>
      <c r="S95" s="77">
        <f t="shared" si="125"/>
        <v>0</v>
      </c>
      <c r="T95" s="75"/>
      <c r="U95" s="76"/>
      <c r="V95" s="77">
        <f t="shared" si="126"/>
        <v>0</v>
      </c>
      <c r="W95" s="66">
        <f>G95+M95+S95</f>
        <v>0</v>
      </c>
      <c r="X95" s="271">
        <f t="shared" si="115"/>
        <v>0</v>
      </c>
      <c r="Y95" s="271">
        <f t="shared" si="108"/>
        <v>0</v>
      </c>
      <c r="Z95" s="279" t="e">
        <f t="shared" si="116"/>
        <v>#DIV/0!</v>
      </c>
      <c r="AA95" s="248"/>
      <c r="AB95" s="59"/>
      <c r="AC95" s="59"/>
      <c r="AD95" s="59"/>
      <c r="AE95" s="59"/>
      <c r="AF95" s="59"/>
      <c r="AG95" s="59"/>
    </row>
    <row r="96" spans="1:33" ht="39.75" customHeight="1" thickBot="1" x14ac:dyDescent="0.25">
      <c r="A96" s="492" t="s">
        <v>265</v>
      </c>
      <c r="B96" s="493"/>
      <c r="C96" s="493"/>
      <c r="D96" s="494"/>
      <c r="E96" s="90"/>
      <c r="F96" s="90"/>
      <c r="G96" s="89">
        <f>G84+G88+G92</f>
        <v>0</v>
      </c>
      <c r="H96" s="90"/>
      <c r="I96" s="90"/>
      <c r="J96" s="89">
        <f>J84+J88+J92</f>
        <v>0</v>
      </c>
      <c r="K96" s="90"/>
      <c r="L96" s="90"/>
      <c r="M96" s="89">
        <f>M84+M88+M92</f>
        <v>0</v>
      </c>
      <c r="N96" s="90"/>
      <c r="O96" s="90"/>
      <c r="P96" s="89">
        <f>P84+P88+P92</f>
        <v>0</v>
      </c>
      <c r="Q96" s="90"/>
      <c r="R96" s="90"/>
      <c r="S96" s="89">
        <f>S84+S88+S92</f>
        <v>0</v>
      </c>
      <c r="T96" s="90"/>
      <c r="U96" s="90"/>
      <c r="V96" s="89">
        <f>V84+V88+V92</f>
        <v>0</v>
      </c>
      <c r="W96" s="98">
        <f>W84+W88+W92</f>
        <v>0</v>
      </c>
      <c r="X96" s="98">
        <f>X84+X88+X92</f>
        <v>0</v>
      </c>
      <c r="Y96" s="98">
        <f t="shared" si="108"/>
        <v>0</v>
      </c>
      <c r="Z96" s="98" t="e">
        <f>Y96/W96</f>
        <v>#DIV/0!</v>
      </c>
      <c r="AA96" s="250"/>
      <c r="AC96" s="5"/>
      <c r="AD96" s="5"/>
      <c r="AE96" s="5"/>
      <c r="AF96" s="5"/>
      <c r="AG96" s="5"/>
    </row>
    <row r="97" spans="1:33" ht="30" customHeight="1" thickBot="1" x14ac:dyDescent="0.25">
      <c r="A97" s="120" t="s">
        <v>21</v>
      </c>
      <c r="B97" s="121">
        <v>6</v>
      </c>
      <c r="C97" s="122" t="s">
        <v>146</v>
      </c>
      <c r="D97" s="11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40"/>
      <c r="X97" s="40"/>
      <c r="Y97" s="277"/>
      <c r="Z97" s="40"/>
      <c r="AA97" s="244"/>
      <c r="AB97" s="5"/>
      <c r="AC97" s="5"/>
      <c r="AD97" s="5"/>
      <c r="AE97" s="5"/>
      <c r="AF97" s="5"/>
      <c r="AG97" s="5"/>
    </row>
    <row r="98" spans="1:33" ht="30" customHeight="1" x14ac:dyDescent="0.2">
      <c r="A98" s="41" t="s">
        <v>22</v>
      </c>
      <c r="B98" s="80" t="s">
        <v>147</v>
      </c>
      <c r="C98" s="123" t="s">
        <v>148</v>
      </c>
      <c r="D98" s="44"/>
      <c r="E98" s="45">
        <f>SUM(E99:E101)</f>
        <v>0</v>
      </c>
      <c r="F98" s="46"/>
      <c r="G98" s="47">
        <f>SUM(G99:G101)</f>
        <v>0</v>
      </c>
      <c r="H98" s="45">
        <f>SUM(H99:H101)</f>
        <v>0</v>
      </c>
      <c r="I98" s="46"/>
      <c r="J98" s="47">
        <f>SUM(J99:J101)</f>
        <v>0</v>
      </c>
      <c r="K98" s="45">
        <f>SUM(K99:K101)</f>
        <v>0</v>
      </c>
      <c r="L98" s="46"/>
      <c r="M98" s="47">
        <f>SUM(M99:M101)</f>
        <v>0</v>
      </c>
      <c r="N98" s="45">
        <f>SUM(N99:N101)</f>
        <v>0</v>
      </c>
      <c r="O98" s="46"/>
      <c r="P98" s="47">
        <f>SUM(P99:P101)</f>
        <v>0</v>
      </c>
      <c r="Q98" s="45">
        <f>SUM(Q99:Q101)</f>
        <v>0</v>
      </c>
      <c r="R98" s="46"/>
      <c r="S98" s="47">
        <f>SUM(S99:S101)</f>
        <v>0</v>
      </c>
      <c r="T98" s="45">
        <f>SUM(T99:T101)</f>
        <v>0</v>
      </c>
      <c r="U98" s="46"/>
      <c r="V98" s="47">
        <f>SUM(V99:V101)</f>
        <v>0</v>
      </c>
      <c r="W98" s="47">
        <f>SUM(W99:W101)</f>
        <v>0</v>
      </c>
      <c r="X98" s="47">
        <f>SUM(X99:X101)</f>
        <v>0</v>
      </c>
      <c r="Y98" s="47">
        <f t="shared" si="108"/>
        <v>0</v>
      </c>
      <c r="Z98" s="273" t="e">
        <f>Y98/W98</f>
        <v>#DIV/0!</v>
      </c>
      <c r="AA98" s="245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24</v>
      </c>
      <c r="B99" s="51" t="s">
        <v>149</v>
      </c>
      <c r="C99" s="96" t="s">
        <v>150</v>
      </c>
      <c r="D99" s="53" t="s">
        <v>59</v>
      </c>
      <c r="E99" s="54"/>
      <c r="F99" s="55"/>
      <c r="G99" s="56">
        <f t="shared" ref="G99:G101" si="129">E99*F99</f>
        <v>0</v>
      </c>
      <c r="H99" s="54"/>
      <c r="I99" s="55"/>
      <c r="J99" s="56">
        <f t="shared" ref="J99:J101" si="130">H99*I99</f>
        <v>0</v>
      </c>
      <c r="K99" s="54"/>
      <c r="L99" s="55"/>
      <c r="M99" s="56">
        <f t="shared" ref="M99:M101" si="131">K99*L99</f>
        <v>0</v>
      </c>
      <c r="N99" s="54"/>
      <c r="O99" s="55"/>
      <c r="P99" s="56">
        <f t="shared" ref="P99:P101" si="132">N99*O99</f>
        <v>0</v>
      </c>
      <c r="Q99" s="54"/>
      <c r="R99" s="55"/>
      <c r="S99" s="56">
        <f t="shared" ref="S99:S101" si="133">Q99*R99</f>
        <v>0</v>
      </c>
      <c r="T99" s="54"/>
      <c r="U99" s="55"/>
      <c r="V99" s="56">
        <f t="shared" ref="V99:V101" si="134">T99*U99</f>
        <v>0</v>
      </c>
      <c r="W99" s="57">
        <f t="shared" ref="W99:W105" si="135">G99+M99+S99</f>
        <v>0</v>
      </c>
      <c r="X99" s="271">
        <f t="shared" ref="X99:X109" si="136">J99+P99+V99</f>
        <v>0</v>
      </c>
      <c r="Y99" s="271">
        <f t="shared" si="108"/>
        <v>0</v>
      </c>
      <c r="Z99" s="279" t="e">
        <f t="shared" ref="Z99:Z109" si="137">Y99/W99</f>
        <v>#DIV/0!</v>
      </c>
      <c r="AA99" s="237"/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24</v>
      </c>
      <c r="B100" s="51" t="s">
        <v>151</v>
      </c>
      <c r="C100" s="96" t="s">
        <v>150</v>
      </c>
      <c r="D100" s="53" t="s">
        <v>59</v>
      </c>
      <c r="E100" s="54"/>
      <c r="F100" s="55"/>
      <c r="G100" s="56">
        <f t="shared" si="129"/>
        <v>0</v>
      </c>
      <c r="H100" s="54"/>
      <c r="I100" s="55"/>
      <c r="J100" s="56">
        <f t="shared" si="130"/>
        <v>0</v>
      </c>
      <c r="K100" s="54"/>
      <c r="L100" s="55"/>
      <c r="M100" s="56">
        <f t="shared" si="131"/>
        <v>0</v>
      </c>
      <c r="N100" s="54"/>
      <c r="O100" s="55"/>
      <c r="P100" s="56">
        <f t="shared" si="132"/>
        <v>0</v>
      </c>
      <c r="Q100" s="54"/>
      <c r="R100" s="55"/>
      <c r="S100" s="56">
        <f t="shared" si="133"/>
        <v>0</v>
      </c>
      <c r="T100" s="54"/>
      <c r="U100" s="55"/>
      <c r="V100" s="56">
        <f t="shared" si="134"/>
        <v>0</v>
      </c>
      <c r="W100" s="57">
        <f t="shared" si="135"/>
        <v>0</v>
      </c>
      <c r="X100" s="271">
        <f t="shared" si="136"/>
        <v>0</v>
      </c>
      <c r="Y100" s="271">
        <f t="shared" si="108"/>
        <v>0</v>
      </c>
      <c r="Z100" s="279" t="e">
        <f t="shared" si="137"/>
        <v>#DIV/0!</v>
      </c>
      <c r="AA100" s="237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24</v>
      </c>
      <c r="B101" s="61" t="s">
        <v>152</v>
      </c>
      <c r="C101" s="88" t="s">
        <v>150</v>
      </c>
      <c r="D101" s="62" t="s">
        <v>59</v>
      </c>
      <c r="E101" s="63"/>
      <c r="F101" s="64"/>
      <c r="G101" s="65">
        <f t="shared" si="129"/>
        <v>0</v>
      </c>
      <c r="H101" s="63"/>
      <c r="I101" s="64"/>
      <c r="J101" s="65">
        <f t="shared" si="130"/>
        <v>0</v>
      </c>
      <c r="K101" s="63"/>
      <c r="L101" s="64"/>
      <c r="M101" s="65">
        <f t="shared" si="131"/>
        <v>0</v>
      </c>
      <c r="N101" s="63"/>
      <c r="O101" s="64"/>
      <c r="P101" s="65">
        <f t="shared" si="132"/>
        <v>0</v>
      </c>
      <c r="Q101" s="63"/>
      <c r="R101" s="64"/>
      <c r="S101" s="65">
        <f t="shared" si="133"/>
        <v>0</v>
      </c>
      <c r="T101" s="63"/>
      <c r="U101" s="64"/>
      <c r="V101" s="65">
        <f t="shared" si="134"/>
        <v>0</v>
      </c>
      <c r="W101" s="66">
        <f t="shared" si="135"/>
        <v>0</v>
      </c>
      <c r="X101" s="271">
        <f t="shared" si="136"/>
        <v>0</v>
      </c>
      <c r="Y101" s="271">
        <f t="shared" si="108"/>
        <v>0</v>
      </c>
      <c r="Z101" s="279" t="e">
        <f t="shared" si="137"/>
        <v>#DIV/0!</v>
      </c>
      <c r="AA101" s="246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21</v>
      </c>
      <c r="B102" s="80" t="s">
        <v>153</v>
      </c>
      <c r="C102" s="124" t="s">
        <v>154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47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24</v>
      </c>
      <c r="B103" s="51" t="s">
        <v>155</v>
      </c>
      <c r="C103" s="96" t="s">
        <v>150</v>
      </c>
      <c r="D103" s="53" t="s">
        <v>59</v>
      </c>
      <c r="E103" s="54"/>
      <c r="F103" s="55"/>
      <c r="G103" s="56">
        <f t="shared" ref="G103:G105" si="138">E103*F103</f>
        <v>0</v>
      </c>
      <c r="H103" s="54"/>
      <c r="I103" s="55"/>
      <c r="J103" s="56">
        <f t="shared" ref="J103:J105" si="139">H103*I103</f>
        <v>0</v>
      </c>
      <c r="K103" s="54"/>
      <c r="L103" s="55"/>
      <c r="M103" s="56">
        <f t="shared" ref="M103:M105" si="140">K103*L103</f>
        <v>0</v>
      </c>
      <c r="N103" s="54"/>
      <c r="O103" s="55"/>
      <c r="P103" s="56">
        <f t="shared" ref="P103:P105" si="141">N103*O103</f>
        <v>0</v>
      </c>
      <c r="Q103" s="54"/>
      <c r="R103" s="55"/>
      <c r="S103" s="56">
        <f t="shared" ref="S103:S105" si="142">Q103*R103</f>
        <v>0</v>
      </c>
      <c r="T103" s="54"/>
      <c r="U103" s="55"/>
      <c r="V103" s="56">
        <f t="shared" ref="V103:V105" si="143">T103*U103</f>
        <v>0</v>
      </c>
      <c r="W103" s="57">
        <f t="shared" si="135"/>
        <v>0</v>
      </c>
      <c r="X103" s="271">
        <f t="shared" si="136"/>
        <v>0</v>
      </c>
      <c r="Y103" s="271">
        <f t="shared" si="108"/>
        <v>0</v>
      </c>
      <c r="Z103" s="279" t="e">
        <f t="shared" si="137"/>
        <v>#DIV/0!</v>
      </c>
      <c r="AA103" s="237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24</v>
      </c>
      <c r="B104" s="51" t="s">
        <v>156</v>
      </c>
      <c r="C104" s="96" t="s">
        <v>150</v>
      </c>
      <c r="D104" s="53" t="s">
        <v>59</v>
      </c>
      <c r="E104" s="54"/>
      <c r="F104" s="55"/>
      <c r="G104" s="56">
        <f t="shared" si="138"/>
        <v>0</v>
      </c>
      <c r="H104" s="54"/>
      <c r="I104" s="55"/>
      <c r="J104" s="56">
        <f t="shared" si="139"/>
        <v>0</v>
      </c>
      <c r="K104" s="54"/>
      <c r="L104" s="55"/>
      <c r="M104" s="56">
        <f t="shared" si="140"/>
        <v>0</v>
      </c>
      <c r="N104" s="54"/>
      <c r="O104" s="55"/>
      <c r="P104" s="56">
        <f t="shared" si="141"/>
        <v>0</v>
      </c>
      <c r="Q104" s="54"/>
      <c r="R104" s="55"/>
      <c r="S104" s="56">
        <f t="shared" si="142"/>
        <v>0</v>
      </c>
      <c r="T104" s="54"/>
      <c r="U104" s="55"/>
      <c r="V104" s="56">
        <f t="shared" si="143"/>
        <v>0</v>
      </c>
      <c r="W104" s="57">
        <f t="shared" si="135"/>
        <v>0</v>
      </c>
      <c r="X104" s="271">
        <f t="shared" si="136"/>
        <v>0</v>
      </c>
      <c r="Y104" s="271">
        <f t="shared" si="108"/>
        <v>0</v>
      </c>
      <c r="Z104" s="279" t="e">
        <f t="shared" si="137"/>
        <v>#DIV/0!</v>
      </c>
      <c r="AA104" s="237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24</v>
      </c>
      <c r="B105" s="61" t="s">
        <v>157</v>
      </c>
      <c r="C105" s="88" t="s">
        <v>150</v>
      </c>
      <c r="D105" s="62" t="s">
        <v>59</v>
      </c>
      <c r="E105" s="63"/>
      <c r="F105" s="64"/>
      <c r="G105" s="65">
        <f t="shared" si="138"/>
        <v>0</v>
      </c>
      <c r="H105" s="63"/>
      <c r="I105" s="64"/>
      <c r="J105" s="65">
        <f t="shared" si="139"/>
        <v>0</v>
      </c>
      <c r="K105" s="63"/>
      <c r="L105" s="64"/>
      <c r="M105" s="65">
        <f t="shared" si="140"/>
        <v>0</v>
      </c>
      <c r="N105" s="63"/>
      <c r="O105" s="64"/>
      <c r="P105" s="65">
        <f t="shared" si="141"/>
        <v>0</v>
      </c>
      <c r="Q105" s="63"/>
      <c r="R105" s="64"/>
      <c r="S105" s="65">
        <f t="shared" si="142"/>
        <v>0</v>
      </c>
      <c r="T105" s="63"/>
      <c r="U105" s="64"/>
      <c r="V105" s="65">
        <f t="shared" si="143"/>
        <v>0</v>
      </c>
      <c r="W105" s="66">
        <f t="shared" si="135"/>
        <v>0</v>
      </c>
      <c r="X105" s="271">
        <f t="shared" si="136"/>
        <v>0</v>
      </c>
      <c r="Y105" s="271">
        <f t="shared" si="108"/>
        <v>0</v>
      </c>
      <c r="Z105" s="279" t="e">
        <f t="shared" si="137"/>
        <v>#DIV/0!</v>
      </c>
      <c r="AA105" s="246"/>
      <c r="AB105" s="59"/>
      <c r="AC105" s="59"/>
      <c r="AD105" s="59"/>
      <c r="AE105" s="59"/>
      <c r="AF105" s="59"/>
      <c r="AG105" s="59"/>
    </row>
    <row r="106" spans="1:33" ht="30" customHeight="1" x14ac:dyDescent="0.2">
      <c r="A106" s="41" t="s">
        <v>21</v>
      </c>
      <c r="B106" s="80" t="s">
        <v>158</v>
      </c>
      <c r="C106" s="124" t="s">
        <v>159</v>
      </c>
      <c r="D106" s="68"/>
      <c r="E106" s="69">
        <f>SUM(E107:E109)</f>
        <v>0</v>
      </c>
      <c r="F106" s="70"/>
      <c r="G106" s="71">
        <f>SUM(G107:G109)</f>
        <v>0</v>
      </c>
      <c r="H106" s="69">
        <f>SUM(H107:H109)</f>
        <v>0</v>
      </c>
      <c r="I106" s="70"/>
      <c r="J106" s="71">
        <f>SUM(J107:J109)</f>
        <v>0</v>
      </c>
      <c r="K106" s="69">
        <f>SUM(K107:K109)</f>
        <v>0</v>
      </c>
      <c r="L106" s="70"/>
      <c r="M106" s="71">
        <f>SUM(M107:M109)</f>
        <v>0</v>
      </c>
      <c r="N106" s="69">
        <f>SUM(N107:N109)</f>
        <v>0</v>
      </c>
      <c r="O106" s="70"/>
      <c r="P106" s="71">
        <f>SUM(P107:P109)</f>
        <v>0</v>
      </c>
      <c r="Q106" s="69">
        <f>SUM(Q107:Q109)</f>
        <v>0</v>
      </c>
      <c r="R106" s="70"/>
      <c r="S106" s="71">
        <f>SUM(S107:S109)</f>
        <v>0</v>
      </c>
      <c r="T106" s="69">
        <f>SUM(T107:T109)</f>
        <v>0</v>
      </c>
      <c r="U106" s="70"/>
      <c r="V106" s="71">
        <f>SUM(V107:V109)</f>
        <v>0</v>
      </c>
      <c r="W106" s="71">
        <f>SUM(W107:W109)</f>
        <v>0</v>
      </c>
      <c r="X106" s="71">
        <f>SUM(X107:X109)</f>
        <v>0</v>
      </c>
      <c r="Y106" s="71">
        <f t="shared" si="108"/>
        <v>0</v>
      </c>
      <c r="Z106" s="71" t="e">
        <f>Y106/W106</f>
        <v>#DIV/0!</v>
      </c>
      <c r="AA106" s="247"/>
      <c r="AB106" s="49"/>
      <c r="AC106" s="49"/>
      <c r="AD106" s="49"/>
      <c r="AE106" s="49"/>
      <c r="AF106" s="49"/>
      <c r="AG106" s="49"/>
    </row>
    <row r="107" spans="1:33" ht="30" customHeight="1" x14ac:dyDescent="0.2">
      <c r="A107" s="50" t="s">
        <v>24</v>
      </c>
      <c r="B107" s="51" t="s">
        <v>160</v>
      </c>
      <c r="C107" s="96" t="s">
        <v>150</v>
      </c>
      <c r="D107" s="53" t="s">
        <v>59</v>
      </c>
      <c r="E107" s="54"/>
      <c r="F107" s="55"/>
      <c r="G107" s="56">
        <f t="shared" ref="G107:G109" si="144">E107*F107</f>
        <v>0</v>
      </c>
      <c r="H107" s="54"/>
      <c r="I107" s="55"/>
      <c r="J107" s="56">
        <f t="shared" ref="J107:J109" si="145">H107*I107</f>
        <v>0</v>
      </c>
      <c r="K107" s="54"/>
      <c r="L107" s="55"/>
      <c r="M107" s="56">
        <f t="shared" ref="M107:M109" si="146">K107*L107</f>
        <v>0</v>
      </c>
      <c r="N107" s="54"/>
      <c r="O107" s="55"/>
      <c r="P107" s="56">
        <f t="shared" ref="P107:P109" si="147">N107*O107</f>
        <v>0</v>
      </c>
      <c r="Q107" s="54"/>
      <c r="R107" s="55"/>
      <c r="S107" s="56">
        <f t="shared" ref="S107:S109" si="148">Q107*R107</f>
        <v>0</v>
      </c>
      <c r="T107" s="54"/>
      <c r="U107" s="55"/>
      <c r="V107" s="56">
        <f t="shared" ref="V107:V109" si="149">T107*U107</f>
        <v>0</v>
      </c>
      <c r="W107" s="57">
        <f>G107+M107+S107</f>
        <v>0</v>
      </c>
      <c r="X107" s="271">
        <f t="shared" si="136"/>
        <v>0</v>
      </c>
      <c r="Y107" s="271">
        <f t="shared" si="108"/>
        <v>0</v>
      </c>
      <c r="Z107" s="279" t="e">
        <f t="shared" si="137"/>
        <v>#DIV/0!</v>
      </c>
      <c r="AA107" s="237"/>
      <c r="AB107" s="59"/>
      <c r="AC107" s="59"/>
      <c r="AD107" s="59"/>
      <c r="AE107" s="59"/>
      <c r="AF107" s="59"/>
      <c r="AG107" s="59"/>
    </row>
    <row r="108" spans="1:33" ht="30" customHeight="1" x14ac:dyDescent="0.2">
      <c r="A108" s="50" t="s">
        <v>24</v>
      </c>
      <c r="B108" s="51" t="s">
        <v>161</v>
      </c>
      <c r="C108" s="96" t="s">
        <v>150</v>
      </c>
      <c r="D108" s="53" t="s">
        <v>59</v>
      </c>
      <c r="E108" s="54"/>
      <c r="F108" s="55"/>
      <c r="G108" s="56">
        <f t="shared" si="144"/>
        <v>0</v>
      </c>
      <c r="H108" s="54"/>
      <c r="I108" s="55"/>
      <c r="J108" s="56">
        <f t="shared" si="145"/>
        <v>0</v>
      </c>
      <c r="K108" s="54"/>
      <c r="L108" s="55"/>
      <c r="M108" s="56">
        <f t="shared" si="146"/>
        <v>0</v>
      </c>
      <c r="N108" s="54"/>
      <c r="O108" s="55"/>
      <c r="P108" s="56">
        <f t="shared" si="147"/>
        <v>0</v>
      </c>
      <c r="Q108" s="54"/>
      <c r="R108" s="55"/>
      <c r="S108" s="56">
        <f t="shared" si="148"/>
        <v>0</v>
      </c>
      <c r="T108" s="54"/>
      <c r="U108" s="55"/>
      <c r="V108" s="56">
        <f t="shared" si="149"/>
        <v>0</v>
      </c>
      <c r="W108" s="57">
        <f>G108+M108+S108</f>
        <v>0</v>
      </c>
      <c r="X108" s="271">
        <f t="shared" si="136"/>
        <v>0</v>
      </c>
      <c r="Y108" s="271">
        <f t="shared" si="108"/>
        <v>0</v>
      </c>
      <c r="Z108" s="279" t="e">
        <f t="shared" si="137"/>
        <v>#DIV/0!</v>
      </c>
      <c r="AA108" s="237"/>
      <c r="AB108" s="59"/>
      <c r="AC108" s="59"/>
      <c r="AD108" s="59"/>
      <c r="AE108" s="59"/>
      <c r="AF108" s="59"/>
      <c r="AG108" s="59"/>
    </row>
    <row r="109" spans="1:33" ht="30" customHeight="1" thickBot="1" x14ac:dyDescent="0.25">
      <c r="A109" s="60" t="s">
        <v>24</v>
      </c>
      <c r="B109" s="61" t="s">
        <v>162</v>
      </c>
      <c r="C109" s="88" t="s">
        <v>150</v>
      </c>
      <c r="D109" s="62" t="s">
        <v>59</v>
      </c>
      <c r="E109" s="75"/>
      <c r="F109" s="76"/>
      <c r="G109" s="77">
        <f t="shared" si="144"/>
        <v>0</v>
      </c>
      <c r="H109" s="75"/>
      <c r="I109" s="76"/>
      <c r="J109" s="77">
        <f t="shared" si="145"/>
        <v>0</v>
      </c>
      <c r="K109" s="75"/>
      <c r="L109" s="76"/>
      <c r="M109" s="77">
        <f t="shared" si="146"/>
        <v>0</v>
      </c>
      <c r="N109" s="75"/>
      <c r="O109" s="76"/>
      <c r="P109" s="77">
        <f t="shared" si="147"/>
        <v>0</v>
      </c>
      <c r="Q109" s="75"/>
      <c r="R109" s="76"/>
      <c r="S109" s="77">
        <f t="shared" si="148"/>
        <v>0</v>
      </c>
      <c r="T109" s="75"/>
      <c r="U109" s="76"/>
      <c r="V109" s="77">
        <f t="shared" si="149"/>
        <v>0</v>
      </c>
      <c r="W109" s="66">
        <f>G109+M109+S109</f>
        <v>0</v>
      </c>
      <c r="X109" s="275">
        <f t="shared" si="136"/>
        <v>0</v>
      </c>
      <c r="Y109" s="275">
        <f t="shared" si="108"/>
        <v>0</v>
      </c>
      <c r="Z109" s="361" t="e">
        <f t="shared" si="137"/>
        <v>#DIV/0!</v>
      </c>
      <c r="AA109" s="246"/>
      <c r="AB109" s="59"/>
      <c r="AC109" s="59"/>
      <c r="AD109" s="59"/>
      <c r="AE109" s="59"/>
      <c r="AF109" s="59"/>
      <c r="AG109" s="59"/>
    </row>
    <row r="110" spans="1:33" ht="30" customHeight="1" thickBot="1" x14ac:dyDescent="0.25">
      <c r="A110" s="111" t="s">
        <v>163</v>
      </c>
      <c r="B110" s="112"/>
      <c r="C110" s="113"/>
      <c r="D110" s="114"/>
      <c r="E110" s="115">
        <f>E106+E102+E98</f>
        <v>0</v>
      </c>
      <c r="F110" s="90"/>
      <c r="G110" s="89">
        <f>G106+G102+G98</f>
        <v>0</v>
      </c>
      <c r="H110" s="115">
        <f>H106+H102+H98</f>
        <v>0</v>
      </c>
      <c r="I110" s="90"/>
      <c r="J110" s="89">
        <f>J106+J102+J98</f>
        <v>0</v>
      </c>
      <c r="K110" s="91">
        <f>K106+K102+K98</f>
        <v>0</v>
      </c>
      <c r="L110" s="90"/>
      <c r="M110" s="89">
        <f>M106+M102+M98</f>
        <v>0</v>
      </c>
      <c r="N110" s="91">
        <f>N106+N102+N98</f>
        <v>0</v>
      </c>
      <c r="O110" s="90"/>
      <c r="P110" s="89">
        <f>P106+P102+P98</f>
        <v>0</v>
      </c>
      <c r="Q110" s="91">
        <f>Q106+Q102+Q98</f>
        <v>0</v>
      </c>
      <c r="R110" s="90"/>
      <c r="S110" s="89">
        <f>S106+S102+S98</f>
        <v>0</v>
      </c>
      <c r="T110" s="91">
        <f>T106+T102+T98</f>
        <v>0</v>
      </c>
      <c r="U110" s="90"/>
      <c r="V110" s="312">
        <f>V106+V102+V98</f>
        <v>0</v>
      </c>
      <c r="W110" s="364">
        <f>W106+W102+W98</f>
        <v>0</v>
      </c>
      <c r="X110" s="365">
        <f>X106+X102+X98</f>
        <v>0</v>
      </c>
      <c r="Y110" s="365">
        <f t="shared" si="108"/>
        <v>0</v>
      </c>
      <c r="Z110" s="365" t="e">
        <f>Y110/W110</f>
        <v>#DIV/0!</v>
      </c>
      <c r="AA110" s="366"/>
      <c r="AB110" s="5"/>
      <c r="AC110" s="5"/>
      <c r="AD110" s="5"/>
      <c r="AE110" s="5"/>
      <c r="AF110" s="5"/>
      <c r="AG110" s="5"/>
    </row>
    <row r="111" spans="1:33" ht="30" customHeight="1" thickBot="1" x14ac:dyDescent="0.25">
      <c r="A111" s="120" t="s">
        <v>21</v>
      </c>
      <c r="B111" s="93">
        <v>7</v>
      </c>
      <c r="C111" s="122" t="s">
        <v>164</v>
      </c>
      <c r="D111" s="11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62"/>
      <c r="X111" s="362"/>
      <c r="Y111" s="320"/>
      <c r="Z111" s="362"/>
      <c r="AA111" s="363"/>
      <c r="AB111" s="5"/>
      <c r="AC111" s="5"/>
      <c r="AD111" s="5"/>
      <c r="AE111" s="5"/>
      <c r="AF111" s="5"/>
      <c r="AG111" s="5"/>
    </row>
    <row r="112" spans="1:33" ht="30" customHeight="1" x14ac:dyDescent="0.2">
      <c r="A112" s="50" t="s">
        <v>24</v>
      </c>
      <c r="B112" s="51" t="s">
        <v>165</v>
      </c>
      <c r="C112" s="96" t="s">
        <v>166</v>
      </c>
      <c r="D112" s="53" t="s">
        <v>59</v>
      </c>
      <c r="E112" s="54"/>
      <c r="F112" s="55"/>
      <c r="G112" s="56">
        <f t="shared" ref="G112:G122" si="150">E112*F112</f>
        <v>0</v>
      </c>
      <c r="H112" s="54"/>
      <c r="I112" s="55"/>
      <c r="J112" s="56">
        <f t="shared" ref="J112:J122" si="151">H112*I112</f>
        <v>0</v>
      </c>
      <c r="K112" s="54"/>
      <c r="L112" s="55"/>
      <c r="M112" s="56">
        <f t="shared" ref="M112:M122" si="152">K112*L112</f>
        <v>0</v>
      </c>
      <c r="N112" s="54"/>
      <c r="O112" s="55"/>
      <c r="P112" s="56">
        <f t="shared" ref="P112:P122" si="153">N112*O112</f>
        <v>0</v>
      </c>
      <c r="Q112" s="54"/>
      <c r="R112" s="55"/>
      <c r="S112" s="56">
        <f t="shared" ref="S112:S122" si="154">Q112*R112</f>
        <v>0</v>
      </c>
      <c r="T112" s="54"/>
      <c r="U112" s="55"/>
      <c r="V112" s="348">
        <f t="shared" ref="V112:V122" si="155">T112*U112</f>
        <v>0</v>
      </c>
      <c r="W112" s="372">
        <f t="shared" ref="W112:W122" si="156">G112+M112+S112</f>
        <v>0</v>
      </c>
      <c r="X112" s="373">
        <f t="shared" ref="X112:X122" si="157">J112+P112+V112</f>
        <v>0</v>
      </c>
      <c r="Y112" s="373">
        <f t="shared" si="108"/>
        <v>0</v>
      </c>
      <c r="Z112" s="374" t="e">
        <f t="shared" ref="Z112:Z122" si="158">Y112/W112</f>
        <v>#DIV/0!</v>
      </c>
      <c r="AA112" s="375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24</v>
      </c>
      <c r="B113" s="51" t="s">
        <v>167</v>
      </c>
      <c r="C113" s="96" t="s">
        <v>168</v>
      </c>
      <c r="D113" s="53" t="s">
        <v>59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348">
        <f t="shared" si="155"/>
        <v>0</v>
      </c>
      <c r="W113" s="353">
        <f t="shared" si="156"/>
        <v>0</v>
      </c>
      <c r="X113" s="354">
        <f t="shared" si="157"/>
        <v>0</v>
      </c>
      <c r="Y113" s="354">
        <f t="shared" si="108"/>
        <v>0</v>
      </c>
      <c r="Z113" s="355" t="e">
        <f t="shared" si="158"/>
        <v>#DIV/0!</v>
      </c>
      <c r="AA113" s="356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24</v>
      </c>
      <c r="B114" s="51" t="s">
        <v>169</v>
      </c>
      <c r="C114" s="96" t="s">
        <v>170</v>
      </c>
      <c r="D114" s="53" t="s">
        <v>59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348">
        <f t="shared" si="155"/>
        <v>0</v>
      </c>
      <c r="W114" s="353">
        <f t="shared" si="156"/>
        <v>0</v>
      </c>
      <c r="X114" s="354">
        <f t="shared" si="157"/>
        <v>0</v>
      </c>
      <c r="Y114" s="354">
        <f t="shared" si="108"/>
        <v>0</v>
      </c>
      <c r="Z114" s="355" t="e">
        <f t="shared" si="158"/>
        <v>#DIV/0!</v>
      </c>
      <c r="AA114" s="356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24</v>
      </c>
      <c r="B115" s="51" t="s">
        <v>171</v>
      </c>
      <c r="C115" s="96" t="s">
        <v>172</v>
      </c>
      <c r="D115" s="53" t="s">
        <v>59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348">
        <f t="shared" si="155"/>
        <v>0</v>
      </c>
      <c r="W115" s="353">
        <f t="shared" si="156"/>
        <v>0</v>
      </c>
      <c r="X115" s="354">
        <f t="shared" si="157"/>
        <v>0</v>
      </c>
      <c r="Y115" s="354">
        <f t="shared" si="108"/>
        <v>0</v>
      </c>
      <c r="Z115" s="355" t="e">
        <f t="shared" si="158"/>
        <v>#DIV/0!</v>
      </c>
      <c r="AA115" s="356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50" t="s">
        <v>24</v>
      </c>
      <c r="B116" s="51" t="s">
        <v>173</v>
      </c>
      <c r="C116" s="96" t="s">
        <v>174</v>
      </c>
      <c r="D116" s="53" t="s">
        <v>59</v>
      </c>
      <c r="E116" s="54"/>
      <c r="F116" s="55"/>
      <c r="G116" s="56">
        <f t="shared" si="150"/>
        <v>0</v>
      </c>
      <c r="H116" s="54"/>
      <c r="I116" s="55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348">
        <f t="shared" si="155"/>
        <v>0</v>
      </c>
      <c r="W116" s="353">
        <f t="shared" si="156"/>
        <v>0</v>
      </c>
      <c r="X116" s="354">
        <f t="shared" si="157"/>
        <v>0</v>
      </c>
      <c r="Y116" s="354">
        <f t="shared" si="108"/>
        <v>0</v>
      </c>
      <c r="Z116" s="355" t="e">
        <f t="shared" si="158"/>
        <v>#DIV/0!</v>
      </c>
      <c r="AA116" s="356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50" t="s">
        <v>24</v>
      </c>
      <c r="B117" s="51" t="s">
        <v>175</v>
      </c>
      <c r="C117" s="96" t="s">
        <v>176</v>
      </c>
      <c r="D117" s="53" t="s">
        <v>59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348">
        <f t="shared" si="155"/>
        <v>0</v>
      </c>
      <c r="W117" s="353">
        <f t="shared" si="156"/>
        <v>0</v>
      </c>
      <c r="X117" s="354">
        <f t="shared" si="157"/>
        <v>0</v>
      </c>
      <c r="Y117" s="354">
        <f t="shared" si="108"/>
        <v>0</v>
      </c>
      <c r="Z117" s="355" t="e">
        <f t="shared" si="158"/>
        <v>#DIV/0!</v>
      </c>
      <c r="AA117" s="356"/>
      <c r="AB117" s="59"/>
      <c r="AC117" s="59"/>
      <c r="AD117" s="59"/>
      <c r="AE117" s="59"/>
      <c r="AF117" s="59"/>
      <c r="AG117" s="59"/>
    </row>
    <row r="118" spans="1:33" ht="30" customHeight="1" x14ac:dyDescent="0.2">
      <c r="A118" s="50" t="s">
        <v>24</v>
      </c>
      <c r="B118" s="51" t="s">
        <v>177</v>
      </c>
      <c r="C118" s="96" t="s">
        <v>178</v>
      </c>
      <c r="D118" s="53" t="s">
        <v>59</v>
      </c>
      <c r="E118" s="54"/>
      <c r="F118" s="55"/>
      <c r="G118" s="56">
        <f t="shared" si="150"/>
        <v>0</v>
      </c>
      <c r="H118" s="54"/>
      <c r="I118" s="55"/>
      <c r="J118" s="56">
        <f t="shared" si="151"/>
        <v>0</v>
      </c>
      <c r="K118" s="54"/>
      <c r="L118" s="55"/>
      <c r="M118" s="56">
        <f t="shared" si="152"/>
        <v>0</v>
      </c>
      <c r="N118" s="54"/>
      <c r="O118" s="55"/>
      <c r="P118" s="56">
        <f t="shared" si="153"/>
        <v>0</v>
      </c>
      <c r="Q118" s="54"/>
      <c r="R118" s="55"/>
      <c r="S118" s="56">
        <f t="shared" si="154"/>
        <v>0</v>
      </c>
      <c r="T118" s="54"/>
      <c r="U118" s="55"/>
      <c r="V118" s="348">
        <f t="shared" si="155"/>
        <v>0</v>
      </c>
      <c r="W118" s="353">
        <f t="shared" si="156"/>
        <v>0</v>
      </c>
      <c r="X118" s="354">
        <f t="shared" si="157"/>
        <v>0</v>
      </c>
      <c r="Y118" s="354">
        <f t="shared" si="108"/>
        <v>0</v>
      </c>
      <c r="Z118" s="355" t="e">
        <f t="shared" si="158"/>
        <v>#DIV/0!</v>
      </c>
      <c r="AA118" s="356"/>
      <c r="AB118" s="59"/>
      <c r="AC118" s="59"/>
      <c r="AD118" s="59"/>
      <c r="AE118" s="59"/>
      <c r="AF118" s="59"/>
      <c r="AG118" s="59"/>
    </row>
    <row r="119" spans="1:33" ht="30" customHeight="1" x14ac:dyDescent="0.2">
      <c r="A119" s="50" t="s">
        <v>24</v>
      </c>
      <c r="B119" s="51" t="s">
        <v>179</v>
      </c>
      <c r="C119" s="96" t="s">
        <v>180</v>
      </c>
      <c r="D119" s="53" t="s">
        <v>59</v>
      </c>
      <c r="E119" s="54"/>
      <c r="F119" s="55"/>
      <c r="G119" s="56">
        <f t="shared" si="150"/>
        <v>0</v>
      </c>
      <c r="H119" s="54"/>
      <c r="I119" s="55"/>
      <c r="J119" s="56">
        <f t="shared" si="151"/>
        <v>0</v>
      </c>
      <c r="K119" s="54"/>
      <c r="L119" s="55"/>
      <c r="M119" s="56">
        <f t="shared" si="152"/>
        <v>0</v>
      </c>
      <c r="N119" s="54"/>
      <c r="O119" s="55"/>
      <c r="P119" s="56">
        <f t="shared" si="153"/>
        <v>0</v>
      </c>
      <c r="Q119" s="54"/>
      <c r="R119" s="55"/>
      <c r="S119" s="56">
        <f t="shared" si="154"/>
        <v>0</v>
      </c>
      <c r="T119" s="54"/>
      <c r="U119" s="55"/>
      <c r="V119" s="348">
        <f t="shared" si="155"/>
        <v>0</v>
      </c>
      <c r="W119" s="353">
        <f t="shared" si="156"/>
        <v>0</v>
      </c>
      <c r="X119" s="354">
        <f t="shared" si="157"/>
        <v>0</v>
      </c>
      <c r="Y119" s="354">
        <f t="shared" si="108"/>
        <v>0</v>
      </c>
      <c r="Z119" s="355" t="e">
        <f t="shared" si="158"/>
        <v>#DIV/0!</v>
      </c>
      <c r="AA119" s="356"/>
      <c r="AB119" s="59"/>
      <c r="AC119" s="59"/>
      <c r="AD119" s="59"/>
      <c r="AE119" s="59"/>
      <c r="AF119" s="59"/>
      <c r="AG119" s="59"/>
    </row>
    <row r="120" spans="1:33" ht="30" customHeight="1" x14ac:dyDescent="0.2">
      <c r="A120" s="60" t="s">
        <v>24</v>
      </c>
      <c r="B120" s="51" t="s">
        <v>181</v>
      </c>
      <c r="C120" s="88" t="s">
        <v>182</v>
      </c>
      <c r="D120" s="53" t="s">
        <v>59</v>
      </c>
      <c r="E120" s="63"/>
      <c r="F120" s="64"/>
      <c r="G120" s="56">
        <f t="shared" si="150"/>
        <v>0</v>
      </c>
      <c r="H120" s="63"/>
      <c r="I120" s="64"/>
      <c r="J120" s="56">
        <f t="shared" si="151"/>
        <v>0</v>
      </c>
      <c r="K120" s="54"/>
      <c r="L120" s="55"/>
      <c r="M120" s="56">
        <f t="shared" si="152"/>
        <v>0</v>
      </c>
      <c r="N120" s="54"/>
      <c r="O120" s="55"/>
      <c r="P120" s="56">
        <f t="shared" si="153"/>
        <v>0</v>
      </c>
      <c r="Q120" s="54"/>
      <c r="R120" s="55"/>
      <c r="S120" s="56">
        <f t="shared" si="154"/>
        <v>0</v>
      </c>
      <c r="T120" s="54"/>
      <c r="U120" s="55"/>
      <c r="V120" s="348">
        <f t="shared" si="155"/>
        <v>0</v>
      </c>
      <c r="W120" s="353">
        <f t="shared" si="156"/>
        <v>0</v>
      </c>
      <c r="X120" s="354">
        <f t="shared" si="157"/>
        <v>0</v>
      </c>
      <c r="Y120" s="354">
        <f t="shared" si="108"/>
        <v>0</v>
      </c>
      <c r="Z120" s="355" t="e">
        <f t="shared" si="158"/>
        <v>#DIV/0!</v>
      </c>
      <c r="AA120" s="376"/>
      <c r="AB120" s="59"/>
      <c r="AC120" s="59"/>
      <c r="AD120" s="59"/>
      <c r="AE120" s="59"/>
      <c r="AF120" s="59"/>
      <c r="AG120" s="59"/>
    </row>
    <row r="121" spans="1:33" ht="30" customHeight="1" x14ac:dyDescent="0.2">
      <c r="A121" s="60" t="s">
        <v>24</v>
      </c>
      <c r="B121" s="51" t="s">
        <v>183</v>
      </c>
      <c r="C121" s="88" t="s">
        <v>184</v>
      </c>
      <c r="D121" s="62" t="s">
        <v>59</v>
      </c>
      <c r="E121" s="54"/>
      <c r="F121" s="55"/>
      <c r="G121" s="56">
        <f t="shared" si="150"/>
        <v>0</v>
      </c>
      <c r="H121" s="54"/>
      <c r="I121" s="55"/>
      <c r="J121" s="56">
        <f t="shared" si="151"/>
        <v>0</v>
      </c>
      <c r="K121" s="54"/>
      <c r="L121" s="55"/>
      <c r="M121" s="56">
        <f t="shared" si="152"/>
        <v>0</v>
      </c>
      <c r="N121" s="54"/>
      <c r="O121" s="55"/>
      <c r="P121" s="56">
        <f t="shared" si="153"/>
        <v>0</v>
      </c>
      <c r="Q121" s="54"/>
      <c r="R121" s="55"/>
      <c r="S121" s="56">
        <f t="shared" si="154"/>
        <v>0</v>
      </c>
      <c r="T121" s="54"/>
      <c r="U121" s="55"/>
      <c r="V121" s="348">
        <f t="shared" si="155"/>
        <v>0</v>
      </c>
      <c r="W121" s="353">
        <f t="shared" si="156"/>
        <v>0</v>
      </c>
      <c r="X121" s="354">
        <f t="shared" si="157"/>
        <v>0</v>
      </c>
      <c r="Y121" s="354">
        <f t="shared" si="108"/>
        <v>0</v>
      </c>
      <c r="Z121" s="355" t="e">
        <f t="shared" si="158"/>
        <v>#DIV/0!</v>
      </c>
      <c r="AA121" s="356"/>
      <c r="AB121" s="59"/>
      <c r="AC121" s="59"/>
      <c r="AD121" s="59"/>
      <c r="AE121" s="59"/>
      <c r="AF121" s="59"/>
      <c r="AG121" s="59"/>
    </row>
    <row r="122" spans="1:33" ht="30" customHeight="1" thickBot="1" x14ac:dyDescent="0.25">
      <c r="A122" s="60" t="s">
        <v>24</v>
      </c>
      <c r="B122" s="51" t="s">
        <v>185</v>
      </c>
      <c r="C122" s="236" t="s">
        <v>255</v>
      </c>
      <c r="D122" s="62"/>
      <c r="E122" s="63"/>
      <c r="F122" s="64">
        <v>0.22</v>
      </c>
      <c r="G122" s="65">
        <f t="shared" si="150"/>
        <v>0</v>
      </c>
      <c r="H122" s="63"/>
      <c r="I122" s="64">
        <v>0.22</v>
      </c>
      <c r="J122" s="65">
        <f t="shared" si="151"/>
        <v>0</v>
      </c>
      <c r="K122" s="63"/>
      <c r="L122" s="64">
        <v>0.22</v>
      </c>
      <c r="M122" s="65">
        <f t="shared" si="152"/>
        <v>0</v>
      </c>
      <c r="N122" s="63"/>
      <c r="O122" s="64">
        <v>0.22</v>
      </c>
      <c r="P122" s="65">
        <f t="shared" si="153"/>
        <v>0</v>
      </c>
      <c r="Q122" s="63"/>
      <c r="R122" s="64">
        <v>0.22</v>
      </c>
      <c r="S122" s="65">
        <f t="shared" si="154"/>
        <v>0</v>
      </c>
      <c r="T122" s="63"/>
      <c r="U122" s="64">
        <v>0.22</v>
      </c>
      <c r="V122" s="371">
        <f t="shared" si="155"/>
        <v>0</v>
      </c>
      <c r="W122" s="357">
        <f t="shared" si="156"/>
        <v>0</v>
      </c>
      <c r="X122" s="358">
        <f t="shared" si="157"/>
        <v>0</v>
      </c>
      <c r="Y122" s="358">
        <f t="shared" si="108"/>
        <v>0</v>
      </c>
      <c r="Z122" s="359" t="e">
        <f t="shared" si="158"/>
        <v>#DIV/0!</v>
      </c>
      <c r="AA122" s="360"/>
      <c r="AB122" s="5"/>
      <c r="AC122" s="5"/>
      <c r="AD122" s="5"/>
      <c r="AE122" s="5"/>
      <c r="AF122" s="5"/>
      <c r="AG122" s="5"/>
    </row>
    <row r="123" spans="1:33" ht="30" customHeight="1" thickBot="1" x14ac:dyDescent="0.25">
      <c r="A123" s="111" t="s">
        <v>186</v>
      </c>
      <c r="B123" s="112"/>
      <c r="C123" s="113"/>
      <c r="D123" s="114"/>
      <c r="E123" s="115">
        <f>SUM(E112:E121)</f>
        <v>0</v>
      </c>
      <c r="F123" s="90"/>
      <c r="G123" s="89">
        <f>SUM(G112:G122)</f>
        <v>0</v>
      </c>
      <c r="H123" s="115">
        <f>SUM(H112:H121)</f>
        <v>0</v>
      </c>
      <c r="I123" s="90"/>
      <c r="J123" s="89">
        <f>SUM(J112:J122)</f>
        <v>0</v>
      </c>
      <c r="K123" s="91">
        <f>SUM(K112:K121)</f>
        <v>0</v>
      </c>
      <c r="L123" s="90"/>
      <c r="M123" s="89">
        <f>SUM(M112:M122)</f>
        <v>0</v>
      </c>
      <c r="N123" s="91">
        <f>SUM(N112:N121)</f>
        <v>0</v>
      </c>
      <c r="O123" s="90"/>
      <c r="P123" s="89">
        <f>SUM(P112:P122)</f>
        <v>0</v>
      </c>
      <c r="Q123" s="91">
        <f>SUM(Q112:Q121)</f>
        <v>0</v>
      </c>
      <c r="R123" s="90"/>
      <c r="S123" s="89">
        <f>SUM(S112:S122)</f>
        <v>0</v>
      </c>
      <c r="T123" s="91">
        <f>SUM(T112:T121)</f>
        <v>0</v>
      </c>
      <c r="U123" s="90"/>
      <c r="V123" s="312">
        <f>SUM(V112:V122)</f>
        <v>0</v>
      </c>
      <c r="W123" s="364">
        <f>SUM(W112:W122)</f>
        <v>0</v>
      </c>
      <c r="X123" s="365">
        <f>SUM(X112:X122)</f>
        <v>0</v>
      </c>
      <c r="Y123" s="365">
        <f t="shared" si="108"/>
        <v>0</v>
      </c>
      <c r="Z123" s="365" t="e">
        <f>Y123/W123</f>
        <v>#DIV/0!</v>
      </c>
      <c r="AA123" s="366"/>
      <c r="AB123" s="5"/>
      <c r="AC123" s="5"/>
      <c r="AD123" s="5"/>
      <c r="AE123" s="5"/>
      <c r="AF123" s="5"/>
      <c r="AG123" s="5"/>
    </row>
    <row r="124" spans="1:33" ht="30" customHeight="1" thickBot="1" x14ac:dyDescent="0.25">
      <c r="A124" s="120" t="s">
        <v>21</v>
      </c>
      <c r="B124" s="93">
        <v>8</v>
      </c>
      <c r="C124" s="126" t="s">
        <v>187</v>
      </c>
      <c r="D124" s="11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62"/>
      <c r="X124" s="362"/>
      <c r="Y124" s="320"/>
      <c r="Z124" s="362"/>
      <c r="AA124" s="363"/>
      <c r="AB124" s="49"/>
      <c r="AC124" s="49"/>
      <c r="AD124" s="49"/>
      <c r="AE124" s="49"/>
      <c r="AF124" s="49"/>
      <c r="AG124" s="49"/>
    </row>
    <row r="125" spans="1:33" ht="30" customHeight="1" x14ac:dyDescent="0.2">
      <c r="A125" s="118" t="s">
        <v>24</v>
      </c>
      <c r="B125" s="119" t="s">
        <v>188</v>
      </c>
      <c r="C125" s="127" t="s">
        <v>189</v>
      </c>
      <c r="D125" s="53" t="s">
        <v>190</v>
      </c>
      <c r="E125" s="54"/>
      <c r="F125" s="55"/>
      <c r="G125" s="56">
        <f t="shared" ref="G125:G130" si="159">E125*F125</f>
        <v>0</v>
      </c>
      <c r="H125" s="54"/>
      <c r="I125" s="55"/>
      <c r="J125" s="56">
        <f t="shared" ref="J125:J130" si="160">H125*I125</f>
        <v>0</v>
      </c>
      <c r="K125" s="54"/>
      <c r="L125" s="55"/>
      <c r="M125" s="56">
        <f t="shared" ref="M125:M130" si="161">K125*L125</f>
        <v>0</v>
      </c>
      <c r="N125" s="54"/>
      <c r="O125" s="55"/>
      <c r="P125" s="56">
        <f t="shared" ref="P125:P130" si="162">N125*O125</f>
        <v>0</v>
      </c>
      <c r="Q125" s="54"/>
      <c r="R125" s="55"/>
      <c r="S125" s="56">
        <f t="shared" ref="S125:S130" si="163">Q125*R125</f>
        <v>0</v>
      </c>
      <c r="T125" s="54"/>
      <c r="U125" s="55"/>
      <c r="V125" s="348">
        <f t="shared" ref="V125:V130" si="164">T125*U125</f>
        <v>0</v>
      </c>
      <c r="W125" s="372">
        <f t="shared" ref="W125:W130" si="165">G125+M125+S125</f>
        <v>0</v>
      </c>
      <c r="X125" s="373">
        <f t="shared" ref="X125:X130" si="166">J125+P125+V125</f>
        <v>0</v>
      </c>
      <c r="Y125" s="373">
        <f t="shared" si="108"/>
        <v>0</v>
      </c>
      <c r="Z125" s="374" t="e">
        <f t="shared" ref="Z125:Z130" si="167">Y125/W125</f>
        <v>#DIV/0!</v>
      </c>
      <c r="AA125" s="375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118" t="s">
        <v>24</v>
      </c>
      <c r="B126" s="119" t="s">
        <v>191</v>
      </c>
      <c r="C126" s="127" t="s">
        <v>192</v>
      </c>
      <c r="D126" s="53" t="s">
        <v>190</v>
      </c>
      <c r="E126" s="54"/>
      <c r="F126" s="55"/>
      <c r="G126" s="56">
        <f t="shared" si="159"/>
        <v>0</v>
      </c>
      <c r="H126" s="54"/>
      <c r="I126" s="55"/>
      <c r="J126" s="56">
        <f t="shared" si="160"/>
        <v>0</v>
      </c>
      <c r="K126" s="54"/>
      <c r="L126" s="55"/>
      <c r="M126" s="56">
        <f t="shared" si="161"/>
        <v>0</v>
      </c>
      <c r="N126" s="54"/>
      <c r="O126" s="55"/>
      <c r="P126" s="56">
        <f t="shared" si="162"/>
        <v>0</v>
      </c>
      <c r="Q126" s="54"/>
      <c r="R126" s="55"/>
      <c r="S126" s="56">
        <f t="shared" si="163"/>
        <v>0</v>
      </c>
      <c r="T126" s="54"/>
      <c r="U126" s="55"/>
      <c r="V126" s="348">
        <f t="shared" si="164"/>
        <v>0</v>
      </c>
      <c r="W126" s="353">
        <f t="shared" si="165"/>
        <v>0</v>
      </c>
      <c r="X126" s="354">
        <f t="shared" si="166"/>
        <v>0</v>
      </c>
      <c r="Y126" s="354">
        <f t="shared" si="108"/>
        <v>0</v>
      </c>
      <c r="Z126" s="355" t="e">
        <f t="shared" si="167"/>
        <v>#DIV/0!</v>
      </c>
      <c r="AA126" s="356"/>
      <c r="AB126" s="59"/>
      <c r="AC126" s="59"/>
      <c r="AD126" s="59"/>
      <c r="AE126" s="59"/>
      <c r="AF126" s="59"/>
      <c r="AG126" s="59"/>
    </row>
    <row r="127" spans="1:33" ht="30" customHeight="1" x14ac:dyDescent="0.2">
      <c r="A127" s="118" t="s">
        <v>24</v>
      </c>
      <c r="B127" s="119" t="s">
        <v>193</v>
      </c>
      <c r="C127" s="179" t="s">
        <v>194</v>
      </c>
      <c r="D127" s="53" t="s">
        <v>195</v>
      </c>
      <c r="E127" s="128"/>
      <c r="F127" s="129"/>
      <c r="G127" s="56">
        <f t="shared" si="159"/>
        <v>0</v>
      </c>
      <c r="H127" s="128"/>
      <c r="I127" s="129"/>
      <c r="J127" s="56">
        <f t="shared" si="160"/>
        <v>0</v>
      </c>
      <c r="K127" s="54"/>
      <c r="L127" s="55"/>
      <c r="M127" s="56">
        <f t="shared" si="161"/>
        <v>0</v>
      </c>
      <c r="N127" s="54"/>
      <c r="O127" s="55"/>
      <c r="P127" s="56">
        <f t="shared" si="162"/>
        <v>0</v>
      </c>
      <c r="Q127" s="54"/>
      <c r="R127" s="55"/>
      <c r="S127" s="56">
        <f t="shared" si="163"/>
        <v>0</v>
      </c>
      <c r="T127" s="54"/>
      <c r="U127" s="55"/>
      <c r="V127" s="348">
        <f t="shared" si="164"/>
        <v>0</v>
      </c>
      <c r="W127" s="377">
        <f t="shared" si="165"/>
        <v>0</v>
      </c>
      <c r="X127" s="354">
        <f t="shared" si="166"/>
        <v>0</v>
      </c>
      <c r="Y127" s="354">
        <f t="shared" si="108"/>
        <v>0</v>
      </c>
      <c r="Z127" s="355" t="e">
        <f t="shared" si="167"/>
        <v>#DIV/0!</v>
      </c>
      <c r="AA127" s="356"/>
      <c r="AB127" s="59"/>
      <c r="AC127" s="59"/>
      <c r="AD127" s="59"/>
      <c r="AE127" s="59"/>
      <c r="AF127" s="59"/>
      <c r="AG127" s="59"/>
    </row>
    <row r="128" spans="1:33" ht="30" customHeight="1" x14ac:dyDescent="0.2">
      <c r="A128" s="118" t="s">
        <v>24</v>
      </c>
      <c r="B128" s="119" t="s">
        <v>196</v>
      </c>
      <c r="C128" s="179" t="s">
        <v>262</v>
      </c>
      <c r="D128" s="53" t="s">
        <v>195</v>
      </c>
      <c r="E128" s="54"/>
      <c r="F128" s="55"/>
      <c r="G128" s="56">
        <f t="shared" si="159"/>
        <v>0</v>
      </c>
      <c r="H128" s="54"/>
      <c r="I128" s="55"/>
      <c r="J128" s="56">
        <f t="shared" si="160"/>
        <v>0</v>
      </c>
      <c r="K128" s="128"/>
      <c r="L128" s="129"/>
      <c r="M128" s="56">
        <f t="shared" si="161"/>
        <v>0</v>
      </c>
      <c r="N128" s="128"/>
      <c r="O128" s="129"/>
      <c r="P128" s="56">
        <f t="shared" si="162"/>
        <v>0</v>
      </c>
      <c r="Q128" s="128"/>
      <c r="R128" s="129"/>
      <c r="S128" s="56">
        <f t="shared" si="163"/>
        <v>0</v>
      </c>
      <c r="T128" s="128"/>
      <c r="U128" s="129"/>
      <c r="V128" s="348">
        <f t="shared" si="164"/>
        <v>0</v>
      </c>
      <c r="W128" s="377">
        <f t="shared" si="165"/>
        <v>0</v>
      </c>
      <c r="X128" s="354">
        <f t="shared" si="166"/>
        <v>0</v>
      </c>
      <c r="Y128" s="354">
        <f t="shared" si="108"/>
        <v>0</v>
      </c>
      <c r="Z128" s="355" t="e">
        <f t="shared" si="167"/>
        <v>#DIV/0!</v>
      </c>
      <c r="AA128" s="356"/>
      <c r="AB128" s="59"/>
      <c r="AC128" s="59"/>
      <c r="AD128" s="59"/>
      <c r="AE128" s="59"/>
      <c r="AF128" s="59"/>
      <c r="AG128" s="59"/>
    </row>
    <row r="129" spans="1:33" ht="30" customHeight="1" x14ac:dyDescent="0.2">
      <c r="A129" s="118" t="s">
        <v>24</v>
      </c>
      <c r="B129" s="119" t="s">
        <v>197</v>
      </c>
      <c r="C129" s="127" t="s">
        <v>198</v>
      </c>
      <c r="D129" s="53" t="s">
        <v>195</v>
      </c>
      <c r="E129" s="54"/>
      <c r="F129" s="55"/>
      <c r="G129" s="56">
        <f t="shared" si="159"/>
        <v>0</v>
      </c>
      <c r="H129" s="54"/>
      <c r="I129" s="55"/>
      <c r="J129" s="56">
        <f t="shared" si="160"/>
        <v>0</v>
      </c>
      <c r="K129" s="54"/>
      <c r="L129" s="55"/>
      <c r="M129" s="56">
        <f t="shared" si="161"/>
        <v>0</v>
      </c>
      <c r="N129" s="54"/>
      <c r="O129" s="55"/>
      <c r="P129" s="56">
        <f t="shared" si="162"/>
        <v>0</v>
      </c>
      <c r="Q129" s="54"/>
      <c r="R129" s="55"/>
      <c r="S129" s="56">
        <f t="shared" si="163"/>
        <v>0</v>
      </c>
      <c r="T129" s="54"/>
      <c r="U129" s="55"/>
      <c r="V129" s="348">
        <f t="shared" si="164"/>
        <v>0</v>
      </c>
      <c r="W129" s="353">
        <f t="shared" si="165"/>
        <v>0</v>
      </c>
      <c r="X129" s="354">
        <f t="shared" si="166"/>
        <v>0</v>
      </c>
      <c r="Y129" s="354">
        <f t="shared" si="108"/>
        <v>0</v>
      </c>
      <c r="Z129" s="355" t="e">
        <f t="shared" si="167"/>
        <v>#DIV/0!</v>
      </c>
      <c r="AA129" s="356"/>
      <c r="AB129" s="59"/>
      <c r="AC129" s="59"/>
      <c r="AD129" s="59"/>
      <c r="AE129" s="59"/>
      <c r="AF129" s="59"/>
      <c r="AG129" s="59"/>
    </row>
    <row r="130" spans="1:33" ht="30" customHeight="1" thickBot="1" x14ac:dyDescent="0.25">
      <c r="A130" s="151" t="s">
        <v>24</v>
      </c>
      <c r="B130" s="152" t="s">
        <v>199</v>
      </c>
      <c r="C130" s="223" t="s">
        <v>200</v>
      </c>
      <c r="D130" s="62"/>
      <c r="E130" s="63"/>
      <c r="F130" s="64">
        <v>0.22</v>
      </c>
      <c r="G130" s="65">
        <f t="shared" si="159"/>
        <v>0</v>
      </c>
      <c r="H130" s="63"/>
      <c r="I130" s="64">
        <v>0.22</v>
      </c>
      <c r="J130" s="65">
        <f t="shared" si="160"/>
        <v>0</v>
      </c>
      <c r="K130" s="63"/>
      <c r="L130" s="64">
        <v>0.22</v>
      </c>
      <c r="M130" s="65">
        <f t="shared" si="161"/>
        <v>0</v>
      </c>
      <c r="N130" s="63"/>
      <c r="O130" s="64">
        <v>0.22</v>
      </c>
      <c r="P130" s="65">
        <f t="shared" si="162"/>
        <v>0</v>
      </c>
      <c r="Q130" s="63"/>
      <c r="R130" s="64">
        <v>0.22</v>
      </c>
      <c r="S130" s="65">
        <f t="shared" si="163"/>
        <v>0</v>
      </c>
      <c r="T130" s="63"/>
      <c r="U130" s="64">
        <v>0.22</v>
      </c>
      <c r="V130" s="371">
        <f t="shared" si="164"/>
        <v>0</v>
      </c>
      <c r="W130" s="357">
        <f t="shared" si="165"/>
        <v>0</v>
      </c>
      <c r="X130" s="358">
        <f t="shared" si="166"/>
        <v>0</v>
      </c>
      <c r="Y130" s="358">
        <f t="shared" si="108"/>
        <v>0</v>
      </c>
      <c r="Z130" s="359" t="e">
        <f t="shared" si="167"/>
        <v>#DIV/0!</v>
      </c>
      <c r="AA130" s="360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215" t="s">
        <v>201</v>
      </c>
      <c r="B131" s="216"/>
      <c r="C131" s="217"/>
      <c r="D131" s="218"/>
      <c r="E131" s="115">
        <f>SUM(E125:E129)</f>
        <v>0</v>
      </c>
      <c r="F131" s="90"/>
      <c r="G131" s="115">
        <f>SUM(G125:G130)</f>
        <v>0</v>
      </c>
      <c r="H131" s="115">
        <f>SUM(H125:H129)</f>
        <v>0</v>
      </c>
      <c r="I131" s="90"/>
      <c r="J131" s="115">
        <f>SUM(J125:J130)</f>
        <v>0</v>
      </c>
      <c r="K131" s="115">
        <f>SUM(K125:K129)</f>
        <v>0</v>
      </c>
      <c r="L131" s="90"/>
      <c r="M131" s="115">
        <f>SUM(M125:M130)</f>
        <v>0</v>
      </c>
      <c r="N131" s="115">
        <f>SUM(N125:N129)</f>
        <v>0</v>
      </c>
      <c r="O131" s="90"/>
      <c r="P131" s="115">
        <f>SUM(P125:P130)</f>
        <v>0</v>
      </c>
      <c r="Q131" s="115">
        <f>SUM(Q125:Q129)</f>
        <v>0</v>
      </c>
      <c r="R131" s="90"/>
      <c r="S131" s="115">
        <f>SUM(S125:S130)</f>
        <v>0</v>
      </c>
      <c r="T131" s="115">
        <f>SUM(T125:T129)</f>
        <v>0</v>
      </c>
      <c r="U131" s="90"/>
      <c r="V131" s="370">
        <f>SUM(V125:V130)</f>
        <v>0</v>
      </c>
      <c r="W131" s="364">
        <f>SUM(W125:W130)</f>
        <v>0</v>
      </c>
      <c r="X131" s="365">
        <f>SUM(X125:X130)</f>
        <v>0</v>
      </c>
      <c r="Y131" s="365">
        <f t="shared" si="108"/>
        <v>0</v>
      </c>
      <c r="Z131" s="365" t="e">
        <f>Y131/W131</f>
        <v>#DIV/0!</v>
      </c>
      <c r="AA131" s="366"/>
      <c r="AB131" s="5"/>
      <c r="AC131" s="5"/>
      <c r="AD131" s="5"/>
      <c r="AE131" s="5"/>
      <c r="AF131" s="5"/>
      <c r="AG131" s="5"/>
    </row>
    <row r="132" spans="1:33" ht="30" customHeight="1" thickBot="1" x14ac:dyDescent="0.25">
      <c r="A132" s="211" t="s">
        <v>21</v>
      </c>
      <c r="B132" s="121">
        <v>9</v>
      </c>
      <c r="C132" s="212" t="s">
        <v>202</v>
      </c>
      <c r="D132" s="213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67"/>
      <c r="X132" s="367"/>
      <c r="Y132" s="368"/>
      <c r="Z132" s="367"/>
      <c r="AA132" s="369"/>
      <c r="AB132" s="5"/>
      <c r="AC132" s="5"/>
      <c r="AD132" s="5"/>
      <c r="AE132" s="5"/>
      <c r="AF132" s="5"/>
      <c r="AG132" s="5"/>
    </row>
    <row r="133" spans="1:33" ht="30" customHeight="1" x14ac:dyDescent="0.2">
      <c r="A133" s="130" t="s">
        <v>24</v>
      </c>
      <c r="B133" s="131">
        <v>43839</v>
      </c>
      <c r="C133" s="182" t="s">
        <v>260</v>
      </c>
      <c r="D133" s="132"/>
      <c r="E133" s="133"/>
      <c r="F133" s="134"/>
      <c r="G133" s="135">
        <f t="shared" ref="G133:G138" si="168">E133*F133</f>
        <v>0</v>
      </c>
      <c r="H133" s="133"/>
      <c r="I133" s="134"/>
      <c r="J133" s="135">
        <f t="shared" ref="J133:J138" si="169">H133*I133</f>
        <v>0</v>
      </c>
      <c r="K133" s="136"/>
      <c r="L133" s="134"/>
      <c r="M133" s="135">
        <f t="shared" ref="M133:M138" si="170">K133*L133</f>
        <v>0</v>
      </c>
      <c r="N133" s="136"/>
      <c r="O133" s="134"/>
      <c r="P133" s="135">
        <f t="shared" ref="P133:P138" si="171">N133*O133</f>
        <v>0</v>
      </c>
      <c r="Q133" s="136"/>
      <c r="R133" s="134"/>
      <c r="S133" s="135">
        <f t="shared" ref="S133:S138" si="172">Q133*R133</f>
        <v>0</v>
      </c>
      <c r="T133" s="136"/>
      <c r="U133" s="134"/>
      <c r="V133" s="135">
        <f t="shared" ref="V133:V138" si="173">T133*U133</f>
        <v>0</v>
      </c>
      <c r="W133" s="137">
        <f t="shared" ref="W133:W138" si="174">G133+M133+S133</f>
        <v>0</v>
      </c>
      <c r="X133" s="271">
        <f t="shared" ref="X133:X138" si="175">J133+P133+V133</f>
        <v>0</v>
      </c>
      <c r="Y133" s="271">
        <f t="shared" si="108"/>
        <v>0</v>
      </c>
      <c r="Z133" s="279" t="e">
        <f t="shared" ref="Z133:Z138" si="176">Y133/W133</f>
        <v>#DIV/0!</v>
      </c>
      <c r="AA133" s="251"/>
      <c r="AB133" s="58"/>
      <c r="AC133" s="59"/>
      <c r="AD133" s="59"/>
      <c r="AE133" s="59"/>
      <c r="AF133" s="59"/>
      <c r="AG133" s="59"/>
    </row>
    <row r="134" spans="1:33" ht="30" customHeight="1" x14ac:dyDescent="0.2">
      <c r="A134" s="50" t="s">
        <v>24</v>
      </c>
      <c r="B134" s="138">
        <v>43870</v>
      </c>
      <c r="C134" s="183" t="s">
        <v>261</v>
      </c>
      <c r="D134" s="139"/>
      <c r="E134" s="140"/>
      <c r="F134" s="55"/>
      <c r="G134" s="56">
        <f t="shared" si="168"/>
        <v>0</v>
      </c>
      <c r="H134" s="140"/>
      <c r="I134" s="55"/>
      <c r="J134" s="56">
        <f t="shared" si="169"/>
        <v>0</v>
      </c>
      <c r="K134" s="54"/>
      <c r="L134" s="55"/>
      <c r="M134" s="56">
        <f t="shared" si="170"/>
        <v>0</v>
      </c>
      <c r="N134" s="54"/>
      <c r="O134" s="55"/>
      <c r="P134" s="56">
        <f t="shared" si="171"/>
        <v>0</v>
      </c>
      <c r="Q134" s="54"/>
      <c r="R134" s="55"/>
      <c r="S134" s="56">
        <f t="shared" si="172"/>
        <v>0</v>
      </c>
      <c r="T134" s="54"/>
      <c r="U134" s="55"/>
      <c r="V134" s="56">
        <f t="shared" si="173"/>
        <v>0</v>
      </c>
      <c r="W134" s="57">
        <f t="shared" si="174"/>
        <v>0</v>
      </c>
      <c r="X134" s="271">
        <f t="shared" si="175"/>
        <v>0</v>
      </c>
      <c r="Y134" s="271">
        <f t="shared" si="108"/>
        <v>0</v>
      </c>
      <c r="Z134" s="279" t="e">
        <f t="shared" si="176"/>
        <v>#DIV/0!</v>
      </c>
      <c r="AA134" s="237"/>
      <c r="AB134" s="59"/>
      <c r="AC134" s="59"/>
      <c r="AD134" s="59"/>
      <c r="AE134" s="59"/>
      <c r="AF134" s="59"/>
      <c r="AG134" s="59"/>
    </row>
    <row r="135" spans="1:33" ht="30" customHeight="1" x14ac:dyDescent="0.2">
      <c r="A135" s="50" t="s">
        <v>24</v>
      </c>
      <c r="B135" s="138">
        <v>43899</v>
      </c>
      <c r="C135" s="437" t="s">
        <v>336</v>
      </c>
      <c r="D135" s="139" t="s">
        <v>89</v>
      </c>
      <c r="E135" s="140">
        <v>1</v>
      </c>
      <c r="F135" s="55">
        <v>7116.2</v>
      </c>
      <c r="G135" s="56">
        <f t="shared" si="168"/>
        <v>7116.2</v>
      </c>
      <c r="H135" s="140">
        <v>1</v>
      </c>
      <c r="I135" s="55">
        <v>7116.2</v>
      </c>
      <c r="J135" s="56">
        <f t="shared" si="169"/>
        <v>7116.2</v>
      </c>
      <c r="K135" s="54"/>
      <c r="L135" s="55"/>
      <c r="M135" s="56">
        <f t="shared" si="170"/>
        <v>0</v>
      </c>
      <c r="N135" s="54"/>
      <c r="O135" s="55"/>
      <c r="P135" s="56">
        <f t="shared" si="171"/>
        <v>0</v>
      </c>
      <c r="Q135" s="54"/>
      <c r="R135" s="55"/>
      <c r="S135" s="56">
        <f t="shared" si="172"/>
        <v>0</v>
      </c>
      <c r="T135" s="54"/>
      <c r="U135" s="55"/>
      <c r="V135" s="56">
        <f t="shared" si="173"/>
        <v>0</v>
      </c>
      <c r="W135" s="57">
        <f t="shared" si="174"/>
        <v>7116.2</v>
      </c>
      <c r="X135" s="271">
        <f t="shared" si="175"/>
        <v>7116.2</v>
      </c>
      <c r="Y135" s="271">
        <f t="shared" si="108"/>
        <v>0</v>
      </c>
      <c r="Z135" s="279">
        <f t="shared" si="176"/>
        <v>0</v>
      </c>
      <c r="AA135" s="237"/>
      <c r="AB135" s="59"/>
      <c r="AC135" s="59"/>
      <c r="AD135" s="59"/>
      <c r="AE135" s="59"/>
      <c r="AF135" s="59"/>
      <c r="AG135" s="59"/>
    </row>
    <row r="136" spans="1:33" ht="30" customHeight="1" x14ac:dyDescent="0.2">
      <c r="A136" s="50" t="s">
        <v>24</v>
      </c>
      <c r="B136" s="138">
        <v>43930</v>
      </c>
      <c r="C136" s="96" t="s">
        <v>203</v>
      </c>
      <c r="D136" s="139"/>
      <c r="E136" s="140"/>
      <c r="F136" s="55"/>
      <c r="G136" s="56">
        <f t="shared" si="168"/>
        <v>0</v>
      </c>
      <c r="H136" s="140"/>
      <c r="I136" s="55"/>
      <c r="J136" s="56">
        <f t="shared" si="169"/>
        <v>0</v>
      </c>
      <c r="K136" s="54"/>
      <c r="L136" s="55"/>
      <c r="M136" s="56">
        <f t="shared" si="170"/>
        <v>0</v>
      </c>
      <c r="N136" s="54"/>
      <c r="O136" s="55"/>
      <c r="P136" s="56">
        <f t="shared" si="171"/>
        <v>0</v>
      </c>
      <c r="Q136" s="54"/>
      <c r="R136" s="55"/>
      <c r="S136" s="56">
        <f t="shared" si="172"/>
        <v>0</v>
      </c>
      <c r="T136" s="54"/>
      <c r="U136" s="55"/>
      <c r="V136" s="56">
        <f t="shared" si="173"/>
        <v>0</v>
      </c>
      <c r="W136" s="57">
        <f t="shared" si="174"/>
        <v>0</v>
      </c>
      <c r="X136" s="271">
        <f t="shared" si="175"/>
        <v>0</v>
      </c>
      <c r="Y136" s="271">
        <f t="shared" si="108"/>
        <v>0</v>
      </c>
      <c r="Z136" s="279" t="e">
        <f t="shared" si="176"/>
        <v>#DIV/0!</v>
      </c>
      <c r="AA136" s="237"/>
      <c r="AB136" s="59"/>
      <c r="AC136" s="59"/>
      <c r="AD136" s="59"/>
      <c r="AE136" s="59"/>
      <c r="AF136" s="59"/>
      <c r="AG136" s="59"/>
    </row>
    <row r="137" spans="1:33" ht="30" customHeight="1" x14ac:dyDescent="0.2">
      <c r="A137" s="60" t="s">
        <v>24</v>
      </c>
      <c r="B137" s="138">
        <v>43960</v>
      </c>
      <c r="C137" s="88" t="s">
        <v>204</v>
      </c>
      <c r="D137" s="141"/>
      <c r="E137" s="142"/>
      <c r="F137" s="64"/>
      <c r="G137" s="65">
        <f t="shared" si="168"/>
        <v>0</v>
      </c>
      <c r="H137" s="142"/>
      <c r="I137" s="64"/>
      <c r="J137" s="65">
        <f t="shared" si="169"/>
        <v>0</v>
      </c>
      <c r="K137" s="63"/>
      <c r="L137" s="64"/>
      <c r="M137" s="65">
        <f t="shared" si="170"/>
        <v>0</v>
      </c>
      <c r="N137" s="63"/>
      <c r="O137" s="64"/>
      <c r="P137" s="65">
        <f t="shared" si="171"/>
        <v>0</v>
      </c>
      <c r="Q137" s="63"/>
      <c r="R137" s="64"/>
      <c r="S137" s="65">
        <f t="shared" si="172"/>
        <v>0</v>
      </c>
      <c r="T137" s="63"/>
      <c r="U137" s="64"/>
      <c r="V137" s="65">
        <f t="shared" si="173"/>
        <v>0</v>
      </c>
      <c r="W137" s="66">
        <f t="shared" si="174"/>
        <v>0</v>
      </c>
      <c r="X137" s="271">
        <f t="shared" si="175"/>
        <v>0</v>
      </c>
      <c r="Y137" s="271">
        <f t="shared" si="108"/>
        <v>0</v>
      </c>
      <c r="Z137" s="279" t="e">
        <f t="shared" si="176"/>
        <v>#DIV/0!</v>
      </c>
      <c r="AA137" s="246"/>
      <c r="AB137" s="59"/>
      <c r="AC137" s="59"/>
      <c r="AD137" s="59"/>
      <c r="AE137" s="59"/>
      <c r="AF137" s="59"/>
      <c r="AG137" s="59"/>
    </row>
    <row r="138" spans="1:33" ht="30" customHeight="1" thickBot="1" x14ac:dyDescent="0.25">
      <c r="A138" s="60" t="s">
        <v>24</v>
      </c>
      <c r="B138" s="138">
        <v>43991</v>
      </c>
      <c r="C138" s="125" t="s">
        <v>205</v>
      </c>
      <c r="D138" s="74"/>
      <c r="E138" s="63"/>
      <c r="F138" s="64">
        <v>0.22</v>
      </c>
      <c r="G138" s="65">
        <f t="shared" si="168"/>
        <v>0</v>
      </c>
      <c r="H138" s="63"/>
      <c r="I138" s="64">
        <v>0.22</v>
      </c>
      <c r="J138" s="65">
        <f t="shared" si="169"/>
        <v>0</v>
      </c>
      <c r="K138" s="63"/>
      <c r="L138" s="64">
        <v>0.22</v>
      </c>
      <c r="M138" s="65">
        <f t="shared" si="170"/>
        <v>0</v>
      </c>
      <c r="N138" s="63"/>
      <c r="O138" s="64">
        <v>0.22</v>
      </c>
      <c r="P138" s="65">
        <f t="shared" si="171"/>
        <v>0</v>
      </c>
      <c r="Q138" s="63"/>
      <c r="R138" s="64">
        <v>0.22</v>
      </c>
      <c r="S138" s="65">
        <f t="shared" si="172"/>
        <v>0</v>
      </c>
      <c r="T138" s="63"/>
      <c r="U138" s="64">
        <v>0.22</v>
      </c>
      <c r="V138" s="65">
        <f t="shared" si="173"/>
        <v>0</v>
      </c>
      <c r="W138" s="66">
        <f t="shared" si="174"/>
        <v>0</v>
      </c>
      <c r="X138" s="275">
        <f t="shared" si="175"/>
        <v>0</v>
      </c>
      <c r="Y138" s="275">
        <f t="shared" si="108"/>
        <v>0</v>
      </c>
      <c r="Z138" s="361" t="e">
        <f t="shared" si="176"/>
        <v>#DIV/0!</v>
      </c>
      <c r="AA138" s="246"/>
      <c r="AB138" s="5"/>
      <c r="AC138" s="5"/>
      <c r="AD138" s="5"/>
      <c r="AE138" s="5"/>
      <c r="AF138" s="5"/>
      <c r="AG138" s="5"/>
    </row>
    <row r="139" spans="1:33" ht="30" customHeight="1" thickBot="1" x14ac:dyDescent="0.25">
      <c r="A139" s="111" t="s">
        <v>206</v>
      </c>
      <c r="B139" s="112"/>
      <c r="C139" s="113"/>
      <c r="D139" s="114"/>
      <c r="E139" s="115">
        <f>SUM(E133:E137)</f>
        <v>1</v>
      </c>
      <c r="F139" s="90"/>
      <c r="G139" s="89">
        <f>SUM(G133:G138)</f>
        <v>7116.2</v>
      </c>
      <c r="H139" s="115">
        <f>SUM(H133:H137)</f>
        <v>1</v>
      </c>
      <c r="I139" s="90"/>
      <c r="J139" s="89">
        <f>SUM(J133:J138)</f>
        <v>7116.2</v>
      </c>
      <c r="K139" s="91">
        <f>SUM(K133:K137)</f>
        <v>0</v>
      </c>
      <c r="L139" s="90"/>
      <c r="M139" s="89">
        <f>SUM(M133:M138)</f>
        <v>0</v>
      </c>
      <c r="N139" s="91">
        <f>SUM(N133:N137)</f>
        <v>0</v>
      </c>
      <c r="O139" s="90"/>
      <c r="P139" s="89">
        <f>SUM(P133:P138)</f>
        <v>0</v>
      </c>
      <c r="Q139" s="91">
        <f>SUM(Q133:Q137)</f>
        <v>0</v>
      </c>
      <c r="R139" s="90"/>
      <c r="S139" s="89">
        <f>SUM(S133:S138)</f>
        <v>0</v>
      </c>
      <c r="T139" s="91">
        <f>SUM(T133:T137)</f>
        <v>0</v>
      </c>
      <c r="U139" s="90"/>
      <c r="V139" s="312">
        <f>SUM(V133:V138)</f>
        <v>0</v>
      </c>
      <c r="W139" s="364">
        <f>SUM(W133:W138)</f>
        <v>7116.2</v>
      </c>
      <c r="X139" s="365">
        <f>SUM(X133:X138)</f>
        <v>7116.2</v>
      </c>
      <c r="Y139" s="365">
        <f t="shared" si="108"/>
        <v>0</v>
      </c>
      <c r="Z139" s="365">
        <f>Y139/W139</f>
        <v>0</v>
      </c>
      <c r="AA139" s="366"/>
      <c r="AB139" s="5"/>
      <c r="AC139" s="5"/>
      <c r="AD139" s="5"/>
      <c r="AE139" s="5"/>
      <c r="AF139" s="5"/>
      <c r="AG139" s="5"/>
    </row>
    <row r="140" spans="1:33" ht="30" customHeight="1" thickBot="1" x14ac:dyDescent="0.25">
      <c r="A140" s="120" t="s">
        <v>21</v>
      </c>
      <c r="B140" s="93">
        <v>10</v>
      </c>
      <c r="C140" s="126" t="s">
        <v>207</v>
      </c>
      <c r="D140" s="11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62"/>
      <c r="X140" s="362"/>
      <c r="Y140" s="320"/>
      <c r="Z140" s="362"/>
      <c r="AA140" s="363"/>
      <c r="AB140" s="5"/>
      <c r="AC140" s="5"/>
      <c r="AD140" s="5"/>
      <c r="AE140" s="5"/>
      <c r="AF140" s="5"/>
      <c r="AG140" s="5"/>
    </row>
    <row r="141" spans="1:33" ht="265.5" customHeight="1" x14ac:dyDescent="0.2">
      <c r="A141" s="50" t="s">
        <v>24</v>
      </c>
      <c r="B141" s="138">
        <v>43840</v>
      </c>
      <c r="C141" s="438" t="s">
        <v>337</v>
      </c>
      <c r="D141" s="132" t="s">
        <v>89</v>
      </c>
      <c r="E141" s="144">
        <v>1</v>
      </c>
      <c r="F141" s="85">
        <v>513112.8</v>
      </c>
      <c r="G141" s="86">
        <f t="shared" ref="G141:G145" si="177">E141*F141</f>
        <v>513112.8</v>
      </c>
      <c r="H141" s="144">
        <v>1</v>
      </c>
      <c r="I141" s="85">
        <v>511043.5</v>
      </c>
      <c r="J141" s="86">
        <f t="shared" ref="J141:J145" si="178">H141*I141</f>
        <v>511043.5</v>
      </c>
      <c r="K141" s="84"/>
      <c r="L141" s="85"/>
      <c r="M141" s="86">
        <f t="shared" ref="M141:M145" si="179">K141*L141</f>
        <v>0</v>
      </c>
      <c r="N141" s="84"/>
      <c r="O141" s="85"/>
      <c r="P141" s="86">
        <f t="shared" ref="P141:P145" si="180">N141*O141</f>
        <v>0</v>
      </c>
      <c r="Q141" s="84"/>
      <c r="R141" s="85"/>
      <c r="S141" s="86">
        <f t="shared" ref="S141:S145" si="181">Q141*R141</f>
        <v>0</v>
      </c>
      <c r="T141" s="84"/>
      <c r="U141" s="85"/>
      <c r="V141" s="378">
        <f t="shared" ref="V141:V145" si="182">T141*U141</f>
        <v>0</v>
      </c>
      <c r="W141" s="379">
        <f>G141+M141+S141</f>
        <v>513112.8</v>
      </c>
      <c r="X141" s="373">
        <f t="shared" ref="X141:X145" si="183">J141+P141+V141</f>
        <v>511043.5</v>
      </c>
      <c r="Y141" s="373">
        <f t="shared" si="108"/>
        <v>2069.2999999999884</v>
      </c>
      <c r="Z141" s="374">
        <f t="shared" ref="Z141:Z145" si="184">Y141/W141</f>
        <v>4.0328364445400477E-3</v>
      </c>
      <c r="AA141" s="380"/>
      <c r="AB141" s="59"/>
      <c r="AC141" s="59"/>
      <c r="AD141" s="59"/>
      <c r="AE141" s="59"/>
      <c r="AF141" s="59"/>
      <c r="AG141" s="59"/>
    </row>
    <row r="142" spans="1:33" ht="30" customHeight="1" x14ac:dyDescent="0.2">
      <c r="A142" s="50" t="s">
        <v>24</v>
      </c>
      <c r="B142" s="138">
        <v>43871</v>
      </c>
      <c r="C142" s="439" t="s">
        <v>338</v>
      </c>
      <c r="D142" s="139" t="s">
        <v>89</v>
      </c>
      <c r="E142" s="140">
        <v>1</v>
      </c>
      <c r="F142" s="55">
        <v>150000</v>
      </c>
      <c r="G142" s="56">
        <f t="shared" si="177"/>
        <v>150000</v>
      </c>
      <c r="H142" s="140">
        <v>1</v>
      </c>
      <c r="I142" s="55">
        <v>150000</v>
      </c>
      <c r="J142" s="56">
        <f t="shared" si="178"/>
        <v>150000</v>
      </c>
      <c r="K142" s="54"/>
      <c r="L142" s="55"/>
      <c r="M142" s="56">
        <f t="shared" si="179"/>
        <v>0</v>
      </c>
      <c r="N142" s="54"/>
      <c r="O142" s="55"/>
      <c r="P142" s="56">
        <f t="shared" si="180"/>
        <v>0</v>
      </c>
      <c r="Q142" s="54"/>
      <c r="R142" s="55"/>
      <c r="S142" s="56">
        <f t="shared" si="181"/>
        <v>0</v>
      </c>
      <c r="T142" s="54"/>
      <c r="U142" s="55"/>
      <c r="V142" s="348">
        <f t="shared" si="182"/>
        <v>0</v>
      </c>
      <c r="W142" s="353">
        <f>G142+M142+S142</f>
        <v>150000</v>
      </c>
      <c r="X142" s="354">
        <f t="shared" si="183"/>
        <v>150000</v>
      </c>
      <c r="Y142" s="354">
        <f t="shared" si="108"/>
        <v>0</v>
      </c>
      <c r="Z142" s="355">
        <f t="shared" si="184"/>
        <v>0</v>
      </c>
      <c r="AA142" s="356"/>
      <c r="AB142" s="59"/>
      <c r="AC142" s="59"/>
      <c r="AD142" s="59"/>
      <c r="AE142" s="59"/>
      <c r="AF142" s="59"/>
      <c r="AG142" s="59"/>
    </row>
    <row r="143" spans="1:33" ht="30" customHeight="1" x14ac:dyDescent="0.2">
      <c r="A143" s="50" t="s">
        <v>24</v>
      </c>
      <c r="B143" s="138">
        <v>43900</v>
      </c>
      <c r="C143" s="180" t="s">
        <v>208</v>
      </c>
      <c r="D143" s="139"/>
      <c r="E143" s="140"/>
      <c r="F143" s="55"/>
      <c r="G143" s="56">
        <f t="shared" si="177"/>
        <v>0</v>
      </c>
      <c r="H143" s="140"/>
      <c r="I143" s="55"/>
      <c r="J143" s="56">
        <f t="shared" si="178"/>
        <v>0</v>
      </c>
      <c r="K143" s="54"/>
      <c r="L143" s="55"/>
      <c r="M143" s="56">
        <f t="shared" si="179"/>
        <v>0</v>
      </c>
      <c r="N143" s="54"/>
      <c r="O143" s="55"/>
      <c r="P143" s="56">
        <f t="shared" si="180"/>
        <v>0</v>
      </c>
      <c r="Q143" s="54"/>
      <c r="R143" s="55"/>
      <c r="S143" s="56">
        <f t="shared" si="181"/>
        <v>0</v>
      </c>
      <c r="T143" s="54"/>
      <c r="U143" s="55"/>
      <c r="V143" s="348">
        <f t="shared" si="182"/>
        <v>0</v>
      </c>
      <c r="W143" s="353">
        <f>G143+M143+S143</f>
        <v>0</v>
      </c>
      <c r="X143" s="354">
        <f t="shared" si="183"/>
        <v>0</v>
      </c>
      <c r="Y143" s="354">
        <f t="shared" si="108"/>
        <v>0</v>
      </c>
      <c r="Z143" s="355" t="e">
        <f t="shared" si="184"/>
        <v>#DIV/0!</v>
      </c>
      <c r="AA143" s="356"/>
      <c r="AB143" s="59"/>
      <c r="AC143" s="59"/>
      <c r="AD143" s="59"/>
      <c r="AE143" s="59"/>
      <c r="AF143" s="59"/>
      <c r="AG143" s="59"/>
    </row>
    <row r="144" spans="1:33" ht="30" customHeight="1" x14ac:dyDescent="0.2">
      <c r="A144" s="60" t="s">
        <v>24</v>
      </c>
      <c r="B144" s="145">
        <v>43931</v>
      </c>
      <c r="C144" s="181" t="s">
        <v>259</v>
      </c>
      <c r="D144" s="141" t="s">
        <v>27</v>
      </c>
      <c r="E144" s="142"/>
      <c r="F144" s="64"/>
      <c r="G144" s="56">
        <f t="shared" si="177"/>
        <v>0</v>
      </c>
      <c r="H144" s="142"/>
      <c r="I144" s="64"/>
      <c r="J144" s="56">
        <f t="shared" si="178"/>
        <v>0</v>
      </c>
      <c r="K144" s="63"/>
      <c r="L144" s="64"/>
      <c r="M144" s="65">
        <f t="shared" si="179"/>
        <v>0</v>
      </c>
      <c r="N144" s="63"/>
      <c r="O144" s="64"/>
      <c r="P144" s="65">
        <f t="shared" si="180"/>
        <v>0</v>
      </c>
      <c r="Q144" s="63"/>
      <c r="R144" s="64"/>
      <c r="S144" s="65">
        <f t="shared" si="181"/>
        <v>0</v>
      </c>
      <c r="T144" s="63"/>
      <c r="U144" s="64"/>
      <c r="V144" s="371">
        <f t="shared" si="182"/>
        <v>0</v>
      </c>
      <c r="W144" s="381">
        <f>G144+M144+S144</f>
        <v>0</v>
      </c>
      <c r="X144" s="354">
        <f t="shared" si="183"/>
        <v>0</v>
      </c>
      <c r="Y144" s="354">
        <f t="shared" si="108"/>
        <v>0</v>
      </c>
      <c r="Z144" s="355" t="e">
        <f t="shared" si="184"/>
        <v>#DIV/0!</v>
      </c>
      <c r="AA144" s="382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60" t="s">
        <v>24</v>
      </c>
      <c r="B145" s="146">
        <v>43961</v>
      </c>
      <c r="C145" s="125" t="s">
        <v>209</v>
      </c>
      <c r="D145" s="147"/>
      <c r="E145" s="63"/>
      <c r="F145" s="64">
        <v>0.22</v>
      </c>
      <c r="G145" s="65">
        <f t="shared" si="177"/>
        <v>0</v>
      </c>
      <c r="H145" s="63"/>
      <c r="I145" s="64">
        <v>0.22</v>
      </c>
      <c r="J145" s="65">
        <f t="shared" si="178"/>
        <v>0</v>
      </c>
      <c r="K145" s="63"/>
      <c r="L145" s="64">
        <v>0.22</v>
      </c>
      <c r="M145" s="65">
        <f t="shared" si="179"/>
        <v>0</v>
      </c>
      <c r="N145" s="63"/>
      <c r="O145" s="64">
        <v>0.22</v>
      </c>
      <c r="P145" s="65">
        <f t="shared" si="180"/>
        <v>0</v>
      </c>
      <c r="Q145" s="63"/>
      <c r="R145" s="64">
        <v>0.22</v>
      </c>
      <c r="S145" s="65">
        <f t="shared" si="181"/>
        <v>0</v>
      </c>
      <c r="T145" s="63"/>
      <c r="U145" s="64">
        <v>0.22</v>
      </c>
      <c r="V145" s="371">
        <f t="shared" si="182"/>
        <v>0</v>
      </c>
      <c r="W145" s="357">
        <f>G145+M145+S145</f>
        <v>0</v>
      </c>
      <c r="X145" s="358">
        <f t="shared" si="183"/>
        <v>0</v>
      </c>
      <c r="Y145" s="358">
        <f t="shared" si="108"/>
        <v>0</v>
      </c>
      <c r="Z145" s="359" t="e">
        <f t="shared" si="184"/>
        <v>#DIV/0!</v>
      </c>
      <c r="AA145" s="383"/>
      <c r="AB145" s="5"/>
      <c r="AC145" s="5"/>
      <c r="AD145" s="5"/>
      <c r="AE145" s="5"/>
      <c r="AF145" s="5"/>
      <c r="AG145" s="5"/>
    </row>
    <row r="146" spans="1:33" ht="30" customHeight="1" thickBot="1" x14ac:dyDescent="0.25">
      <c r="A146" s="111" t="s">
        <v>210</v>
      </c>
      <c r="B146" s="112"/>
      <c r="C146" s="113"/>
      <c r="D146" s="114"/>
      <c r="E146" s="115">
        <f>SUM(E141:E144)</f>
        <v>2</v>
      </c>
      <c r="F146" s="90"/>
      <c r="G146" s="89">
        <f>SUM(G141:G145)</f>
        <v>663112.80000000005</v>
      </c>
      <c r="H146" s="115">
        <f>SUM(H141:H144)</f>
        <v>2</v>
      </c>
      <c r="I146" s="90"/>
      <c r="J146" s="89">
        <f>SUM(J141:J145)</f>
        <v>661043.5</v>
      </c>
      <c r="K146" s="91">
        <f>SUM(K141:K144)</f>
        <v>0</v>
      </c>
      <c r="L146" s="90"/>
      <c r="M146" s="89">
        <f>SUM(M141:M145)</f>
        <v>0</v>
      </c>
      <c r="N146" s="91">
        <f>SUM(N141:N144)</f>
        <v>0</v>
      </c>
      <c r="O146" s="90"/>
      <c r="P146" s="89">
        <f>SUM(P141:P145)</f>
        <v>0</v>
      </c>
      <c r="Q146" s="91">
        <f>SUM(Q141:Q144)</f>
        <v>0</v>
      </c>
      <c r="R146" s="90"/>
      <c r="S146" s="89">
        <f>SUM(S141:S145)</f>
        <v>0</v>
      </c>
      <c r="T146" s="91">
        <f>SUM(T141:T144)</f>
        <v>0</v>
      </c>
      <c r="U146" s="90"/>
      <c r="V146" s="312">
        <f>SUM(V141:V145)</f>
        <v>0</v>
      </c>
      <c r="W146" s="364">
        <f>SUM(W141:W145)</f>
        <v>663112.80000000005</v>
      </c>
      <c r="X146" s="365">
        <f>SUM(X141:X145)</f>
        <v>661043.5</v>
      </c>
      <c r="Y146" s="365">
        <f t="shared" ref="Y146:Y186" si="185">W146-X146</f>
        <v>2069.3000000000466</v>
      </c>
      <c r="Z146" s="365">
        <f>Y146/W146</f>
        <v>3.1205852156677514E-3</v>
      </c>
      <c r="AA146" s="366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120" t="s">
        <v>21</v>
      </c>
      <c r="B147" s="93">
        <v>11</v>
      </c>
      <c r="C147" s="122" t="s">
        <v>211</v>
      </c>
      <c r="D147" s="11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62"/>
      <c r="X147" s="362"/>
      <c r="Y147" s="320"/>
      <c r="Z147" s="362"/>
      <c r="AA147" s="363"/>
      <c r="AB147" s="5"/>
      <c r="AC147" s="5"/>
      <c r="AD147" s="5"/>
      <c r="AE147" s="5"/>
      <c r="AF147" s="5"/>
      <c r="AG147" s="5"/>
    </row>
    <row r="148" spans="1:33" ht="30" customHeight="1" x14ac:dyDescent="0.2">
      <c r="A148" s="148" t="s">
        <v>24</v>
      </c>
      <c r="B148" s="138">
        <v>43841</v>
      </c>
      <c r="C148" s="143" t="s">
        <v>212</v>
      </c>
      <c r="D148" s="83" t="s">
        <v>59</v>
      </c>
      <c r="E148" s="84"/>
      <c r="F148" s="85"/>
      <c r="G148" s="86">
        <f t="shared" ref="G148" si="186">E148*F148</f>
        <v>0</v>
      </c>
      <c r="H148" s="84"/>
      <c r="I148" s="85"/>
      <c r="J148" s="86">
        <f t="shared" ref="J148" si="187">H148*I148</f>
        <v>0</v>
      </c>
      <c r="K148" s="84"/>
      <c r="L148" s="85"/>
      <c r="M148" s="86">
        <f t="shared" ref="M148" si="188">K148*L148</f>
        <v>0</v>
      </c>
      <c r="N148" s="84"/>
      <c r="O148" s="85"/>
      <c r="P148" s="86">
        <f t="shared" ref="P148" si="189">N148*O148</f>
        <v>0</v>
      </c>
      <c r="Q148" s="84"/>
      <c r="R148" s="85"/>
      <c r="S148" s="86">
        <f t="shared" ref="S148" si="190">Q148*R148</f>
        <v>0</v>
      </c>
      <c r="T148" s="84"/>
      <c r="U148" s="85"/>
      <c r="V148" s="378">
        <f t="shared" ref="V148" si="191">T148*U148</f>
        <v>0</v>
      </c>
      <c r="W148" s="379">
        <f>G148+M148+S148</f>
        <v>0</v>
      </c>
      <c r="X148" s="373">
        <f t="shared" ref="X148:X149" si="192">J148+P148+V148</f>
        <v>0</v>
      </c>
      <c r="Y148" s="373">
        <f t="shared" si="185"/>
        <v>0</v>
      </c>
      <c r="Z148" s="374" t="e">
        <f t="shared" ref="Z148:Z149" si="193">Y148/W148</f>
        <v>#DIV/0!</v>
      </c>
      <c r="AA148" s="380"/>
      <c r="AB148" s="59"/>
      <c r="AC148" s="59"/>
      <c r="AD148" s="59"/>
      <c r="AE148" s="59"/>
      <c r="AF148" s="59"/>
      <c r="AG148" s="59"/>
    </row>
    <row r="149" spans="1:33" ht="30" customHeight="1" thickBot="1" x14ac:dyDescent="0.25">
      <c r="A149" s="149" t="s">
        <v>24</v>
      </c>
      <c r="B149" s="138">
        <v>43872</v>
      </c>
      <c r="C149" s="88" t="s">
        <v>212</v>
      </c>
      <c r="D149" s="62" t="s">
        <v>59</v>
      </c>
      <c r="E149" s="63"/>
      <c r="F149" s="64"/>
      <c r="G149" s="56">
        <f>E149*F149</f>
        <v>0</v>
      </c>
      <c r="H149" s="63"/>
      <c r="I149" s="64"/>
      <c r="J149" s="56">
        <f>H149*I149</f>
        <v>0</v>
      </c>
      <c r="K149" s="63"/>
      <c r="L149" s="64"/>
      <c r="M149" s="65">
        <f>K149*L149</f>
        <v>0</v>
      </c>
      <c r="N149" s="63"/>
      <c r="O149" s="64"/>
      <c r="P149" s="65">
        <f>N149*O149</f>
        <v>0</v>
      </c>
      <c r="Q149" s="63"/>
      <c r="R149" s="64"/>
      <c r="S149" s="65">
        <f>Q149*R149</f>
        <v>0</v>
      </c>
      <c r="T149" s="63"/>
      <c r="U149" s="64"/>
      <c r="V149" s="371">
        <f>T149*U149</f>
        <v>0</v>
      </c>
      <c r="W149" s="384">
        <f>G149+M149+S149</f>
        <v>0</v>
      </c>
      <c r="X149" s="358">
        <f t="shared" si="192"/>
        <v>0</v>
      </c>
      <c r="Y149" s="358">
        <f t="shared" si="185"/>
        <v>0</v>
      </c>
      <c r="Z149" s="359" t="e">
        <f t="shared" si="193"/>
        <v>#DIV/0!</v>
      </c>
      <c r="AA149" s="383"/>
      <c r="AB149" s="58"/>
      <c r="AC149" s="59"/>
      <c r="AD149" s="59"/>
      <c r="AE149" s="59"/>
      <c r="AF149" s="59"/>
      <c r="AG149" s="59"/>
    </row>
    <row r="150" spans="1:33" ht="30" customHeight="1" thickBot="1" x14ac:dyDescent="0.25">
      <c r="A150" s="479" t="s">
        <v>213</v>
      </c>
      <c r="B150" s="480"/>
      <c r="C150" s="480"/>
      <c r="D150" s="481"/>
      <c r="E150" s="115">
        <f>SUM(E148:E149)</f>
        <v>0</v>
      </c>
      <c r="F150" s="90"/>
      <c r="G150" s="89">
        <f>SUM(G148:G149)</f>
        <v>0</v>
      </c>
      <c r="H150" s="115">
        <f>SUM(H148:H149)</f>
        <v>0</v>
      </c>
      <c r="I150" s="90"/>
      <c r="J150" s="89">
        <f>SUM(J148:J149)</f>
        <v>0</v>
      </c>
      <c r="K150" s="91">
        <f>SUM(K148:K149)</f>
        <v>0</v>
      </c>
      <c r="L150" s="90"/>
      <c r="M150" s="89">
        <f>SUM(M148:M149)</f>
        <v>0</v>
      </c>
      <c r="N150" s="91">
        <f>SUM(N148:N149)</f>
        <v>0</v>
      </c>
      <c r="O150" s="90"/>
      <c r="P150" s="89">
        <f>SUM(P148:P149)</f>
        <v>0</v>
      </c>
      <c r="Q150" s="91">
        <f>SUM(Q148:Q149)</f>
        <v>0</v>
      </c>
      <c r="R150" s="90"/>
      <c r="S150" s="89">
        <f>SUM(S148:S149)</f>
        <v>0</v>
      </c>
      <c r="T150" s="91">
        <f>SUM(T148:T149)</f>
        <v>0</v>
      </c>
      <c r="U150" s="90"/>
      <c r="V150" s="312">
        <f>SUM(V148:V149)</f>
        <v>0</v>
      </c>
      <c r="W150" s="364">
        <f>SUM(W148:W149)</f>
        <v>0</v>
      </c>
      <c r="X150" s="365">
        <f>SUM(X148:X149)</f>
        <v>0</v>
      </c>
      <c r="Y150" s="365">
        <f t="shared" si="185"/>
        <v>0</v>
      </c>
      <c r="Z150" s="365" t="e">
        <f>Y150/W150</f>
        <v>#DIV/0!</v>
      </c>
      <c r="AA150" s="366"/>
      <c r="AB150" s="5"/>
      <c r="AC150" s="5"/>
      <c r="AD150" s="5"/>
      <c r="AE150" s="5"/>
      <c r="AF150" s="5"/>
      <c r="AG150" s="5"/>
    </row>
    <row r="151" spans="1:33" ht="30" customHeight="1" thickBot="1" x14ac:dyDescent="0.25">
      <c r="A151" s="92" t="s">
        <v>21</v>
      </c>
      <c r="B151" s="93">
        <v>12</v>
      </c>
      <c r="C151" s="94" t="s">
        <v>214</v>
      </c>
      <c r="D151" s="20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62"/>
      <c r="X151" s="362"/>
      <c r="Y151" s="320"/>
      <c r="Z151" s="362"/>
      <c r="AA151" s="363"/>
      <c r="AB151" s="5"/>
      <c r="AC151" s="5"/>
      <c r="AD151" s="5"/>
      <c r="AE151" s="5"/>
      <c r="AF151" s="5"/>
      <c r="AG151" s="5"/>
    </row>
    <row r="152" spans="1:33" ht="30" customHeight="1" x14ac:dyDescent="0.2">
      <c r="A152" s="81" t="s">
        <v>24</v>
      </c>
      <c r="B152" s="150">
        <v>43842</v>
      </c>
      <c r="C152" s="205" t="s">
        <v>215</v>
      </c>
      <c r="D152" s="208" t="s">
        <v>216</v>
      </c>
      <c r="E152" s="144"/>
      <c r="F152" s="85"/>
      <c r="G152" s="86">
        <f t="shared" ref="G152:G154" si="194">E152*F152</f>
        <v>0</v>
      </c>
      <c r="H152" s="144"/>
      <c r="I152" s="85"/>
      <c r="J152" s="86">
        <f t="shared" ref="J152:J154" si="195">H152*I152</f>
        <v>0</v>
      </c>
      <c r="K152" s="84"/>
      <c r="L152" s="85"/>
      <c r="M152" s="86">
        <f t="shared" ref="M152:M154" si="196">K152*L152</f>
        <v>0</v>
      </c>
      <c r="N152" s="84"/>
      <c r="O152" s="85"/>
      <c r="P152" s="86">
        <f t="shared" ref="P152:P154" si="197">N152*O152</f>
        <v>0</v>
      </c>
      <c r="Q152" s="84"/>
      <c r="R152" s="85"/>
      <c r="S152" s="86">
        <f t="shared" ref="S152:S155" si="198">Q152*R152</f>
        <v>0</v>
      </c>
      <c r="T152" s="84"/>
      <c r="U152" s="85"/>
      <c r="V152" s="378">
        <f t="shared" ref="V152:V155" si="199">T152*U152</f>
        <v>0</v>
      </c>
      <c r="W152" s="379">
        <f>G152+M152+S152</f>
        <v>0</v>
      </c>
      <c r="X152" s="373">
        <f t="shared" ref="X152:X155" si="200">J152+P152+V152</f>
        <v>0</v>
      </c>
      <c r="Y152" s="373">
        <f t="shared" si="185"/>
        <v>0</v>
      </c>
      <c r="Z152" s="374" t="e">
        <f t="shared" ref="Z152:Z155" si="201">Y152/W152</f>
        <v>#DIV/0!</v>
      </c>
      <c r="AA152" s="385"/>
      <c r="AB152" s="58"/>
      <c r="AC152" s="59"/>
      <c r="AD152" s="59"/>
      <c r="AE152" s="59"/>
      <c r="AF152" s="59"/>
      <c r="AG152" s="59"/>
    </row>
    <row r="153" spans="1:33" ht="30" customHeight="1" x14ac:dyDescent="0.2">
      <c r="A153" s="50" t="s">
        <v>24</v>
      </c>
      <c r="B153" s="138">
        <v>43873</v>
      </c>
      <c r="C153" s="440" t="s">
        <v>339</v>
      </c>
      <c r="D153" s="441" t="s">
        <v>340</v>
      </c>
      <c r="E153" s="140">
        <v>90</v>
      </c>
      <c r="F153" s="55">
        <v>230</v>
      </c>
      <c r="G153" s="56">
        <f t="shared" si="194"/>
        <v>20700</v>
      </c>
      <c r="H153" s="140">
        <v>90</v>
      </c>
      <c r="I153" s="55">
        <v>230</v>
      </c>
      <c r="J153" s="56">
        <f t="shared" si="195"/>
        <v>20700</v>
      </c>
      <c r="K153" s="54"/>
      <c r="L153" s="55"/>
      <c r="M153" s="56">
        <f t="shared" si="196"/>
        <v>0</v>
      </c>
      <c r="N153" s="54"/>
      <c r="O153" s="55"/>
      <c r="P153" s="56">
        <f t="shared" si="197"/>
        <v>0</v>
      </c>
      <c r="Q153" s="54"/>
      <c r="R153" s="55"/>
      <c r="S153" s="56">
        <f t="shared" si="198"/>
        <v>0</v>
      </c>
      <c r="T153" s="54"/>
      <c r="U153" s="55"/>
      <c r="V153" s="348">
        <f t="shared" si="199"/>
        <v>0</v>
      </c>
      <c r="W153" s="386">
        <f>G153+M153+S153</f>
        <v>20700</v>
      </c>
      <c r="X153" s="354">
        <f t="shared" si="200"/>
        <v>20700</v>
      </c>
      <c r="Y153" s="354">
        <f t="shared" si="185"/>
        <v>0</v>
      </c>
      <c r="Z153" s="355">
        <f t="shared" si="201"/>
        <v>0</v>
      </c>
      <c r="AA153" s="387"/>
      <c r="AB153" s="59"/>
      <c r="AC153" s="59"/>
      <c r="AD153" s="59"/>
      <c r="AE153" s="59"/>
      <c r="AF153" s="59"/>
      <c r="AG153" s="59"/>
    </row>
    <row r="154" spans="1:33" ht="30" customHeight="1" thickBot="1" x14ac:dyDescent="0.25">
      <c r="A154" s="60" t="s">
        <v>24</v>
      </c>
      <c r="B154" s="145">
        <v>43902</v>
      </c>
      <c r="C154" s="442" t="s">
        <v>341</v>
      </c>
      <c r="D154" s="443" t="s">
        <v>340</v>
      </c>
      <c r="E154" s="142">
        <v>90</v>
      </c>
      <c r="F154" s="64">
        <v>150</v>
      </c>
      <c r="G154" s="65">
        <f t="shared" si="194"/>
        <v>13500</v>
      </c>
      <c r="H154" s="142">
        <v>90</v>
      </c>
      <c r="I154" s="64">
        <v>150</v>
      </c>
      <c r="J154" s="65">
        <f t="shared" si="195"/>
        <v>13500</v>
      </c>
      <c r="K154" s="63"/>
      <c r="L154" s="64"/>
      <c r="M154" s="65">
        <f t="shared" si="196"/>
        <v>0</v>
      </c>
      <c r="N154" s="63"/>
      <c r="O154" s="64"/>
      <c r="P154" s="65">
        <f t="shared" si="197"/>
        <v>0</v>
      </c>
      <c r="Q154" s="63"/>
      <c r="R154" s="64"/>
      <c r="S154" s="65">
        <f t="shared" si="198"/>
        <v>0</v>
      </c>
      <c r="T154" s="63"/>
      <c r="U154" s="64"/>
      <c r="V154" s="371">
        <f t="shared" si="199"/>
        <v>0</v>
      </c>
      <c r="W154" s="381">
        <f>G154+M154+S154</f>
        <v>13500</v>
      </c>
      <c r="X154" s="354">
        <f t="shared" si="200"/>
        <v>13500</v>
      </c>
      <c r="Y154" s="354">
        <f t="shared" si="185"/>
        <v>0</v>
      </c>
      <c r="Z154" s="355">
        <f t="shared" si="201"/>
        <v>0</v>
      </c>
      <c r="AA154" s="388"/>
      <c r="AB154" s="59"/>
      <c r="AC154" s="59"/>
      <c r="AD154" s="59"/>
      <c r="AE154" s="59"/>
      <c r="AF154" s="59"/>
      <c r="AG154" s="59"/>
    </row>
    <row r="155" spans="1:33" ht="30" customHeight="1" thickBot="1" x14ac:dyDescent="0.25">
      <c r="A155" s="60" t="s">
        <v>24</v>
      </c>
      <c r="B155" s="145">
        <v>43933</v>
      </c>
      <c r="C155" s="236" t="s">
        <v>268</v>
      </c>
      <c r="D155" s="209"/>
      <c r="E155" s="142"/>
      <c r="F155" s="64">
        <v>0.22</v>
      </c>
      <c r="G155" s="65">
        <f>E155*F155</f>
        <v>0</v>
      </c>
      <c r="H155" s="142"/>
      <c r="I155" s="64">
        <v>0.22</v>
      </c>
      <c r="J155" s="65">
        <f>H155*I155</f>
        <v>0</v>
      </c>
      <c r="K155" s="63"/>
      <c r="L155" s="64">
        <v>0.22</v>
      </c>
      <c r="M155" s="65">
        <f>K155*L155</f>
        <v>0</v>
      </c>
      <c r="N155" s="63"/>
      <c r="O155" s="64">
        <v>0.22</v>
      </c>
      <c r="P155" s="65">
        <f>N155*O155</f>
        <v>0</v>
      </c>
      <c r="Q155" s="63"/>
      <c r="R155" s="64">
        <v>0.22</v>
      </c>
      <c r="S155" s="65">
        <f t="shared" si="198"/>
        <v>0</v>
      </c>
      <c r="T155" s="63"/>
      <c r="U155" s="64">
        <v>0.22</v>
      </c>
      <c r="V155" s="371">
        <f t="shared" si="199"/>
        <v>0</v>
      </c>
      <c r="W155" s="357">
        <f>G155+M155+S155</f>
        <v>0</v>
      </c>
      <c r="X155" s="358">
        <f t="shared" si="200"/>
        <v>0</v>
      </c>
      <c r="Y155" s="358">
        <f t="shared" si="185"/>
        <v>0</v>
      </c>
      <c r="Z155" s="359" t="e">
        <f t="shared" si="201"/>
        <v>#DIV/0!</v>
      </c>
      <c r="AA155" s="360"/>
      <c r="AB155" s="5"/>
      <c r="AC155" s="5"/>
      <c r="AD155" s="5"/>
      <c r="AE155" s="5"/>
      <c r="AF155" s="5"/>
      <c r="AG155" s="5"/>
    </row>
    <row r="156" spans="1:33" ht="30" customHeight="1" thickBot="1" x14ac:dyDescent="0.25">
      <c r="A156" s="111" t="s">
        <v>217</v>
      </c>
      <c r="B156" s="112"/>
      <c r="C156" s="113"/>
      <c r="D156" s="207"/>
      <c r="E156" s="115">
        <f>SUM(E152:E154)</f>
        <v>180</v>
      </c>
      <c r="F156" s="90"/>
      <c r="G156" s="89">
        <f>SUM(G152:G155)</f>
        <v>34200</v>
      </c>
      <c r="H156" s="115">
        <f>SUM(H152:H154)</f>
        <v>180</v>
      </c>
      <c r="I156" s="90"/>
      <c r="J156" s="89">
        <f>SUM(J152:J155)</f>
        <v>34200</v>
      </c>
      <c r="K156" s="91">
        <f>SUM(K152:K154)</f>
        <v>0</v>
      </c>
      <c r="L156" s="90"/>
      <c r="M156" s="89">
        <f>SUM(M152:M155)</f>
        <v>0</v>
      </c>
      <c r="N156" s="91">
        <f>SUM(N152:N154)</f>
        <v>0</v>
      </c>
      <c r="O156" s="90"/>
      <c r="P156" s="89">
        <f>SUM(P152:P155)</f>
        <v>0</v>
      </c>
      <c r="Q156" s="91">
        <f>SUM(Q152:Q154)</f>
        <v>0</v>
      </c>
      <c r="R156" s="90"/>
      <c r="S156" s="89">
        <f>SUM(S152:S155)</f>
        <v>0</v>
      </c>
      <c r="T156" s="91">
        <f>SUM(T152:T154)</f>
        <v>0</v>
      </c>
      <c r="U156" s="90"/>
      <c r="V156" s="312">
        <f>SUM(V152:V155)</f>
        <v>0</v>
      </c>
      <c r="W156" s="364">
        <f t="shared" ref="W156:X156" si="202">SUM(W152:W155)</f>
        <v>34200</v>
      </c>
      <c r="X156" s="365">
        <f t="shared" si="202"/>
        <v>34200</v>
      </c>
      <c r="Y156" s="365">
        <f t="shared" si="185"/>
        <v>0</v>
      </c>
      <c r="Z156" s="365">
        <f>Y156/W156</f>
        <v>0</v>
      </c>
      <c r="AA156" s="366"/>
      <c r="AB156" s="5"/>
      <c r="AC156" s="5"/>
      <c r="AD156" s="5"/>
      <c r="AE156" s="5"/>
      <c r="AF156" s="5"/>
      <c r="AG156" s="5"/>
    </row>
    <row r="157" spans="1:33" ht="30" customHeight="1" thickBot="1" x14ac:dyDescent="0.25">
      <c r="A157" s="92" t="s">
        <v>21</v>
      </c>
      <c r="B157" s="230">
        <v>13</v>
      </c>
      <c r="C157" s="94" t="s">
        <v>218</v>
      </c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62"/>
      <c r="X157" s="362"/>
      <c r="Y157" s="320"/>
      <c r="Z157" s="362"/>
      <c r="AA157" s="363"/>
      <c r="AB157" s="4"/>
      <c r="AC157" s="5"/>
      <c r="AD157" s="5"/>
      <c r="AE157" s="5"/>
      <c r="AF157" s="5"/>
      <c r="AG157" s="5"/>
    </row>
    <row r="158" spans="1:33" ht="30" customHeight="1" x14ac:dyDescent="0.2">
      <c r="A158" s="198" t="s">
        <v>22</v>
      </c>
      <c r="B158" s="199" t="s">
        <v>219</v>
      </c>
      <c r="C158" s="225" t="s">
        <v>220</v>
      </c>
      <c r="D158" s="68"/>
      <c r="E158" s="69">
        <f>SUM(E159:E161)</f>
        <v>0</v>
      </c>
      <c r="F158" s="70"/>
      <c r="G158" s="71">
        <f>SUM(G159:G162)</f>
        <v>0</v>
      </c>
      <c r="H158" s="69">
        <f>SUM(H159:H161)</f>
        <v>0</v>
      </c>
      <c r="I158" s="70"/>
      <c r="J158" s="71">
        <f>SUM(J159:J162)</f>
        <v>0</v>
      </c>
      <c r="K158" s="69">
        <f>SUM(K159:K161)</f>
        <v>0</v>
      </c>
      <c r="L158" s="70"/>
      <c r="M158" s="71">
        <f>SUM(M159:M162)</f>
        <v>0</v>
      </c>
      <c r="N158" s="69">
        <f>SUM(N159:N161)</f>
        <v>0</v>
      </c>
      <c r="O158" s="70"/>
      <c r="P158" s="71">
        <f>SUM(P159:P162)</f>
        <v>0</v>
      </c>
      <c r="Q158" s="69">
        <f>SUM(Q159:Q161)</f>
        <v>0</v>
      </c>
      <c r="R158" s="70"/>
      <c r="S158" s="71">
        <f>SUM(S159:S162)</f>
        <v>0</v>
      </c>
      <c r="T158" s="69">
        <f>SUM(T159:T161)</f>
        <v>0</v>
      </c>
      <c r="U158" s="70"/>
      <c r="V158" s="347">
        <f>SUM(V159:V162)</f>
        <v>0</v>
      </c>
      <c r="W158" s="350">
        <f>SUM(W159:W162)</f>
        <v>0</v>
      </c>
      <c r="X158" s="351">
        <f>SUM(X159:X162)</f>
        <v>0</v>
      </c>
      <c r="Y158" s="351">
        <f t="shared" si="185"/>
        <v>0</v>
      </c>
      <c r="Z158" s="351" t="e">
        <f>Y158/W158</f>
        <v>#DIV/0!</v>
      </c>
      <c r="AA158" s="352"/>
      <c r="AB158" s="49"/>
      <c r="AC158" s="49"/>
      <c r="AD158" s="49"/>
      <c r="AE158" s="49"/>
      <c r="AF158" s="49"/>
      <c r="AG158" s="49"/>
    </row>
    <row r="159" spans="1:33" ht="30" customHeight="1" x14ac:dyDescent="0.2">
      <c r="A159" s="50" t="s">
        <v>24</v>
      </c>
      <c r="B159" s="200" t="s">
        <v>221</v>
      </c>
      <c r="C159" s="226" t="s">
        <v>222</v>
      </c>
      <c r="D159" s="260" t="s">
        <v>89</v>
      </c>
      <c r="E159" s="54"/>
      <c r="F159" s="55"/>
      <c r="G159" s="56">
        <f t="shared" ref="G159:G161" si="203">E159*F159</f>
        <v>0</v>
      </c>
      <c r="H159" s="54"/>
      <c r="I159" s="55"/>
      <c r="J159" s="56">
        <f t="shared" ref="J159:J161" si="204">H159*I159</f>
        <v>0</v>
      </c>
      <c r="K159" s="54"/>
      <c r="L159" s="55"/>
      <c r="M159" s="56">
        <f t="shared" ref="M159:M162" si="205">K159*L159</f>
        <v>0</v>
      </c>
      <c r="N159" s="54"/>
      <c r="O159" s="55"/>
      <c r="P159" s="56">
        <f t="shared" ref="P159:P162" si="206">N159*O159</f>
        <v>0</v>
      </c>
      <c r="Q159" s="54"/>
      <c r="R159" s="55"/>
      <c r="S159" s="56">
        <f t="shared" ref="S159:S162" si="207">Q159*R159</f>
        <v>0</v>
      </c>
      <c r="T159" s="54"/>
      <c r="U159" s="55"/>
      <c r="V159" s="348">
        <f t="shared" ref="V159:V162" si="208">T159*U159</f>
        <v>0</v>
      </c>
      <c r="W159" s="353">
        <f t="shared" ref="W159:W185" si="209">G159+M159+S159</f>
        <v>0</v>
      </c>
      <c r="X159" s="354">
        <f t="shared" ref="X159:X185" si="210">J159+P159+V159</f>
        <v>0</v>
      </c>
      <c r="Y159" s="354">
        <f t="shared" si="185"/>
        <v>0</v>
      </c>
      <c r="Z159" s="355" t="e">
        <f t="shared" ref="Z159:Z185" si="211">Y159/W159</f>
        <v>#DIV/0!</v>
      </c>
      <c r="AA159" s="356"/>
      <c r="AB159" s="59"/>
      <c r="AC159" s="59"/>
      <c r="AD159" s="59"/>
      <c r="AE159" s="59"/>
      <c r="AF159" s="59"/>
      <c r="AG159" s="59"/>
    </row>
    <row r="160" spans="1:33" ht="30" customHeight="1" x14ac:dyDescent="0.2">
      <c r="A160" s="50" t="s">
        <v>24</v>
      </c>
      <c r="B160" s="200" t="s">
        <v>223</v>
      </c>
      <c r="C160" s="227" t="s">
        <v>224</v>
      </c>
      <c r="D160" s="260" t="s">
        <v>89</v>
      </c>
      <c r="E160" s="54"/>
      <c r="F160" s="55"/>
      <c r="G160" s="56">
        <f t="shared" si="203"/>
        <v>0</v>
      </c>
      <c r="H160" s="54"/>
      <c r="I160" s="55"/>
      <c r="J160" s="56">
        <f t="shared" si="204"/>
        <v>0</v>
      </c>
      <c r="K160" s="54"/>
      <c r="L160" s="55"/>
      <c r="M160" s="56">
        <f t="shared" si="205"/>
        <v>0</v>
      </c>
      <c r="N160" s="54"/>
      <c r="O160" s="55"/>
      <c r="P160" s="56">
        <f t="shared" si="206"/>
        <v>0</v>
      </c>
      <c r="Q160" s="54"/>
      <c r="R160" s="55"/>
      <c r="S160" s="56">
        <f t="shared" si="207"/>
        <v>0</v>
      </c>
      <c r="T160" s="54"/>
      <c r="U160" s="55"/>
      <c r="V160" s="348">
        <f t="shared" si="208"/>
        <v>0</v>
      </c>
      <c r="W160" s="353">
        <f t="shared" si="209"/>
        <v>0</v>
      </c>
      <c r="X160" s="354">
        <f t="shared" si="210"/>
        <v>0</v>
      </c>
      <c r="Y160" s="354">
        <f t="shared" si="185"/>
        <v>0</v>
      </c>
      <c r="Z160" s="355" t="e">
        <f t="shared" si="211"/>
        <v>#DIV/0!</v>
      </c>
      <c r="AA160" s="356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24</v>
      </c>
      <c r="B161" s="200" t="s">
        <v>225</v>
      </c>
      <c r="C161" s="227" t="s">
        <v>226</v>
      </c>
      <c r="D161" s="53" t="s">
        <v>89</v>
      </c>
      <c r="E161" s="54"/>
      <c r="F161" s="55"/>
      <c r="G161" s="56">
        <f t="shared" si="203"/>
        <v>0</v>
      </c>
      <c r="H161" s="54"/>
      <c r="I161" s="55"/>
      <c r="J161" s="56">
        <f t="shared" si="204"/>
        <v>0</v>
      </c>
      <c r="K161" s="54"/>
      <c r="L161" s="55"/>
      <c r="M161" s="56">
        <f t="shared" si="205"/>
        <v>0</v>
      </c>
      <c r="N161" s="54"/>
      <c r="O161" s="55"/>
      <c r="P161" s="56">
        <f t="shared" si="206"/>
        <v>0</v>
      </c>
      <c r="Q161" s="54"/>
      <c r="R161" s="55"/>
      <c r="S161" s="56">
        <f t="shared" si="207"/>
        <v>0</v>
      </c>
      <c r="T161" s="54"/>
      <c r="U161" s="55"/>
      <c r="V161" s="348">
        <f t="shared" si="208"/>
        <v>0</v>
      </c>
      <c r="W161" s="353">
        <f t="shared" si="209"/>
        <v>0</v>
      </c>
      <c r="X161" s="354">
        <f t="shared" si="210"/>
        <v>0</v>
      </c>
      <c r="Y161" s="354">
        <f t="shared" si="185"/>
        <v>0</v>
      </c>
      <c r="Z161" s="355" t="e">
        <f t="shared" si="211"/>
        <v>#DIV/0!</v>
      </c>
      <c r="AA161" s="356"/>
      <c r="AB161" s="59"/>
      <c r="AC161" s="59"/>
      <c r="AD161" s="59"/>
      <c r="AE161" s="59"/>
      <c r="AF161" s="59"/>
      <c r="AG161" s="59"/>
    </row>
    <row r="162" spans="1:33" ht="30" customHeight="1" thickBot="1" x14ac:dyDescent="0.25">
      <c r="A162" s="73" t="s">
        <v>24</v>
      </c>
      <c r="B162" s="231" t="s">
        <v>227</v>
      </c>
      <c r="C162" s="227" t="s">
        <v>228</v>
      </c>
      <c r="D162" s="74"/>
      <c r="E162" s="75"/>
      <c r="F162" s="266">
        <v>0.22</v>
      </c>
      <c r="G162" s="77">
        <f>E162*F162</f>
        <v>0</v>
      </c>
      <c r="H162" s="75"/>
      <c r="I162" s="266">
        <v>0.22</v>
      </c>
      <c r="J162" s="77">
        <f>H162*I162</f>
        <v>0</v>
      </c>
      <c r="K162" s="75"/>
      <c r="L162" s="266">
        <v>0.22</v>
      </c>
      <c r="M162" s="77">
        <f t="shared" si="205"/>
        <v>0</v>
      </c>
      <c r="N162" s="75"/>
      <c r="O162" s="266">
        <v>0.22</v>
      </c>
      <c r="P162" s="77">
        <f t="shared" si="206"/>
        <v>0</v>
      </c>
      <c r="Q162" s="75"/>
      <c r="R162" s="266">
        <v>0.22</v>
      </c>
      <c r="S162" s="77">
        <f t="shared" si="207"/>
        <v>0</v>
      </c>
      <c r="T162" s="75"/>
      <c r="U162" s="266">
        <v>0.22</v>
      </c>
      <c r="V162" s="349">
        <f t="shared" si="208"/>
        <v>0</v>
      </c>
      <c r="W162" s="357">
        <f t="shared" si="209"/>
        <v>0</v>
      </c>
      <c r="X162" s="358">
        <f t="shared" si="210"/>
        <v>0</v>
      </c>
      <c r="Y162" s="358">
        <f t="shared" si="185"/>
        <v>0</v>
      </c>
      <c r="Z162" s="359" t="e">
        <f t="shared" si="211"/>
        <v>#DIV/0!</v>
      </c>
      <c r="AA162" s="360"/>
      <c r="AB162" s="59"/>
      <c r="AC162" s="59"/>
      <c r="AD162" s="59"/>
      <c r="AE162" s="59"/>
      <c r="AF162" s="59"/>
      <c r="AG162" s="59"/>
    </row>
    <row r="163" spans="1:33" ht="30" customHeight="1" x14ac:dyDescent="0.2">
      <c r="A163" s="224" t="s">
        <v>22</v>
      </c>
      <c r="B163" s="232" t="s">
        <v>219</v>
      </c>
      <c r="C163" s="228" t="s">
        <v>229</v>
      </c>
      <c r="D163" s="44"/>
      <c r="E163" s="45">
        <f>SUM(E164:E166)</f>
        <v>2050</v>
      </c>
      <c r="F163" s="46"/>
      <c r="G163" s="47">
        <f>SUM(G164:G167)</f>
        <v>352000</v>
      </c>
      <c r="H163" s="45">
        <f>SUM(H164:H166)</f>
        <v>2050</v>
      </c>
      <c r="I163" s="46"/>
      <c r="J163" s="47">
        <f>SUM(J164:J167)</f>
        <v>336300</v>
      </c>
      <c r="K163" s="45">
        <f>SUM(K164:K166)</f>
        <v>0</v>
      </c>
      <c r="L163" s="46"/>
      <c r="M163" s="47">
        <f>SUM(M164:M167)</f>
        <v>0</v>
      </c>
      <c r="N163" s="45">
        <f>SUM(N164:N166)</f>
        <v>0</v>
      </c>
      <c r="O163" s="46"/>
      <c r="P163" s="47">
        <f>SUM(P164:P167)</f>
        <v>0</v>
      </c>
      <c r="Q163" s="45">
        <f>SUM(Q164:Q166)</f>
        <v>0</v>
      </c>
      <c r="R163" s="46"/>
      <c r="S163" s="47">
        <f>SUM(S164:S167)</f>
        <v>0</v>
      </c>
      <c r="T163" s="45">
        <f>SUM(T164:T166)</f>
        <v>0</v>
      </c>
      <c r="U163" s="46"/>
      <c r="V163" s="47">
        <f>SUM(V164:V167)</f>
        <v>0</v>
      </c>
      <c r="W163" s="47">
        <f>SUM(W164:W167)</f>
        <v>352000</v>
      </c>
      <c r="X163" s="47">
        <f>SUM(X164:X167)</f>
        <v>336300</v>
      </c>
      <c r="Y163" s="47">
        <f t="shared" si="185"/>
        <v>15700</v>
      </c>
      <c r="Z163" s="47">
        <f>Y163/W163</f>
        <v>4.4602272727272727E-2</v>
      </c>
      <c r="AA163" s="47"/>
      <c r="AB163" s="49"/>
      <c r="AC163" s="49"/>
      <c r="AD163" s="49"/>
      <c r="AE163" s="49"/>
      <c r="AF163" s="49"/>
      <c r="AG163" s="49"/>
    </row>
    <row r="164" spans="1:33" ht="56.25" customHeight="1" x14ac:dyDescent="0.2">
      <c r="A164" s="50" t="s">
        <v>24</v>
      </c>
      <c r="B164" s="200" t="s">
        <v>230</v>
      </c>
      <c r="C164" s="444" t="s">
        <v>342</v>
      </c>
      <c r="D164" s="53" t="s">
        <v>59</v>
      </c>
      <c r="E164" s="54">
        <v>2000</v>
      </c>
      <c r="F164" s="55">
        <v>120</v>
      </c>
      <c r="G164" s="56">
        <f t="shared" ref="G164:G167" si="212">E164*F164</f>
        <v>240000</v>
      </c>
      <c r="H164" s="54">
        <v>2000</v>
      </c>
      <c r="I164" s="55"/>
      <c r="J164" s="56">
        <v>236300</v>
      </c>
      <c r="K164" s="54"/>
      <c r="L164" s="55"/>
      <c r="M164" s="56">
        <f t="shared" ref="M164:M167" si="213">K164*L164</f>
        <v>0</v>
      </c>
      <c r="N164" s="54"/>
      <c r="O164" s="55"/>
      <c r="P164" s="56">
        <f t="shared" ref="P164:P167" si="214">N164*O164</f>
        <v>0</v>
      </c>
      <c r="Q164" s="54"/>
      <c r="R164" s="55"/>
      <c r="S164" s="56">
        <f t="shared" ref="S164:S167" si="215">Q164*R164</f>
        <v>0</v>
      </c>
      <c r="T164" s="54"/>
      <c r="U164" s="55"/>
      <c r="V164" s="56">
        <f t="shared" ref="V164:V167" si="216">T164*U164</f>
        <v>0</v>
      </c>
      <c r="W164" s="57">
        <f t="shared" si="209"/>
        <v>240000</v>
      </c>
      <c r="X164" s="271">
        <f t="shared" si="210"/>
        <v>236300</v>
      </c>
      <c r="Y164" s="271">
        <f t="shared" si="185"/>
        <v>3700</v>
      </c>
      <c r="Z164" s="279">
        <f t="shared" si="211"/>
        <v>1.5416666666666667E-2</v>
      </c>
      <c r="AA164" s="237"/>
      <c r="AB164" s="59"/>
      <c r="AC164" s="59"/>
      <c r="AD164" s="59"/>
      <c r="AE164" s="59"/>
      <c r="AF164" s="59"/>
      <c r="AG164" s="59"/>
    </row>
    <row r="165" spans="1:33" ht="57.75" customHeight="1" x14ac:dyDescent="0.2">
      <c r="A165" s="50" t="s">
        <v>24</v>
      </c>
      <c r="B165" s="200" t="s">
        <v>231</v>
      </c>
      <c r="C165" s="445" t="s">
        <v>343</v>
      </c>
      <c r="D165" s="53"/>
      <c r="E165" s="54">
        <v>20</v>
      </c>
      <c r="F165" s="55">
        <v>2600</v>
      </c>
      <c r="G165" s="56">
        <f t="shared" si="212"/>
        <v>52000</v>
      </c>
      <c r="H165" s="54">
        <v>20</v>
      </c>
      <c r="I165" s="55"/>
      <c r="J165" s="56">
        <v>40000</v>
      </c>
      <c r="K165" s="54"/>
      <c r="L165" s="55"/>
      <c r="M165" s="56">
        <f t="shared" si="213"/>
        <v>0</v>
      </c>
      <c r="N165" s="54"/>
      <c r="O165" s="55"/>
      <c r="P165" s="56">
        <f t="shared" si="214"/>
        <v>0</v>
      </c>
      <c r="Q165" s="54"/>
      <c r="R165" s="55"/>
      <c r="S165" s="56">
        <f t="shared" si="215"/>
        <v>0</v>
      </c>
      <c r="T165" s="54"/>
      <c r="U165" s="55"/>
      <c r="V165" s="56">
        <f t="shared" si="216"/>
        <v>0</v>
      </c>
      <c r="W165" s="57">
        <f t="shared" si="209"/>
        <v>52000</v>
      </c>
      <c r="X165" s="271">
        <f t="shared" si="210"/>
        <v>40000</v>
      </c>
      <c r="Y165" s="271">
        <f t="shared" si="185"/>
        <v>12000</v>
      </c>
      <c r="Z165" s="279">
        <f t="shared" si="211"/>
        <v>0.23076923076923078</v>
      </c>
      <c r="AA165" s="237"/>
      <c r="AB165" s="59"/>
      <c r="AC165" s="59"/>
      <c r="AD165" s="59"/>
      <c r="AE165" s="59"/>
      <c r="AF165" s="59"/>
      <c r="AG165" s="59"/>
    </row>
    <row r="166" spans="1:33" ht="60" customHeight="1" x14ac:dyDescent="0.2">
      <c r="A166" s="60" t="s">
        <v>24</v>
      </c>
      <c r="B166" s="221" t="s">
        <v>232</v>
      </c>
      <c r="C166" s="446" t="s">
        <v>344</v>
      </c>
      <c r="D166" s="62"/>
      <c r="E166" s="63">
        <v>30</v>
      </c>
      <c r="F166" s="64">
        <v>2000</v>
      </c>
      <c r="G166" s="65">
        <f t="shared" si="212"/>
        <v>60000</v>
      </c>
      <c r="H166" s="63">
        <v>30</v>
      </c>
      <c r="I166" s="64">
        <v>2000</v>
      </c>
      <c r="J166" s="65">
        <f t="shared" ref="J164:J167" si="217">H166*I166</f>
        <v>60000</v>
      </c>
      <c r="K166" s="63"/>
      <c r="L166" s="64"/>
      <c r="M166" s="65">
        <f t="shared" si="213"/>
        <v>0</v>
      </c>
      <c r="N166" s="63"/>
      <c r="O166" s="64"/>
      <c r="P166" s="65">
        <f t="shared" si="214"/>
        <v>0</v>
      </c>
      <c r="Q166" s="63"/>
      <c r="R166" s="64"/>
      <c r="S166" s="65">
        <f t="shared" si="215"/>
        <v>0</v>
      </c>
      <c r="T166" s="63"/>
      <c r="U166" s="64"/>
      <c r="V166" s="65">
        <f t="shared" si="216"/>
        <v>0</v>
      </c>
      <c r="W166" s="66">
        <f t="shared" si="209"/>
        <v>60000</v>
      </c>
      <c r="X166" s="271">
        <f t="shared" si="210"/>
        <v>60000</v>
      </c>
      <c r="Y166" s="271">
        <f t="shared" si="185"/>
        <v>0</v>
      </c>
      <c r="Z166" s="279">
        <f t="shared" si="211"/>
        <v>0</v>
      </c>
      <c r="AA166" s="246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24</v>
      </c>
      <c r="B167" s="221" t="s">
        <v>233</v>
      </c>
      <c r="C167" s="97" t="s">
        <v>234</v>
      </c>
      <c r="D167" s="74"/>
      <c r="E167" s="267"/>
      <c r="F167" s="64">
        <v>0.22</v>
      </c>
      <c r="G167" s="65">
        <f t="shared" si="212"/>
        <v>0</v>
      </c>
      <c r="H167" s="267"/>
      <c r="I167" s="64">
        <v>0.22</v>
      </c>
      <c r="J167" s="65">
        <f t="shared" si="217"/>
        <v>0</v>
      </c>
      <c r="K167" s="267"/>
      <c r="L167" s="64">
        <v>0.22</v>
      </c>
      <c r="M167" s="65">
        <f t="shared" si="213"/>
        <v>0</v>
      </c>
      <c r="N167" s="267"/>
      <c r="O167" s="64">
        <v>0.22</v>
      </c>
      <c r="P167" s="65">
        <f t="shared" si="214"/>
        <v>0</v>
      </c>
      <c r="Q167" s="267"/>
      <c r="R167" s="64">
        <v>0.22</v>
      </c>
      <c r="S167" s="65">
        <f t="shared" si="215"/>
        <v>0</v>
      </c>
      <c r="T167" s="267"/>
      <c r="U167" s="64">
        <v>0.22</v>
      </c>
      <c r="V167" s="65">
        <f t="shared" si="216"/>
        <v>0</v>
      </c>
      <c r="W167" s="66">
        <f t="shared" si="209"/>
        <v>0</v>
      </c>
      <c r="X167" s="271">
        <f t="shared" si="210"/>
        <v>0</v>
      </c>
      <c r="Y167" s="271">
        <f t="shared" si="185"/>
        <v>0</v>
      </c>
      <c r="Z167" s="279" t="e">
        <f t="shared" si="211"/>
        <v>#DIV/0!</v>
      </c>
      <c r="AA167" s="248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198" t="s">
        <v>22</v>
      </c>
      <c r="B168" s="233" t="s">
        <v>235</v>
      </c>
      <c r="C168" s="228" t="s">
        <v>236</v>
      </c>
      <c r="D168" s="68"/>
      <c r="E168" s="69">
        <f>SUM(E169:E171)</f>
        <v>0</v>
      </c>
      <c r="F168" s="70"/>
      <c r="G168" s="71">
        <f>SUM(G169:G171)</f>
        <v>0</v>
      </c>
      <c r="H168" s="69">
        <f>SUM(H169:H171)</f>
        <v>0</v>
      </c>
      <c r="I168" s="70"/>
      <c r="J168" s="71">
        <f>SUM(J169:J171)</f>
        <v>0</v>
      </c>
      <c r="K168" s="69">
        <f>SUM(K169:K171)</f>
        <v>0</v>
      </c>
      <c r="L168" s="70"/>
      <c r="M168" s="71">
        <f>SUM(M169:M171)</f>
        <v>0</v>
      </c>
      <c r="N168" s="69">
        <f>SUM(N169:N171)</f>
        <v>0</v>
      </c>
      <c r="O168" s="70"/>
      <c r="P168" s="71">
        <f>SUM(P169:P171)</f>
        <v>0</v>
      </c>
      <c r="Q168" s="69">
        <f>SUM(Q169:Q171)</f>
        <v>0</v>
      </c>
      <c r="R168" s="70"/>
      <c r="S168" s="71">
        <f>SUM(S169:S171)</f>
        <v>0</v>
      </c>
      <c r="T168" s="69">
        <f>SUM(T169:T171)</f>
        <v>0</v>
      </c>
      <c r="U168" s="70"/>
      <c r="V168" s="71">
        <f>SUM(V169:V171)</f>
        <v>0</v>
      </c>
      <c r="W168" s="71">
        <f>SUM(W169:W171)</f>
        <v>0</v>
      </c>
      <c r="X168" s="71">
        <f>SUM(X169:X171)</f>
        <v>0</v>
      </c>
      <c r="Y168" s="71">
        <f t="shared" si="185"/>
        <v>0</v>
      </c>
      <c r="Z168" s="71" t="e">
        <f>Y168/W168</f>
        <v>#DIV/0!</v>
      </c>
      <c r="AA168" s="254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24</v>
      </c>
      <c r="B169" s="200" t="s">
        <v>237</v>
      </c>
      <c r="C169" s="96" t="s">
        <v>238</v>
      </c>
      <c r="D169" s="53"/>
      <c r="E169" s="54"/>
      <c r="F169" s="55"/>
      <c r="G169" s="56">
        <f t="shared" ref="G169:G171" si="218">E169*F169</f>
        <v>0</v>
      </c>
      <c r="H169" s="54"/>
      <c r="I169" s="55"/>
      <c r="J169" s="56">
        <f t="shared" ref="J169:J171" si="219">H169*I169</f>
        <v>0</v>
      </c>
      <c r="K169" s="54"/>
      <c r="L169" s="55"/>
      <c r="M169" s="56">
        <f t="shared" ref="M169:M171" si="220">K169*L169</f>
        <v>0</v>
      </c>
      <c r="N169" s="54"/>
      <c r="O169" s="55"/>
      <c r="P169" s="56">
        <f t="shared" ref="P169:P171" si="221">N169*O169</f>
        <v>0</v>
      </c>
      <c r="Q169" s="54"/>
      <c r="R169" s="55"/>
      <c r="S169" s="56">
        <f t="shared" ref="S169:S171" si="222">Q169*R169</f>
        <v>0</v>
      </c>
      <c r="T169" s="54"/>
      <c r="U169" s="55"/>
      <c r="V169" s="56">
        <f t="shared" ref="V169:V171" si="223">T169*U169</f>
        <v>0</v>
      </c>
      <c r="W169" s="57">
        <f t="shared" si="209"/>
        <v>0</v>
      </c>
      <c r="X169" s="271">
        <f t="shared" si="210"/>
        <v>0</v>
      </c>
      <c r="Y169" s="271">
        <f t="shared" si="185"/>
        <v>0</v>
      </c>
      <c r="Z169" s="279" t="e">
        <f t="shared" si="211"/>
        <v>#DIV/0!</v>
      </c>
      <c r="AA169" s="252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24</v>
      </c>
      <c r="B170" s="200" t="s">
        <v>239</v>
      </c>
      <c r="C170" s="96" t="s">
        <v>238</v>
      </c>
      <c r="D170" s="53"/>
      <c r="E170" s="54"/>
      <c r="F170" s="55"/>
      <c r="G170" s="56">
        <f t="shared" si="218"/>
        <v>0</v>
      </c>
      <c r="H170" s="54"/>
      <c r="I170" s="55"/>
      <c r="J170" s="56">
        <f t="shared" si="219"/>
        <v>0</v>
      </c>
      <c r="K170" s="54"/>
      <c r="L170" s="55"/>
      <c r="M170" s="56">
        <f t="shared" si="220"/>
        <v>0</v>
      </c>
      <c r="N170" s="54"/>
      <c r="O170" s="55"/>
      <c r="P170" s="56">
        <f t="shared" si="221"/>
        <v>0</v>
      </c>
      <c r="Q170" s="54"/>
      <c r="R170" s="55"/>
      <c r="S170" s="56">
        <f t="shared" si="222"/>
        <v>0</v>
      </c>
      <c r="T170" s="54"/>
      <c r="U170" s="55"/>
      <c r="V170" s="56">
        <f t="shared" si="223"/>
        <v>0</v>
      </c>
      <c r="W170" s="57">
        <f t="shared" si="209"/>
        <v>0</v>
      </c>
      <c r="X170" s="271">
        <f t="shared" si="210"/>
        <v>0</v>
      </c>
      <c r="Y170" s="271">
        <f t="shared" si="185"/>
        <v>0</v>
      </c>
      <c r="Z170" s="279" t="e">
        <f t="shared" si="211"/>
        <v>#DIV/0!</v>
      </c>
      <c r="AA170" s="252"/>
      <c r="AB170" s="59"/>
      <c r="AC170" s="59"/>
      <c r="AD170" s="59"/>
      <c r="AE170" s="59"/>
      <c r="AF170" s="59"/>
      <c r="AG170" s="59"/>
    </row>
    <row r="171" spans="1:33" ht="30" customHeight="1" thickBot="1" x14ac:dyDescent="0.25">
      <c r="A171" s="60" t="s">
        <v>24</v>
      </c>
      <c r="B171" s="221" t="s">
        <v>240</v>
      </c>
      <c r="C171" s="88" t="s">
        <v>238</v>
      </c>
      <c r="D171" s="62"/>
      <c r="E171" s="63"/>
      <c r="F171" s="64"/>
      <c r="G171" s="65">
        <f t="shared" si="218"/>
        <v>0</v>
      </c>
      <c r="H171" s="63"/>
      <c r="I171" s="64"/>
      <c r="J171" s="65">
        <f t="shared" si="219"/>
        <v>0</v>
      </c>
      <c r="K171" s="63"/>
      <c r="L171" s="64"/>
      <c r="M171" s="65">
        <f t="shared" si="220"/>
        <v>0</v>
      </c>
      <c r="N171" s="63"/>
      <c r="O171" s="64"/>
      <c r="P171" s="65">
        <f t="shared" si="221"/>
        <v>0</v>
      </c>
      <c r="Q171" s="63"/>
      <c r="R171" s="64"/>
      <c r="S171" s="65">
        <f t="shared" si="222"/>
        <v>0</v>
      </c>
      <c r="T171" s="63"/>
      <c r="U171" s="64"/>
      <c r="V171" s="65">
        <f t="shared" si="223"/>
        <v>0</v>
      </c>
      <c r="W171" s="66">
        <f t="shared" si="209"/>
        <v>0</v>
      </c>
      <c r="X171" s="271">
        <f t="shared" si="210"/>
        <v>0</v>
      </c>
      <c r="Y171" s="271">
        <f t="shared" si="185"/>
        <v>0</v>
      </c>
      <c r="Z171" s="279" t="e">
        <f t="shared" si="211"/>
        <v>#DIV/0!</v>
      </c>
      <c r="AA171" s="253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198" t="s">
        <v>22</v>
      </c>
      <c r="B172" s="233" t="s">
        <v>241</v>
      </c>
      <c r="C172" s="229" t="s">
        <v>218</v>
      </c>
      <c r="D172" s="68"/>
      <c r="E172" s="69">
        <f>SUM(E173:E182)</f>
        <v>15</v>
      </c>
      <c r="F172" s="70"/>
      <c r="G172" s="71">
        <f>SUM(G173:G185)</f>
        <v>59841</v>
      </c>
      <c r="H172" s="69">
        <f>SUM(H173:H182)</f>
        <v>15</v>
      </c>
      <c r="I172" s="70"/>
      <c r="J172" s="71">
        <f>SUM(J173:J185)</f>
        <v>71571.3</v>
      </c>
      <c r="K172" s="69">
        <f>SUM(K173:K182)</f>
        <v>0</v>
      </c>
      <c r="L172" s="70"/>
      <c r="M172" s="71">
        <f>SUM(M173:M185)</f>
        <v>0</v>
      </c>
      <c r="N172" s="69">
        <f>SUM(N173:N182)</f>
        <v>0</v>
      </c>
      <c r="O172" s="70"/>
      <c r="P172" s="71">
        <f>SUM(P173:P185)</f>
        <v>0</v>
      </c>
      <c r="Q172" s="69">
        <f>SUM(Q173:Q182)</f>
        <v>0</v>
      </c>
      <c r="R172" s="70"/>
      <c r="S172" s="71">
        <f>SUM(S173:S185)</f>
        <v>0</v>
      </c>
      <c r="T172" s="69">
        <f>SUM(T173:T182)</f>
        <v>0</v>
      </c>
      <c r="U172" s="70"/>
      <c r="V172" s="71">
        <f>SUM(V173:V185)</f>
        <v>0</v>
      </c>
      <c r="W172" s="71">
        <f>SUM(W173:W185)</f>
        <v>59841</v>
      </c>
      <c r="X172" s="71">
        <f>SUM(X173:X185)</f>
        <v>71571.3</v>
      </c>
      <c r="Y172" s="71">
        <f t="shared" si="185"/>
        <v>-11730.300000000003</v>
      </c>
      <c r="Z172" s="71">
        <f>Y172/W172</f>
        <v>-0.19602446483180433</v>
      </c>
      <c r="AA172" s="254"/>
      <c r="AB172" s="49"/>
      <c r="AC172" s="49"/>
      <c r="AD172" s="49"/>
      <c r="AE172" s="49"/>
      <c r="AF172" s="49"/>
      <c r="AG172" s="49"/>
    </row>
    <row r="173" spans="1:33" ht="30" customHeight="1" x14ac:dyDescent="0.2">
      <c r="A173" s="50" t="s">
        <v>24</v>
      </c>
      <c r="B173" s="200" t="s">
        <v>242</v>
      </c>
      <c r="C173" s="96" t="s">
        <v>346</v>
      </c>
      <c r="D173" s="53" t="s">
        <v>360</v>
      </c>
      <c r="E173" s="54">
        <v>3</v>
      </c>
      <c r="F173" s="55">
        <v>2500</v>
      </c>
      <c r="G173" s="56">
        <f t="shared" ref="G173:G176" si="224">E173*F173</f>
        <v>7500</v>
      </c>
      <c r="H173" s="54">
        <v>5</v>
      </c>
      <c r="I173" s="55">
        <v>3106</v>
      </c>
      <c r="J173" s="56">
        <f t="shared" ref="J173:J176" si="225">H173*I173</f>
        <v>15530</v>
      </c>
      <c r="K173" s="54"/>
      <c r="L173" s="55"/>
      <c r="M173" s="56">
        <f t="shared" ref="M173:M182" si="226">K173*L173</f>
        <v>0</v>
      </c>
      <c r="N173" s="54"/>
      <c r="O173" s="55"/>
      <c r="P173" s="56">
        <f t="shared" ref="P173:P182" si="227">N173*O173</f>
        <v>0</v>
      </c>
      <c r="Q173" s="54"/>
      <c r="R173" s="55"/>
      <c r="S173" s="56">
        <f t="shared" ref="S173:S185" si="228">Q173*R173</f>
        <v>0</v>
      </c>
      <c r="T173" s="54"/>
      <c r="U173" s="55"/>
      <c r="V173" s="56">
        <f t="shared" ref="V173:V185" si="229">T173*U173</f>
        <v>0</v>
      </c>
      <c r="W173" s="57">
        <f t="shared" si="209"/>
        <v>7500</v>
      </c>
      <c r="X173" s="271">
        <f t="shared" si="210"/>
        <v>15530</v>
      </c>
      <c r="Y173" s="271">
        <f t="shared" si="185"/>
        <v>-8030</v>
      </c>
      <c r="Z173" s="279">
        <f t="shared" si="211"/>
        <v>-1.0706666666666667</v>
      </c>
      <c r="AA173" s="252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50" t="s">
        <v>24</v>
      </c>
      <c r="B174" s="200" t="s">
        <v>243</v>
      </c>
      <c r="C174" s="96" t="s">
        <v>345</v>
      </c>
      <c r="D174" s="53" t="s">
        <v>360</v>
      </c>
      <c r="E174" s="54">
        <v>1</v>
      </c>
      <c r="F174" s="55">
        <v>2500</v>
      </c>
      <c r="G174" s="56">
        <f t="shared" si="224"/>
        <v>2500</v>
      </c>
      <c r="H174" s="54">
        <v>1</v>
      </c>
      <c r="I174" s="55">
        <v>3106</v>
      </c>
      <c r="J174" s="56">
        <f t="shared" si="225"/>
        <v>3106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2500</v>
      </c>
      <c r="X174" s="271">
        <f t="shared" si="210"/>
        <v>3106</v>
      </c>
      <c r="Y174" s="271">
        <f t="shared" si="185"/>
        <v>-606</v>
      </c>
      <c r="Z174" s="279">
        <f t="shared" si="211"/>
        <v>-0.2424</v>
      </c>
      <c r="AA174" s="252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50" t="s">
        <v>24</v>
      </c>
      <c r="B175" s="200" t="s">
        <v>244</v>
      </c>
      <c r="C175" s="96" t="s">
        <v>347</v>
      </c>
      <c r="D175" s="53" t="s">
        <v>360</v>
      </c>
      <c r="E175" s="54">
        <v>2</v>
      </c>
      <c r="F175" s="55">
        <v>2500</v>
      </c>
      <c r="G175" s="56">
        <f t="shared" si="224"/>
        <v>5000</v>
      </c>
      <c r="H175" s="54">
        <v>3</v>
      </c>
      <c r="I175" s="55">
        <v>3106</v>
      </c>
      <c r="J175" s="56">
        <f t="shared" si="225"/>
        <v>9318</v>
      </c>
      <c r="K175" s="54"/>
      <c r="L175" s="55"/>
      <c r="M175" s="56">
        <f t="shared" si="226"/>
        <v>0</v>
      </c>
      <c r="N175" s="54"/>
      <c r="O175" s="55"/>
      <c r="P175" s="56">
        <f t="shared" si="227"/>
        <v>0</v>
      </c>
      <c r="Q175" s="54"/>
      <c r="R175" s="55"/>
      <c r="S175" s="56">
        <f t="shared" si="228"/>
        <v>0</v>
      </c>
      <c r="T175" s="54"/>
      <c r="U175" s="55"/>
      <c r="V175" s="56">
        <f t="shared" si="229"/>
        <v>0</v>
      </c>
      <c r="W175" s="66">
        <f t="shared" si="209"/>
        <v>5000</v>
      </c>
      <c r="X175" s="271">
        <f t="shared" si="210"/>
        <v>9318</v>
      </c>
      <c r="Y175" s="271">
        <f t="shared" si="185"/>
        <v>-4318</v>
      </c>
      <c r="Z175" s="279">
        <f t="shared" si="211"/>
        <v>-0.86360000000000003</v>
      </c>
      <c r="AA175" s="252"/>
      <c r="AB175" s="59"/>
      <c r="AC175" s="59"/>
      <c r="AD175" s="59"/>
      <c r="AE175" s="59"/>
      <c r="AF175" s="59"/>
      <c r="AG175" s="59"/>
    </row>
    <row r="176" spans="1:33" ht="30" customHeight="1" x14ac:dyDescent="0.2">
      <c r="A176" s="50" t="s">
        <v>24</v>
      </c>
      <c r="B176" s="200" t="s">
        <v>245</v>
      </c>
      <c r="C176" s="96" t="s">
        <v>348</v>
      </c>
      <c r="D176" s="53" t="s">
        <v>360</v>
      </c>
      <c r="E176" s="54">
        <v>2</v>
      </c>
      <c r="F176" s="55">
        <v>2500</v>
      </c>
      <c r="G176" s="56">
        <f t="shared" si="224"/>
        <v>5000</v>
      </c>
      <c r="H176" s="54">
        <v>1</v>
      </c>
      <c r="I176" s="55">
        <v>3106</v>
      </c>
      <c r="J176" s="56">
        <f t="shared" si="225"/>
        <v>3106</v>
      </c>
      <c r="K176" s="54"/>
      <c r="L176" s="55"/>
      <c r="M176" s="56">
        <f t="shared" si="226"/>
        <v>0</v>
      </c>
      <c r="N176" s="54"/>
      <c r="O176" s="55"/>
      <c r="P176" s="56">
        <f t="shared" si="227"/>
        <v>0</v>
      </c>
      <c r="Q176" s="54"/>
      <c r="R176" s="55"/>
      <c r="S176" s="56">
        <f t="shared" si="228"/>
        <v>0</v>
      </c>
      <c r="T176" s="54"/>
      <c r="U176" s="55"/>
      <c r="V176" s="56">
        <f t="shared" si="229"/>
        <v>0</v>
      </c>
      <c r="W176" s="66">
        <f t="shared" si="209"/>
        <v>5000</v>
      </c>
      <c r="X176" s="271">
        <f t="shared" si="210"/>
        <v>3106</v>
      </c>
      <c r="Y176" s="271">
        <f t="shared" si="185"/>
        <v>1894</v>
      </c>
      <c r="Z176" s="279">
        <f t="shared" si="211"/>
        <v>0.37880000000000003</v>
      </c>
      <c r="AA176" s="252"/>
      <c r="AB176" s="59"/>
      <c r="AC176" s="59"/>
      <c r="AD176" s="59"/>
      <c r="AE176" s="59"/>
      <c r="AF176" s="59"/>
      <c r="AG176" s="59"/>
    </row>
    <row r="177" spans="1:33" ht="30" customHeight="1" x14ac:dyDescent="0.2">
      <c r="A177" s="50" t="s">
        <v>24</v>
      </c>
      <c r="B177" s="200" t="s">
        <v>246</v>
      </c>
      <c r="C177" s="88" t="s">
        <v>349</v>
      </c>
      <c r="D177" s="53" t="s">
        <v>360</v>
      </c>
      <c r="E177" s="54">
        <v>2</v>
      </c>
      <c r="F177" s="55">
        <v>2500</v>
      </c>
      <c r="G177" s="56">
        <f t="shared" ref="G177:G184" si="230">E177*F177</f>
        <v>5000</v>
      </c>
      <c r="H177" s="54">
        <v>1</v>
      </c>
      <c r="I177" s="55">
        <v>3106</v>
      </c>
      <c r="J177" s="56">
        <f t="shared" ref="J177:J184" si="231">H177*I177</f>
        <v>3106</v>
      </c>
      <c r="K177" s="54"/>
      <c r="L177" s="55"/>
      <c r="M177" s="56">
        <f t="shared" si="226"/>
        <v>0</v>
      </c>
      <c r="N177" s="54"/>
      <c r="O177" s="55"/>
      <c r="P177" s="56">
        <f t="shared" si="227"/>
        <v>0</v>
      </c>
      <c r="Q177" s="54"/>
      <c r="R177" s="55"/>
      <c r="S177" s="56">
        <f t="shared" si="228"/>
        <v>0</v>
      </c>
      <c r="T177" s="54"/>
      <c r="U177" s="55"/>
      <c r="V177" s="56">
        <f t="shared" si="229"/>
        <v>0</v>
      </c>
      <c r="W177" s="66">
        <f t="shared" si="209"/>
        <v>5000</v>
      </c>
      <c r="X177" s="271">
        <f t="shared" si="210"/>
        <v>3106</v>
      </c>
      <c r="Y177" s="271">
        <f t="shared" si="185"/>
        <v>1894</v>
      </c>
      <c r="Z177" s="279">
        <f t="shared" si="211"/>
        <v>0.37880000000000003</v>
      </c>
      <c r="AA177" s="252"/>
      <c r="AB177" s="58"/>
      <c r="AC177" s="59"/>
      <c r="AD177" s="59"/>
      <c r="AE177" s="59"/>
      <c r="AF177" s="59"/>
      <c r="AG177" s="59"/>
    </row>
    <row r="178" spans="1:33" ht="30" customHeight="1" x14ac:dyDescent="0.2">
      <c r="A178" s="50" t="s">
        <v>24</v>
      </c>
      <c r="B178" s="200" t="s">
        <v>247</v>
      </c>
      <c r="C178" s="88" t="s">
        <v>353</v>
      </c>
      <c r="D178" s="53" t="s">
        <v>360</v>
      </c>
      <c r="E178" s="54">
        <v>1</v>
      </c>
      <c r="F178" s="55">
        <v>2500</v>
      </c>
      <c r="G178" s="56">
        <f t="shared" si="230"/>
        <v>2500</v>
      </c>
      <c r="H178" s="54">
        <v>1</v>
      </c>
      <c r="I178" s="55">
        <v>3106</v>
      </c>
      <c r="J178" s="56">
        <f t="shared" si="231"/>
        <v>3106</v>
      </c>
      <c r="K178" s="54"/>
      <c r="L178" s="55"/>
      <c r="M178" s="56">
        <f t="shared" si="226"/>
        <v>0</v>
      </c>
      <c r="N178" s="54"/>
      <c r="O178" s="55"/>
      <c r="P178" s="56">
        <f t="shared" si="227"/>
        <v>0</v>
      </c>
      <c r="Q178" s="54"/>
      <c r="R178" s="55"/>
      <c r="S178" s="56">
        <f t="shared" si="228"/>
        <v>0</v>
      </c>
      <c r="T178" s="54"/>
      <c r="U178" s="55"/>
      <c r="V178" s="56">
        <f t="shared" si="229"/>
        <v>0</v>
      </c>
      <c r="W178" s="66">
        <f t="shared" si="209"/>
        <v>2500</v>
      </c>
      <c r="X178" s="271">
        <f t="shared" si="210"/>
        <v>3106</v>
      </c>
      <c r="Y178" s="271">
        <f t="shared" si="185"/>
        <v>-606</v>
      </c>
      <c r="Z178" s="279">
        <f t="shared" si="211"/>
        <v>-0.2424</v>
      </c>
      <c r="AA178" s="252"/>
      <c r="AB178" s="59"/>
      <c r="AC178" s="59"/>
      <c r="AD178" s="59"/>
      <c r="AE178" s="59"/>
      <c r="AF178" s="59"/>
      <c r="AG178" s="59"/>
    </row>
    <row r="179" spans="1:33" s="432" customFormat="1" ht="30" customHeight="1" x14ac:dyDescent="0.2">
      <c r="A179" s="50" t="s">
        <v>24</v>
      </c>
      <c r="B179" s="200" t="s">
        <v>248</v>
      </c>
      <c r="C179" s="88" t="s">
        <v>354</v>
      </c>
      <c r="D179" s="53" t="s">
        <v>360</v>
      </c>
      <c r="E179" s="54">
        <v>1</v>
      </c>
      <c r="F179" s="55">
        <v>2500</v>
      </c>
      <c r="G179" s="56">
        <f t="shared" si="230"/>
        <v>2500</v>
      </c>
      <c r="H179" s="54">
        <v>1</v>
      </c>
      <c r="I179" s="55">
        <v>3106</v>
      </c>
      <c r="J179" s="56">
        <f t="shared" si="231"/>
        <v>3106</v>
      </c>
      <c r="K179" s="63"/>
      <c r="L179" s="64"/>
      <c r="M179" s="65"/>
      <c r="N179" s="63"/>
      <c r="O179" s="64"/>
      <c r="P179" s="65"/>
      <c r="Q179" s="63"/>
      <c r="R179" s="64"/>
      <c r="S179" s="65"/>
      <c r="T179" s="63"/>
      <c r="U179" s="64"/>
      <c r="V179" s="65"/>
      <c r="W179" s="66">
        <f t="shared" si="209"/>
        <v>2500</v>
      </c>
      <c r="X179" s="271">
        <f t="shared" si="210"/>
        <v>3106</v>
      </c>
      <c r="Y179" s="271">
        <f t="shared" si="185"/>
        <v>-606</v>
      </c>
      <c r="Z179" s="279">
        <f t="shared" si="211"/>
        <v>-0.2424</v>
      </c>
      <c r="AA179" s="253"/>
      <c r="AB179" s="59"/>
      <c r="AC179" s="59"/>
      <c r="AD179" s="59"/>
      <c r="AE179" s="59"/>
      <c r="AF179" s="59"/>
      <c r="AG179" s="59"/>
    </row>
    <row r="180" spans="1:33" s="432" customFormat="1" ht="30" customHeight="1" x14ac:dyDescent="0.2">
      <c r="A180" s="50" t="s">
        <v>24</v>
      </c>
      <c r="B180" s="200" t="s">
        <v>249</v>
      </c>
      <c r="C180" s="88" t="s">
        <v>355</v>
      </c>
      <c r="D180" s="53" t="s">
        <v>360</v>
      </c>
      <c r="E180" s="54">
        <v>1</v>
      </c>
      <c r="F180" s="55">
        <v>2500</v>
      </c>
      <c r="G180" s="56">
        <f t="shared" si="230"/>
        <v>2500</v>
      </c>
      <c r="H180" s="54">
        <v>1</v>
      </c>
      <c r="I180" s="55">
        <v>3106</v>
      </c>
      <c r="J180" s="56">
        <f t="shared" si="231"/>
        <v>3106</v>
      </c>
      <c r="K180" s="63"/>
      <c r="L180" s="64"/>
      <c r="M180" s="65"/>
      <c r="N180" s="63"/>
      <c r="O180" s="64"/>
      <c r="P180" s="65"/>
      <c r="Q180" s="63"/>
      <c r="R180" s="64"/>
      <c r="S180" s="65"/>
      <c r="T180" s="63"/>
      <c r="U180" s="64"/>
      <c r="V180" s="65"/>
      <c r="W180" s="66">
        <f t="shared" si="209"/>
        <v>2500</v>
      </c>
      <c r="X180" s="271">
        <f t="shared" si="210"/>
        <v>3106</v>
      </c>
      <c r="Y180" s="271">
        <f t="shared" si="185"/>
        <v>-606</v>
      </c>
      <c r="Z180" s="279">
        <f t="shared" si="211"/>
        <v>-0.2424</v>
      </c>
      <c r="AA180" s="253"/>
      <c r="AB180" s="59"/>
      <c r="AC180" s="59"/>
      <c r="AD180" s="59"/>
      <c r="AE180" s="59"/>
      <c r="AF180" s="59"/>
      <c r="AG180" s="59"/>
    </row>
    <row r="181" spans="1:33" s="432" customFormat="1" ht="30" customHeight="1" x14ac:dyDescent="0.2">
      <c r="A181" s="50" t="s">
        <v>24</v>
      </c>
      <c r="B181" s="200" t="s">
        <v>350</v>
      </c>
      <c r="C181" s="88" t="s">
        <v>356</v>
      </c>
      <c r="D181" s="53" t="s">
        <v>360</v>
      </c>
      <c r="E181" s="54">
        <v>1</v>
      </c>
      <c r="F181" s="55">
        <v>2500</v>
      </c>
      <c r="G181" s="56">
        <f t="shared" si="230"/>
        <v>2500</v>
      </c>
      <c r="H181" s="54">
        <v>1</v>
      </c>
      <c r="I181" s="55">
        <v>3106</v>
      </c>
      <c r="J181" s="56">
        <f t="shared" si="231"/>
        <v>3106</v>
      </c>
      <c r="K181" s="63"/>
      <c r="L181" s="64"/>
      <c r="M181" s="65"/>
      <c r="N181" s="63"/>
      <c r="O181" s="64"/>
      <c r="P181" s="65"/>
      <c r="Q181" s="63"/>
      <c r="R181" s="64"/>
      <c r="S181" s="65"/>
      <c r="T181" s="63"/>
      <c r="U181" s="64"/>
      <c r="V181" s="65"/>
      <c r="W181" s="66">
        <f t="shared" si="209"/>
        <v>2500</v>
      </c>
      <c r="X181" s="271">
        <f t="shared" si="210"/>
        <v>3106</v>
      </c>
      <c r="Y181" s="271">
        <f t="shared" si="185"/>
        <v>-606</v>
      </c>
      <c r="Z181" s="279">
        <f t="shared" si="211"/>
        <v>-0.2424</v>
      </c>
      <c r="AA181" s="253"/>
      <c r="AB181" s="59"/>
      <c r="AC181" s="59"/>
      <c r="AD181" s="59"/>
      <c r="AE181" s="59"/>
      <c r="AF181" s="59"/>
      <c r="AG181" s="59"/>
    </row>
    <row r="182" spans="1:33" ht="30" customHeight="1" x14ac:dyDescent="0.2">
      <c r="A182" s="50" t="s">
        <v>24</v>
      </c>
      <c r="B182" s="200" t="s">
        <v>351</v>
      </c>
      <c r="C182" s="88" t="s">
        <v>357</v>
      </c>
      <c r="D182" s="53" t="s">
        <v>360</v>
      </c>
      <c r="E182" s="63">
        <v>1</v>
      </c>
      <c r="F182" s="64">
        <v>2500</v>
      </c>
      <c r="G182" s="56">
        <f t="shared" si="230"/>
        <v>2500</v>
      </c>
      <c r="H182" s="54"/>
      <c r="I182" s="55"/>
      <c r="J182" s="56">
        <f t="shared" si="231"/>
        <v>0</v>
      </c>
      <c r="K182" s="63"/>
      <c r="L182" s="64"/>
      <c r="M182" s="65">
        <f t="shared" si="226"/>
        <v>0</v>
      </c>
      <c r="N182" s="63"/>
      <c r="O182" s="64"/>
      <c r="P182" s="65">
        <f t="shared" si="227"/>
        <v>0</v>
      </c>
      <c r="Q182" s="63"/>
      <c r="R182" s="64"/>
      <c r="S182" s="65">
        <f t="shared" si="228"/>
        <v>0</v>
      </c>
      <c r="T182" s="63"/>
      <c r="U182" s="64"/>
      <c r="V182" s="65">
        <f t="shared" si="229"/>
        <v>0</v>
      </c>
      <c r="W182" s="66">
        <f t="shared" si="209"/>
        <v>2500</v>
      </c>
      <c r="X182" s="271">
        <f t="shared" si="210"/>
        <v>0</v>
      </c>
      <c r="Y182" s="271">
        <f t="shared" si="185"/>
        <v>2500</v>
      </c>
      <c r="Z182" s="279">
        <f t="shared" si="211"/>
        <v>1</v>
      </c>
      <c r="AA182" s="253"/>
      <c r="AB182" s="59"/>
      <c r="AC182" s="59"/>
      <c r="AD182" s="59"/>
      <c r="AE182" s="59"/>
      <c r="AF182" s="59"/>
      <c r="AG182" s="59"/>
    </row>
    <row r="183" spans="1:33" s="432" customFormat="1" ht="30" customHeight="1" x14ac:dyDescent="0.2">
      <c r="A183" s="50" t="s">
        <v>24</v>
      </c>
      <c r="B183" s="200" t="s">
        <v>352</v>
      </c>
      <c r="C183" s="88" t="s">
        <v>359</v>
      </c>
      <c r="D183" s="53" t="s">
        <v>360</v>
      </c>
      <c r="E183" s="63">
        <v>15</v>
      </c>
      <c r="F183" s="64">
        <v>420</v>
      </c>
      <c r="G183" s="65">
        <f t="shared" si="230"/>
        <v>6300</v>
      </c>
      <c r="H183" s="63">
        <v>15</v>
      </c>
      <c r="I183" s="64">
        <v>455</v>
      </c>
      <c r="J183" s="56">
        <f t="shared" si="231"/>
        <v>6825</v>
      </c>
      <c r="K183" s="63"/>
      <c r="L183" s="64"/>
      <c r="M183" s="65"/>
      <c r="N183" s="63"/>
      <c r="O183" s="64"/>
      <c r="P183" s="65"/>
      <c r="Q183" s="63"/>
      <c r="R183" s="64"/>
      <c r="S183" s="65"/>
      <c r="T183" s="63"/>
      <c r="U183" s="64"/>
      <c r="V183" s="65"/>
      <c r="W183" s="66">
        <f t="shared" si="209"/>
        <v>6300</v>
      </c>
      <c r="X183" s="271">
        <f t="shared" si="210"/>
        <v>6825</v>
      </c>
      <c r="Y183" s="271">
        <f t="shared" si="185"/>
        <v>-525</v>
      </c>
      <c r="Z183" s="279">
        <f t="shared" si="211"/>
        <v>-8.3333333333333329E-2</v>
      </c>
      <c r="AA183" s="253"/>
      <c r="AB183" s="59"/>
      <c r="AC183" s="59"/>
      <c r="AD183" s="59"/>
      <c r="AE183" s="59"/>
      <c r="AF183" s="59"/>
      <c r="AG183" s="59"/>
    </row>
    <row r="184" spans="1:33" s="432" customFormat="1" ht="30" customHeight="1" x14ac:dyDescent="0.2">
      <c r="A184" s="50" t="s">
        <v>24</v>
      </c>
      <c r="B184" s="200" t="s">
        <v>358</v>
      </c>
      <c r="C184" s="88" t="s">
        <v>362</v>
      </c>
      <c r="D184" s="62" t="s">
        <v>89</v>
      </c>
      <c r="E184" s="63">
        <v>1</v>
      </c>
      <c r="F184" s="64">
        <v>6405</v>
      </c>
      <c r="G184" s="65">
        <f t="shared" si="230"/>
        <v>6405</v>
      </c>
      <c r="H184" s="63">
        <v>1</v>
      </c>
      <c r="I184" s="64">
        <v>6405</v>
      </c>
      <c r="J184" s="56">
        <f t="shared" si="231"/>
        <v>6405</v>
      </c>
      <c r="K184" s="63"/>
      <c r="L184" s="64"/>
      <c r="M184" s="65"/>
      <c r="N184" s="63"/>
      <c r="O184" s="64"/>
      <c r="P184" s="65"/>
      <c r="Q184" s="63"/>
      <c r="R184" s="64"/>
      <c r="S184" s="65"/>
      <c r="T184" s="63"/>
      <c r="U184" s="64"/>
      <c r="V184" s="65"/>
      <c r="W184" s="66">
        <f t="shared" si="209"/>
        <v>6405</v>
      </c>
      <c r="X184" s="271">
        <f t="shared" si="210"/>
        <v>6405</v>
      </c>
      <c r="Y184" s="271">
        <f t="shared" si="185"/>
        <v>0</v>
      </c>
      <c r="Z184" s="279">
        <f t="shared" si="211"/>
        <v>0</v>
      </c>
      <c r="AA184" s="253"/>
      <c r="AB184" s="59"/>
      <c r="AC184" s="59"/>
      <c r="AD184" s="59"/>
      <c r="AE184" s="59"/>
      <c r="AF184" s="59"/>
      <c r="AG184" s="59"/>
    </row>
    <row r="185" spans="1:33" ht="30" customHeight="1" thickBot="1" x14ac:dyDescent="0.25">
      <c r="A185" s="60" t="s">
        <v>24</v>
      </c>
      <c r="B185" s="200" t="s">
        <v>361</v>
      </c>
      <c r="C185" s="97" t="s">
        <v>250</v>
      </c>
      <c r="D185" s="74"/>
      <c r="E185" s="267">
        <v>43800</v>
      </c>
      <c r="F185" s="64">
        <v>0.22</v>
      </c>
      <c r="G185" s="65">
        <f>E185*F185</f>
        <v>9636</v>
      </c>
      <c r="H185" s="267">
        <v>53415</v>
      </c>
      <c r="I185" s="64">
        <v>0.22</v>
      </c>
      <c r="J185" s="65">
        <f>H185*I185</f>
        <v>11751.3</v>
      </c>
      <c r="K185" s="267"/>
      <c r="L185" s="64">
        <v>0.22</v>
      </c>
      <c r="M185" s="65">
        <f>K185*L185</f>
        <v>0</v>
      </c>
      <c r="N185" s="267"/>
      <c r="O185" s="64">
        <v>0.22</v>
      </c>
      <c r="P185" s="65">
        <f>N185*O185</f>
        <v>0</v>
      </c>
      <c r="Q185" s="267"/>
      <c r="R185" s="64">
        <v>0.22</v>
      </c>
      <c r="S185" s="65">
        <f t="shared" si="228"/>
        <v>0</v>
      </c>
      <c r="T185" s="267"/>
      <c r="U185" s="64">
        <v>0.22</v>
      </c>
      <c r="V185" s="65">
        <f t="shared" si="229"/>
        <v>0</v>
      </c>
      <c r="W185" s="66">
        <f t="shared" si="209"/>
        <v>9636</v>
      </c>
      <c r="X185" s="271">
        <f t="shared" si="210"/>
        <v>11751.3</v>
      </c>
      <c r="Y185" s="271">
        <f t="shared" si="185"/>
        <v>-2115.2999999999993</v>
      </c>
      <c r="Z185" s="279">
        <f t="shared" si="211"/>
        <v>-0.2195205479452054</v>
      </c>
      <c r="AA185" s="248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53" t="s">
        <v>251</v>
      </c>
      <c r="B186" s="214"/>
      <c r="C186" s="154"/>
      <c r="D186" s="155"/>
      <c r="E186" s="115">
        <f>E172+E168+E163+E158</f>
        <v>2065</v>
      </c>
      <c r="F186" s="90"/>
      <c r="G186" s="156">
        <f>G172+G168+G163+G158</f>
        <v>411841</v>
      </c>
      <c r="H186" s="115">
        <f>H172+H168+H163+H158</f>
        <v>2065</v>
      </c>
      <c r="I186" s="90"/>
      <c r="J186" s="156">
        <f>J172+J168+J163+J158</f>
        <v>407871.3</v>
      </c>
      <c r="K186" s="115">
        <f>K172+K168+K163+K158</f>
        <v>0</v>
      </c>
      <c r="L186" s="90"/>
      <c r="M186" s="156">
        <f>M172+M168+M163+M158</f>
        <v>0</v>
      </c>
      <c r="N186" s="115">
        <f>N172+N168+N163+N158</f>
        <v>0</v>
      </c>
      <c r="O186" s="90"/>
      <c r="P186" s="156">
        <f>P172+P168+P163+P158</f>
        <v>0</v>
      </c>
      <c r="Q186" s="115">
        <f>Q172+Q168+Q163+Q158</f>
        <v>0</v>
      </c>
      <c r="R186" s="90"/>
      <c r="S186" s="156">
        <f>S172+S168+S163+S158</f>
        <v>0</v>
      </c>
      <c r="T186" s="115">
        <f>T172+T168+T163+T158</f>
        <v>0</v>
      </c>
      <c r="U186" s="90"/>
      <c r="V186" s="156">
        <f>V172+V168+V163+V158</f>
        <v>0</v>
      </c>
      <c r="W186" s="157">
        <f>W172+W158+W168+W163</f>
        <v>411841</v>
      </c>
      <c r="X186" s="157">
        <f>X172+X158+X168+X163</f>
        <v>407871.3</v>
      </c>
      <c r="Y186" s="157">
        <f t="shared" si="185"/>
        <v>3969.7000000000116</v>
      </c>
      <c r="Z186" s="157">
        <f>Y186/W186</f>
        <v>9.6389140469259043E-3</v>
      </c>
      <c r="AA186" s="255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158" t="s">
        <v>252</v>
      </c>
      <c r="B187" s="159"/>
      <c r="C187" s="160"/>
      <c r="D187" s="161"/>
      <c r="E187" s="162"/>
      <c r="F187" s="163"/>
      <c r="G187" s="164">
        <f>G37+G51+G60+G82+G96+G110+G123+G131+G139+G146+G150+G156+G186</f>
        <v>1426216</v>
      </c>
      <c r="H187" s="162"/>
      <c r="I187" s="163"/>
      <c r="J187" s="164">
        <f>J37+J51+J60+J82+J96+J110+J123+J131+J139+J146+J150+J156+J186</f>
        <v>1420177</v>
      </c>
      <c r="K187" s="162"/>
      <c r="L187" s="163"/>
      <c r="M187" s="164">
        <f>M37+M51+M60+M82+M96+M110+M123+M131+M139+M146+M150+M156+M186</f>
        <v>0</v>
      </c>
      <c r="N187" s="162"/>
      <c r="O187" s="163"/>
      <c r="P187" s="164">
        <f>P37+P51+P60+P82+P96+P110+P123+P131+P139+P146+P150+P156+P186</f>
        <v>0</v>
      </c>
      <c r="Q187" s="162"/>
      <c r="R187" s="163"/>
      <c r="S187" s="164">
        <f>S37+S51+S60+S82+S96+S110+S123+S131+S139+S146+S150+S156+S186</f>
        <v>0</v>
      </c>
      <c r="T187" s="162"/>
      <c r="U187" s="163"/>
      <c r="V187" s="164">
        <f>V37+V51+V60+V82+V96+V110+V123+V131+V139+V146+V150+V156+V186</f>
        <v>0</v>
      </c>
      <c r="W187" s="164">
        <f>W37+W51+W60+W82+W96+W110+W123+W131+W139+W146+W150+W156+W186</f>
        <v>1426216</v>
      </c>
      <c r="X187" s="164">
        <f>X37+X51+X60+X82+X96+X110+X123+X131+X139+X146+X150+X156+X186</f>
        <v>1420177</v>
      </c>
      <c r="Y187" s="164">
        <f>Y37+Y51+Y60+Y82+Y96+Y110+Y123+Y131+Y139+Y146+Y150+Y156+Y186</f>
        <v>6039.0000000000582</v>
      </c>
      <c r="Z187" s="278">
        <f>Y187/W187</f>
        <v>4.2342814833097216E-3</v>
      </c>
      <c r="AA187" s="256"/>
      <c r="AB187" s="5"/>
      <c r="AC187" s="5"/>
      <c r="AD187" s="5"/>
      <c r="AE187" s="5"/>
      <c r="AF187" s="5"/>
      <c r="AG187" s="5"/>
    </row>
    <row r="188" spans="1:33" ht="15" customHeight="1" thickBot="1" x14ac:dyDescent="0.25">
      <c r="A188" s="482"/>
      <c r="B188" s="450"/>
      <c r="C188" s="450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1"/>
      <c r="X188" s="21"/>
      <c r="Y188" s="21"/>
      <c r="Z188" s="21"/>
      <c r="AA188" s="241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483" t="s">
        <v>253</v>
      </c>
      <c r="B189" s="484"/>
      <c r="C189" s="485"/>
      <c r="D189" s="165"/>
      <c r="E189" s="162"/>
      <c r="F189" s="163"/>
      <c r="G189" s="166">
        <f>Фінансування!C27-'Кошторис  витрат'!G187</f>
        <v>0</v>
      </c>
      <c r="H189" s="162"/>
      <c r="I189" s="163"/>
      <c r="J189" s="166">
        <f>Фінансування!C28-'Кошторис  витрат'!J187</f>
        <v>0</v>
      </c>
      <c r="K189" s="162"/>
      <c r="L189" s="163"/>
      <c r="M189" s="166">
        <f>'Кошторис  витрат'!J31-'Кошторис  витрат'!M187</f>
        <v>0</v>
      </c>
      <c r="N189" s="162"/>
      <c r="O189" s="163"/>
      <c r="P189" s="166">
        <f>'Кошторис  витрат'!J32-'Кошторис  витрат'!P187</f>
        <v>2244</v>
      </c>
      <c r="Q189" s="162"/>
      <c r="R189" s="163"/>
      <c r="S189" s="166">
        <f>Фінансування!L27-'Кошторис  витрат'!S187</f>
        <v>0</v>
      </c>
      <c r="T189" s="162"/>
      <c r="U189" s="163"/>
      <c r="V189" s="166">
        <f>Фінансування!L28-'Кошторис  витрат'!V187</f>
        <v>0</v>
      </c>
      <c r="W189" s="167">
        <f>Фінансування!N27-'Кошторис  витрат'!W187</f>
        <v>0</v>
      </c>
      <c r="X189" s="167">
        <f>Фінансування!N28-'Кошторис  витрат'!X187</f>
        <v>0</v>
      </c>
      <c r="Y189" s="167"/>
      <c r="Z189" s="167"/>
      <c r="AA189" s="257"/>
      <c r="AB189" s="5"/>
      <c r="AC189" s="5"/>
      <c r="AD189" s="5"/>
      <c r="AE189" s="5"/>
      <c r="AF189" s="5"/>
      <c r="AG189" s="5"/>
    </row>
    <row r="190" spans="1:33" ht="15.75" customHeight="1" x14ac:dyDescent="0.2">
      <c r="A190" s="1"/>
      <c r="B190" s="168"/>
      <c r="C190" s="2"/>
      <c r="D190" s="16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38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38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38"/>
      <c r="AB192" s="1"/>
      <c r="AC192" s="1"/>
      <c r="AD192" s="1"/>
      <c r="AE192" s="1"/>
      <c r="AF192" s="1"/>
      <c r="AG192" s="1"/>
    </row>
    <row r="193" spans="1:33" ht="15.75" customHeight="1" x14ac:dyDescent="0.2">
      <c r="A193" s="6"/>
      <c r="B193" s="7"/>
      <c r="C193" s="8"/>
      <c r="D193" s="169"/>
      <c r="E193" s="170"/>
      <c r="F193" s="170"/>
      <c r="G193" s="9"/>
      <c r="H193" s="170"/>
      <c r="I193" s="170"/>
      <c r="J193" s="9"/>
      <c r="K193" s="171"/>
      <c r="L193" s="6"/>
      <c r="M193" s="170"/>
      <c r="N193" s="171"/>
      <c r="O193" s="6"/>
      <c r="P193" s="170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38"/>
      <c r="AB193" s="1"/>
      <c r="AC193" s="2"/>
      <c r="AD193" s="1"/>
      <c r="AE193" s="1"/>
      <c r="AF193" s="1"/>
      <c r="AG193" s="1"/>
    </row>
    <row r="194" spans="1:33" ht="15.75" customHeight="1" x14ac:dyDescent="0.2">
      <c r="A194" s="10"/>
      <c r="B194" s="172"/>
      <c r="C194" s="11" t="s">
        <v>9</v>
      </c>
      <c r="D194" s="173"/>
      <c r="E194" s="14"/>
      <c r="F194" s="12" t="s">
        <v>10</v>
      </c>
      <c r="G194" s="14"/>
      <c r="H194" s="14"/>
      <c r="I194" s="12" t="s">
        <v>10</v>
      </c>
      <c r="J194" s="14"/>
      <c r="K194" s="15"/>
      <c r="L194" s="13" t="s">
        <v>11</v>
      </c>
      <c r="M194" s="14"/>
      <c r="N194" s="15"/>
      <c r="O194" s="13" t="s">
        <v>11</v>
      </c>
      <c r="P194" s="14"/>
      <c r="Q194" s="14"/>
      <c r="R194" s="14"/>
      <c r="S194" s="14"/>
      <c r="T194" s="14"/>
      <c r="U194" s="14"/>
      <c r="V194" s="14"/>
      <c r="W194" s="174"/>
      <c r="X194" s="174"/>
      <c r="Y194" s="174"/>
      <c r="Z194" s="174"/>
      <c r="AA194" s="258"/>
      <c r="AB194" s="176"/>
      <c r="AC194" s="175"/>
      <c r="AD194" s="176"/>
      <c r="AE194" s="176"/>
      <c r="AF194" s="176"/>
      <c r="AG194" s="176"/>
    </row>
    <row r="195" spans="1:33" ht="15.75" customHeight="1" x14ac:dyDescent="0.2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6"/>
      <c r="X195" s="16"/>
      <c r="Y195" s="16"/>
      <c r="Z195" s="16"/>
      <c r="AA195" s="238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"/>
      <c r="X196" s="16"/>
      <c r="Y196" s="16"/>
      <c r="Z196" s="16"/>
      <c r="AA196" s="238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38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38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38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38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38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38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38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38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38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38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38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38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38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38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38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38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38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38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38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38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38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38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38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38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38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38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38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38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38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38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38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38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38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38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38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38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38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38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38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38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38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38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38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38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38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38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38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38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38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38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38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38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38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38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38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38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38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38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38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38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38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38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38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38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38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38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38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38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38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38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38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38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38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38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38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38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38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38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38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38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38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38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38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38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38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38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38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38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38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38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38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38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38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38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38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38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38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38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38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38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38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38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38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38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38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38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38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38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38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38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38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38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38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38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38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38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38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38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38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38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38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38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38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38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38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38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38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38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38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38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38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38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38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38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38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38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38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38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38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38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38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38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38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38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38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38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38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38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38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38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38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38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38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38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38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38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38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38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38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38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38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38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38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38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38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38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38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38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38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38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38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38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38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38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38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38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38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38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38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38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38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38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38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38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38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38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38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38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38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38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38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38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38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38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38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38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38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38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38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38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38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38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38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38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38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38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38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38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38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38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38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38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38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38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38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38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38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38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38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38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38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38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38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38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38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38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38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38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38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38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38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38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38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38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38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38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38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38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38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38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38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38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38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38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38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38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38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38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38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38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38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38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38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38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38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38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38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38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38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38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38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38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38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38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38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38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38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38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38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38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38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38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38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38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38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38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38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38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38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38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38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38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38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38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38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38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38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38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38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38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38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38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38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38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38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38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38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38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38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38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38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38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38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38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38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38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38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38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38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38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38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38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38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38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38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38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38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38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38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38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38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38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38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38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38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38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38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38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38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38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38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38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38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38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38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38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38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38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38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38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38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38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38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38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38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38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38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38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38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38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38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38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38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38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38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38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38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38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38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38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38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38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38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38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38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38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38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38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38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38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38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38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38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38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38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38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38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38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38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38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38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38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38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38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38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38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38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38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38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38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38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38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38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38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38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38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38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38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38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38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38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38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38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38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38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38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38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38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38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38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38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38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38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38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38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38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38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38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38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38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38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38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38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38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38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38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38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38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38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38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38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38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38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38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38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38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38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38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38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38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38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38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38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38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38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38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38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38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38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38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38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38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38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38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38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38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38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38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38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38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38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38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38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38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38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38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38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38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38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38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38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38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38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38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38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38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38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38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38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38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38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38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38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38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38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38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38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38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38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38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38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38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38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38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38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38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38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38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38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38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38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38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38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38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38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38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38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38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38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38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38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38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38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38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38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38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38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38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38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38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38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38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38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38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38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38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38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38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38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38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38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38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38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38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38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38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38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38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38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38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38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38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38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38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38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38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38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38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38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38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38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38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38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38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38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38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38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38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38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38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38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38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38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38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38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38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38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38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38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38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38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38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38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38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38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38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38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38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38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38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38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38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38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38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38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38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38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38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38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38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38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38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38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38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38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38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38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38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38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38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38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38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38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38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38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38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38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38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38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38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38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38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38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38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38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38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38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38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38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38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38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38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38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38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38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38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38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38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38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38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38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38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38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38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38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38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38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38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38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38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38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38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38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38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38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38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38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38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38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38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38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38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38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38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38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38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38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38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38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38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38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38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38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38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38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38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38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38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38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38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38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38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38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38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38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38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38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38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38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38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38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38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38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38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38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38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38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38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38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38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38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38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38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38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38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38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38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38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38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38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38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38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38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38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38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38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38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38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38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38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38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38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38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38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38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38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38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38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38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38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38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38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38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38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38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38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38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38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38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38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38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38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38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38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38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38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38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38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38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38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38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38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38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38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38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38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38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38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38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38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38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38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38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38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38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38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38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38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38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38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38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38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38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38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38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38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38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38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38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38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38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38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38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38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38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38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38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38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38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38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38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38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38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38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38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38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38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38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38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38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38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38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38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38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38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38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38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38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38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38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38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38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38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38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38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38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38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38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38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38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38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38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38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38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38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38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38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38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38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38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38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38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38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38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38"/>
      <c r="AB1021" s="1"/>
      <c r="AC1021" s="1"/>
      <c r="AD1021" s="1"/>
      <c r="AE1021" s="1"/>
      <c r="AF1021" s="1"/>
      <c r="AG1021" s="1"/>
    </row>
  </sheetData>
  <mergeCells count="25">
    <mergeCell ref="H58:J59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50:D150"/>
    <mergeCell ref="A188:C188"/>
    <mergeCell ref="A189:C189"/>
    <mergeCell ref="E58:G59"/>
    <mergeCell ref="A96:D96"/>
    <mergeCell ref="A1:E1"/>
    <mergeCell ref="A7:A9"/>
    <mergeCell ref="B7:B9"/>
    <mergeCell ref="C7:C9"/>
    <mergeCell ref="D7:D9"/>
  </mergeCells>
  <conditionalFormatting sqref="C14">
    <cfRule type="expression" dxfId="0" priority="1">
      <formula>LEN(TRIM(C14))&gt;0</formula>
    </cfRule>
  </conditionalFormatting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myzey</cp:lastModifiedBy>
  <cp:lastPrinted>2021-11-29T10:00:33Z</cp:lastPrinted>
  <dcterms:created xsi:type="dcterms:W3CDTF">2020-11-14T13:09:40Z</dcterms:created>
  <dcterms:modified xsi:type="dcterms:W3CDTF">2021-11-29T10:12:18Z</dcterms:modified>
</cp:coreProperties>
</file>