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Evgeniya/Library/Mobile Documents/com~apple~CloudDocs/Desktop/Banana/ПРОЕКТИ/укф2021/Музичний Світ Україні/Звіт аудіторам/"/>
    </mc:Choice>
  </mc:AlternateContent>
  <xr:revisionPtr revIDLastSave="0" documentId="13_ncr:1_{005294D1-1190-804D-AA82-C70EBDDF9B3A}" xr6:coauthVersionLast="47" xr6:coauthVersionMax="47" xr10:uidLastSave="{00000000-0000-0000-0000-000000000000}"/>
  <bookViews>
    <workbookView xWindow="0" yWindow="460" windowWidth="25200" windowHeight="1584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витрат'!$A$10:$AA$184</definedName>
    <definedName name="_xlnm.Print_Area" localSheetId="1">'Кошторис  витрат'!$A$1:$AA$189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8" i="2" l="1"/>
  <c r="Y138" i="2" s="1"/>
  <c r="Z138" i="2" s="1"/>
  <c r="X138" i="2"/>
  <c r="W139" i="2"/>
  <c r="Y139" i="2" s="1"/>
  <c r="Z139" i="2" s="1"/>
  <c r="X139" i="2"/>
  <c r="W140" i="2"/>
  <c r="Y140" i="2" s="1"/>
  <c r="Z140" i="2" s="1"/>
  <c r="X140" i="2"/>
  <c r="W141" i="2"/>
  <c r="Y141" i="2" s="1"/>
  <c r="Z141" i="2" s="1"/>
  <c r="X141" i="2"/>
  <c r="C30" i="1"/>
  <c r="C29" i="1"/>
  <c r="J138" i="2"/>
  <c r="J139" i="2"/>
  <c r="J140" i="2"/>
  <c r="J141" i="2"/>
  <c r="G146" i="2"/>
  <c r="G138" i="2"/>
  <c r="G139" i="2"/>
  <c r="G140" i="2"/>
  <c r="G141" i="2"/>
  <c r="J176" i="2" l="1"/>
  <c r="G176" i="2"/>
  <c r="J27" i="1" l="1"/>
  <c r="J28" i="1"/>
  <c r="H30" i="1"/>
  <c r="G30" i="1"/>
  <c r="F30" i="1"/>
  <c r="E30" i="1"/>
  <c r="D30" i="1"/>
  <c r="J29" i="1"/>
  <c r="N29" i="1" l="1"/>
  <c r="I29" i="1" s="1"/>
  <c r="J30" i="1"/>
  <c r="B29" i="1" l="1"/>
  <c r="K29" i="1"/>
  <c r="V180" i="2"/>
  <c r="V179" i="2"/>
  <c r="V178" i="2"/>
  <c r="V177" i="2"/>
  <c r="V176" i="2"/>
  <c r="V175" i="2"/>
  <c r="V174" i="2"/>
  <c r="V173" i="2"/>
  <c r="T172" i="2"/>
  <c r="V171" i="2"/>
  <c r="V170" i="2"/>
  <c r="V169" i="2"/>
  <c r="T168" i="2"/>
  <c r="V167" i="2"/>
  <c r="V166" i="2"/>
  <c r="V165" i="2"/>
  <c r="V164" i="2"/>
  <c r="T163" i="2"/>
  <c r="V162" i="2"/>
  <c r="V161" i="2"/>
  <c r="V160" i="2"/>
  <c r="V159" i="2"/>
  <c r="V158" i="2" s="1"/>
  <c r="T158" i="2"/>
  <c r="T156" i="2"/>
  <c r="V155" i="2"/>
  <c r="V154" i="2"/>
  <c r="V153" i="2"/>
  <c r="V152" i="2"/>
  <c r="T150" i="2"/>
  <c r="V149" i="2"/>
  <c r="V148" i="2"/>
  <c r="T146" i="2"/>
  <c r="V145" i="2"/>
  <c r="V144" i="2"/>
  <c r="V143" i="2"/>
  <c r="V142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V74" i="2" s="1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/>
  <c r="T53" i="2"/>
  <c r="V52" i="2"/>
  <c r="V51" i="2"/>
  <c r="V50" i="2"/>
  <c r="V49" i="2" s="1"/>
  <c r="T49" i="2"/>
  <c r="V46" i="2"/>
  <c r="V45" i="2"/>
  <c r="V44" i="2"/>
  <c r="V43" i="2" s="1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0" i="2"/>
  <c r="P179" i="2"/>
  <c r="P178" i="2"/>
  <c r="P177" i="2"/>
  <c r="P176" i="2"/>
  <c r="P175" i="2"/>
  <c r="P174" i="2"/>
  <c r="P173" i="2"/>
  <c r="N172" i="2"/>
  <c r="P171" i="2"/>
  <c r="P170" i="2"/>
  <c r="P169" i="2"/>
  <c r="N168" i="2"/>
  <c r="P167" i="2"/>
  <c r="P166" i="2"/>
  <c r="P165" i="2"/>
  <c r="P164" i="2"/>
  <c r="N163" i="2"/>
  <c r="P162" i="2"/>
  <c r="P161" i="2"/>
  <c r="P160" i="2"/>
  <c r="P159" i="2"/>
  <c r="N158" i="2"/>
  <c r="N156" i="2"/>
  <c r="P155" i="2"/>
  <c r="P154" i="2"/>
  <c r="P153" i="2"/>
  <c r="P152" i="2"/>
  <c r="N150" i="2"/>
  <c r="P149" i="2"/>
  <c r="P148" i="2"/>
  <c r="N146" i="2"/>
  <c r="P145" i="2"/>
  <c r="P144" i="2"/>
  <c r="P143" i="2"/>
  <c r="P142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0" i="2"/>
  <c r="J179" i="2"/>
  <c r="J178" i="2"/>
  <c r="J177" i="2"/>
  <c r="X177" i="2" s="1"/>
  <c r="J175" i="2"/>
  <c r="J174" i="2"/>
  <c r="J173" i="2"/>
  <c r="H172" i="2"/>
  <c r="J171" i="2"/>
  <c r="J170" i="2"/>
  <c r="J169" i="2"/>
  <c r="X169" i="2" s="1"/>
  <c r="H168" i="2"/>
  <c r="J167" i="2"/>
  <c r="J166" i="2"/>
  <c r="J165" i="2"/>
  <c r="X165" i="2" s="1"/>
  <c r="J164" i="2"/>
  <c r="H163" i="2"/>
  <c r="J162" i="2"/>
  <c r="J161" i="2"/>
  <c r="X161" i="2" s="1"/>
  <c r="J160" i="2"/>
  <c r="X160" i="2" s="1"/>
  <c r="J159" i="2"/>
  <c r="H158" i="2"/>
  <c r="H156" i="2"/>
  <c r="J155" i="2"/>
  <c r="X155" i="2" s="1"/>
  <c r="J154" i="2"/>
  <c r="J153" i="2"/>
  <c r="J152" i="2"/>
  <c r="X152" i="2" s="1"/>
  <c r="H150" i="2"/>
  <c r="J149" i="2"/>
  <c r="J148" i="2"/>
  <c r="H146" i="2"/>
  <c r="J145" i="2"/>
  <c r="X145" i="2" s="1"/>
  <c r="J144" i="2"/>
  <c r="J143" i="2"/>
  <c r="J142" i="2"/>
  <c r="X142" i="2" s="1"/>
  <c r="J137" i="2"/>
  <c r="H135" i="2"/>
  <c r="J134" i="2"/>
  <c r="J133" i="2"/>
  <c r="X133" i="2" s="1"/>
  <c r="J132" i="2"/>
  <c r="X132" i="2" s="1"/>
  <c r="J131" i="2"/>
  <c r="J130" i="2"/>
  <c r="J129" i="2"/>
  <c r="X129" i="2" s="1"/>
  <c r="H127" i="2"/>
  <c r="J126" i="2"/>
  <c r="J125" i="2"/>
  <c r="J124" i="2"/>
  <c r="X124" i="2" s="1"/>
  <c r="J123" i="2"/>
  <c r="X123" i="2" s="1"/>
  <c r="J122" i="2"/>
  <c r="J121" i="2"/>
  <c r="H119" i="2"/>
  <c r="J118" i="2"/>
  <c r="X118" i="2" s="1"/>
  <c r="J117" i="2"/>
  <c r="J116" i="2"/>
  <c r="J115" i="2"/>
  <c r="X115" i="2" s="1"/>
  <c r="J114" i="2"/>
  <c r="X114" i="2" s="1"/>
  <c r="J113" i="2"/>
  <c r="J112" i="2"/>
  <c r="J111" i="2"/>
  <c r="X111" i="2" s="1"/>
  <c r="J110" i="2"/>
  <c r="X110" i="2" s="1"/>
  <c r="J109" i="2"/>
  <c r="J108" i="2"/>
  <c r="J105" i="2"/>
  <c r="X105" i="2" s="1"/>
  <c r="J104" i="2"/>
  <c r="X104" i="2" s="1"/>
  <c r="J103" i="2"/>
  <c r="H102" i="2"/>
  <c r="J101" i="2"/>
  <c r="X101" i="2" s="1"/>
  <c r="J100" i="2"/>
  <c r="J99" i="2"/>
  <c r="H98" i="2"/>
  <c r="J97" i="2"/>
  <c r="X97" i="2" s="1"/>
  <c r="J96" i="2"/>
  <c r="J95" i="2"/>
  <c r="H94" i="2"/>
  <c r="J91" i="2"/>
  <c r="X91" i="2" s="1"/>
  <c r="J90" i="2"/>
  <c r="J89" i="2"/>
  <c r="H88" i="2"/>
  <c r="J87" i="2"/>
  <c r="X87" i="2" s="1"/>
  <c r="J86" i="2"/>
  <c r="J85" i="2"/>
  <c r="H84" i="2"/>
  <c r="J83" i="2"/>
  <c r="X83" i="2" s="1"/>
  <c r="J82" i="2"/>
  <c r="J81" i="2"/>
  <c r="H80" i="2"/>
  <c r="J77" i="2"/>
  <c r="X77" i="2" s="1"/>
  <c r="J76" i="2"/>
  <c r="J75" i="2"/>
  <c r="H74" i="2"/>
  <c r="J73" i="2"/>
  <c r="X73" i="2" s="1"/>
  <c r="J72" i="2"/>
  <c r="X72" i="2" s="1"/>
  <c r="J71" i="2"/>
  <c r="H70" i="2"/>
  <c r="J69" i="2"/>
  <c r="J68" i="2"/>
  <c r="X68" i="2" s="1"/>
  <c r="J67" i="2"/>
  <c r="H66" i="2"/>
  <c r="J65" i="2"/>
  <c r="J64" i="2"/>
  <c r="X64" i="2" s="1"/>
  <c r="J63" i="2"/>
  <c r="H62" i="2"/>
  <c r="J61" i="2"/>
  <c r="X61" i="2" s="1"/>
  <c r="J60" i="2"/>
  <c r="X60" i="2" s="1"/>
  <c r="J59" i="2"/>
  <c r="H58" i="2"/>
  <c r="J52" i="2"/>
  <c r="J51" i="2"/>
  <c r="X51" i="2" s="1"/>
  <c r="J50" i="2"/>
  <c r="H49" i="2"/>
  <c r="J46" i="2"/>
  <c r="J45" i="2"/>
  <c r="X45" i="2" s="1"/>
  <c r="J44" i="2"/>
  <c r="H43" i="2"/>
  <c r="J42" i="2"/>
  <c r="J41" i="2"/>
  <c r="X41" i="2" s="1"/>
  <c r="J40" i="2"/>
  <c r="H39" i="2"/>
  <c r="J38" i="2"/>
  <c r="J37" i="2"/>
  <c r="X37" i="2" s="1"/>
  <c r="J36" i="2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20" i="2" l="1"/>
  <c r="X24" i="2"/>
  <c r="X32" i="2"/>
  <c r="X38" i="2"/>
  <c r="X42" i="2"/>
  <c r="X46" i="2"/>
  <c r="X52" i="2"/>
  <c r="P35" i="2"/>
  <c r="P43" i="2"/>
  <c r="X54" i="2"/>
  <c r="X176" i="2"/>
  <c r="X55" i="2"/>
  <c r="X53" i="2" s="1"/>
  <c r="X178" i="2"/>
  <c r="P53" i="2"/>
  <c r="X112" i="2"/>
  <c r="X116" i="2"/>
  <c r="X121" i="2"/>
  <c r="X125" i="2"/>
  <c r="X134" i="2"/>
  <c r="X143" i="2"/>
  <c r="X153" i="2"/>
  <c r="X162" i="2"/>
  <c r="X166" i="2"/>
  <c r="X170" i="2"/>
  <c r="X174" i="2"/>
  <c r="X179" i="2"/>
  <c r="X30" i="2"/>
  <c r="X36" i="2"/>
  <c r="X35" i="2" s="1"/>
  <c r="X40" i="2"/>
  <c r="X39" i="2" s="1"/>
  <c r="X44" i="2"/>
  <c r="X59" i="2"/>
  <c r="X58" i="2" s="1"/>
  <c r="J66" i="2"/>
  <c r="J70" i="2"/>
  <c r="P49" i="2"/>
  <c r="X109" i="2"/>
  <c r="X171" i="2"/>
  <c r="X168" i="2" s="1"/>
  <c r="X15" i="2"/>
  <c r="X19" i="2"/>
  <c r="X23" i="2"/>
  <c r="X31" i="2"/>
  <c r="X29" i="2" s="1"/>
  <c r="X71" i="2"/>
  <c r="X70" i="2" s="1"/>
  <c r="X75" i="2"/>
  <c r="J80" i="2"/>
  <c r="X89" i="2"/>
  <c r="X167" i="2"/>
  <c r="X76" i="2"/>
  <c r="X86" i="2"/>
  <c r="X90" i="2"/>
  <c r="P146" i="2"/>
  <c r="P163" i="2"/>
  <c r="X180" i="2"/>
  <c r="X117" i="2"/>
  <c r="J146" i="2"/>
  <c r="J163" i="2"/>
  <c r="P58" i="2"/>
  <c r="V58" i="2"/>
  <c r="X113" i="2"/>
  <c r="X175" i="2"/>
  <c r="P13" i="2"/>
  <c r="N26" i="2" s="1"/>
  <c r="P17" i="2"/>
  <c r="N27" i="2" s="1"/>
  <c r="P27" i="2" s="1"/>
  <c r="X22" i="2"/>
  <c r="P29" i="2"/>
  <c r="N47" i="2"/>
  <c r="V17" i="2"/>
  <c r="T27" i="2" s="1"/>
  <c r="V27" i="2" s="1"/>
  <c r="V29" i="2"/>
  <c r="T47" i="2"/>
  <c r="X43" i="2"/>
  <c r="J49" i="2"/>
  <c r="J56" i="2" s="1"/>
  <c r="X50" i="2"/>
  <c r="J62" i="2"/>
  <c r="X63" i="2"/>
  <c r="X99" i="2"/>
  <c r="X159" i="2"/>
  <c r="X16" i="2"/>
  <c r="J84" i="2"/>
  <c r="X85" i="2"/>
  <c r="J88" i="2"/>
  <c r="J172" i="2"/>
  <c r="X173" i="2"/>
  <c r="V146" i="2"/>
  <c r="V163" i="2"/>
  <c r="X18" i="2"/>
  <c r="X17" i="2" s="1"/>
  <c r="X67" i="2"/>
  <c r="X65" i="2"/>
  <c r="X69" i="2"/>
  <c r="X82" i="2"/>
  <c r="J94" i="2"/>
  <c r="J98" i="2"/>
  <c r="J102" i="2"/>
  <c r="J119" i="2"/>
  <c r="X108" i="2"/>
  <c r="J135" i="2"/>
  <c r="J150" i="2"/>
  <c r="X148" i="2"/>
  <c r="X81" i="2"/>
  <c r="X130" i="2"/>
  <c r="X164" i="2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6" i="2"/>
  <c r="X131" i="2"/>
  <c r="X144" i="2"/>
  <c r="X149" i="2"/>
  <c r="X154" i="2"/>
  <c r="X156" i="2" s="1"/>
  <c r="P74" i="2"/>
  <c r="P98" i="2"/>
  <c r="P158" i="2"/>
  <c r="X95" i="2"/>
  <c r="X94" i="2" s="1"/>
  <c r="X137" i="2"/>
  <c r="P66" i="2"/>
  <c r="P70" i="2"/>
  <c r="P168" i="2"/>
  <c r="P172" i="2"/>
  <c r="V66" i="2"/>
  <c r="V70" i="2"/>
  <c r="V168" i="2"/>
  <c r="V172" i="2"/>
  <c r="P84" i="2"/>
  <c r="P88" i="2"/>
  <c r="P94" i="2"/>
  <c r="N106" i="2"/>
  <c r="P119" i="2"/>
  <c r="P127" i="2"/>
  <c r="P156" i="2"/>
  <c r="V13" i="2"/>
  <c r="V84" i="2"/>
  <c r="V88" i="2"/>
  <c r="V94" i="2"/>
  <c r="T106" i="2"/>
  <c r="V119" i="2"/>
  <c r="V127" i="2"/>
  <c r="V156" i="2"/>
  <c r="H78" i="2"/>
  <c r="H181" i="2"/>
  <c r="J17" i="2"/>
  <c r="H27" i="2" s="1"/>
  <c r="J43" i="2"/>
  <c r="H56" i="2"/>
  <c r="J58" i="2"/>
  <c r="J74" i="2"/>
  <c r="H106" i="2"/>
  <c r="J127" i="2"/>
  <c r="J156" i="2"/>
  <c r="J158" i="2"/>
  <c r="J168" i="2"/>
  <c r="P21" i="2"/>
  <c r="N28" i="2" s="1"/>
  <c r="P28" i="2" s="1"/>
  <c r="P39" i="2"/>
  <c r="N56" i="2"/>
  <c r="P62" i="2"/>
  <c r="N78" i="2"/>
  <c r="P80" i="2"/>
  <c r="P102" i="2"/>
  <c r="P135" i="2"/>
  <c r="P150" i="2"/>
  <c r="N181" i="2"/>
  <c r="V21" i="2"/>
  <c r="T28" i="2" s="1"/>
  <c r="V28" i="2" s="1"/>
  <c r="V39" i="2"/>
  <c r="V47" i="2" s="1"/>
  <c r="T56" i="2"/>
  <c r="V62" i="2"/>
  <c r="T78" i="2"/>
  <c r="V80" i="2"/>
  <c r="V102" i="2"/>
  <c r="V135" i="2"/>
  <c r="V150" i="2"/>
  <c r="T181" i="2"/>
  <c r="T26" i="2"/>
  <c r="V56" i="2"/>
  <c r="P56" i="2"/>
  <c r="S149" i="2"/>
  <c r="M149" i="2"/>
  <c r="G149" i="2"/>
  <c r="G155" i="2"/>
  <c r="M155" i="2"/>
  <c r="E172" i="2"/>
  <c r="X163" i="2" l="1"/>
  <c r="X158" i="2"/>
  <c r="X88" i="2"/>
  <c r="X135" i="2"/>
  <c r="P47" i="2"/>
  <c r="X49" i="2"/>
  <c r="X56" i="2" s="1"/>
  <c r="X127" i="2"/>
  <c r="X146" i="2"/>
  <c r="X13" i="2"/>
  <c r="X84" i="2"/>
  <c r="X21" i="2"/>
  <c r="P181" i="2"/>
  <c r="X74" i="2"/>
  <c r="P92" i="2"/>
  <c r="X172" i="2"/>
  <c r="X119" i="2"/>
  <c r="P106" i="2"/>
  <c r="P78" i="2"/>
  <c r="X150" i="2"/>
  <c r="X66" i="2"/>
  <c r="X62" i="2"/>
  <c r="V78" i="2"/>
  <c r="J106" i="2"/>
  <c r="J92" i="2"/>
  <c r="X47" i="2"/>
  <c r="X98" i="2"/>
  <c r="X106" i="2" s="1"/>
  <c r="V92" i="2"/>
  <c r="J47" i="2"/>
  <c r="V106" i="2"/>
  <c r="W149" i="2"/>
  <c r="Y149" i="2" s="1"/>
  <c r="Z149" i="2" s="1"/>
  <c r="J78" i="2"/>
  <c r="X28" i="2"/>
  <c r="V181" i="2"/>
  <c r="X80" i="2"/>
  <c r="J181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181" i="2" l="1"/>
  <c r="P182" i="2"/>
  <c r="P184" i="2" s="1"/>
  <c r="X78" i="2"/>
  <c r="X92" i="2"/>
  <c r="V182" i="2"/>
  <c r="L28" i="1" s="1"/>
  <c r="X26" i="2"/>
  <c r="X27" i="2"/>
  <c r="J25" i="2"/>
  <c r="J33" i="2" s="1"/>
  <c r="J182" i="2" s="1"/>
  <c r="C28" i="1" s="1"/>
  <c r="Q172" i="2"/>
  <c r="K172" i="2"/>
  <c r="Q168" i="2"/>
  <c r="K168" i="2"/>
  <c r="E168" i="2"/>
  <c r="Q163" i="2"/>
  <c r="K163" i="2"/>
  <c r="E163" i="2"/>
  <c r="Q158" i="2"/>
  <c r="K158" i="2"/>
  <c r="E158" i="2"/>
  <c r="G162" i="2"/>
  <c r="Q156" i="2"/>
  <c r="K156" i="2"/>
  <c r="E156" i="2"/>
  <c r="Q150" i="2"/>
  <c r="K150" i="2"/>
  <c r="E150" i="2"/>
  <c r="E146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N28" i="1"/>
  <c r="B28" i="1" s="1"/>
  <c r="B30" i="1" s="1"/>
  <c r="V184" i="2"/>
  <c r="X25" i="2"/>
  <c r="X33" i="2" s="1"/>
  <c r="X182" i="2" s="1"/>
  <c r="J184" i="2"/>
  <c r="E181" i="2"/>
  <c r="K47" i="2"/>
  <c r="E78" i="2"/>
  <c r="K181" i="2"/>
  <c r="Q47" i="2"/>
  <c r="E47" i="2"/>
  <c r="Q181" i="2"/>
  <c r="X184" i="2" l="1"/>
  <c r="N30" i="1"/>
  <c r="I28" i="1"/>
  <c r="I30" i="1" s="1"/>
  <c r="M29" i="1"/>
  <c r="M30" i="1" s="1"/>
  <c r="K28" i="1"/>
  <c r="K30" i="1" s="1"/>
  <c r="M89" i="2"/>
  <c r="E106" i="2"/>
  <c r="Q106" i="2"/>
  <c r="K106" i="2"/>
  <c r="Q146" i="2"/>
  <c r="K146" i="2"/>
  <c r="K53" i="2"/>
  <c r="M180" i="2"/>
  <c r="G180" i="2"/>
  <c r="G179" i="2"/>
  <c r="Q53" i="2"/>
  <c r="A5" i="2" l="1"/>
  <c r="A4" i="2"/>
  <c r="A3" i="2"/>
  <c r="A2" i="2"/>
  <c r="S179" i="2" l="1"/>
  <c r="M179" i="2"/>
  <c r="W179" i="2" s="1"/>
  <c r="Y179" i="2" s="1"/>
  <c r="Z179" i="2" s="1"/>
  <c r="S178" i="2"/>
  <c r="M178" i="2"/>
  <c r="G178" i="2"/>
  <c r="S177" i="2"/>
  <c r="M177" i="2"/>
  <c r="G177" i="2"/>
  <c r="S176" i="2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G173" i="2"/>
  <c r="S171" i="2"/>
  <c r="M171" i="2"/>
  <c r="G171" i="2"/>
  <c r="S170" i="2"/>
  <c r="M170" i="2"/>
  <c r="G170" i="2"/>
  <c r="S169" i="2"/>
  <c r="M169" i="2"/>
  <c r="G169" i="2"/>
  <c r="S166" i="2"/>
  <c r="M166" i="2"/>
  <c r="G166" i="2"/>
  <c r="S165" i="2"/>
  <c r="M165" i="2"/>
  <c r="G165" i="2"/>
  <c r="S164" i="2"/>
  <c r="M164" i="2"/>
  <c r="G164" i="2"/>
  <c r="S162" i="2"/>
  <c r="M162" i="2"/>
  <c r="S161" i="2"/>
  <c r="M161" i="2"/>
  <c r="G161" i="2"/>
  <c r="S160" i="2"/>
  <c r="M160" i="2"/>
  <c r="G160" i="2"/>
  <c r="S159" i="2"/>
  <c r="M159" i="2"/>
  <c r="G159" i="2"/>
  <c r="S154" i="2"/>
  <c r="M154" i="2"/>
  <c r="G154" i="2"/>
  <c r="S153" i="2"/>
  <c r="M153" i="2"/>
  <c r="G153" i="2"/>
  <c r="S152" i="2"/>
  <c r="M152" i="2"/>
  <c r="G152" i="2"/>
  <c r="S148" i="2"/>
  <c r="M148" i="2"/>
  <c r="G148" i="2"/>
  <c r="S144" i="2"/>
  <c r="M144" i="2"/>
  <c r="G144" i="2"/>
  <c r="S143" i="2"/>
  <c r="M143" i="2"/>
  <c r="G143" i="2"/>
  <c r="S142" i="2"/>
  <c r="M142" i="2"/>
  <c r="G142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0" i="2" l="1"/>
  <c r="W14" i="2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43" i="2"/>
  <c r="Y143" i="2" s="1"/>
  <c r="Z143" i="2" s="1"/>
  <c r="W153" i="2"/>
  <c r="Y153" i="2" s="1"/>
  <c r="Z153" i="2" s="1"/>
  <c r="W161" i="2"/>
  <c r="Y161" i="2" s="1"/>
  <c r="Z161" i="2" s="1"/>
  <c r="W165" i="2"/>
  <c r="Y165" i="2" s="1"/>
  <c r="Z165" i="2" s="1"/>
  <c r="W171" i="2"/>
  <c r="Y171" i="2" s="1"/>
  <c r="Z171" i="2" s="1"/>
  <c r="W19" i="2"/>
  <c r="Y19" i="2" s="1"/>
  <c r="Z19" i="2" s="1"/>
  <c r="W36" i="2"/>
  <c r="W18" i="2"/>
  <c r="Y14" i="2"/>
  <c r="Z14" i="2" s="1"/>
  <c r="Y81" i="2"/>
  <c r="Z81" i="2" s="1"/>
  <c r="Y103" i="2"/>
  <c r="Z103" i="2" s="1"/>
  <c r="Y36" i="2"/>
  <c r="Z36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8" i="2"/>
  <c r="W159" i="2"/>
  <c r="W169" i="2"/>
  <c r="W174" i="2"/>
  <c r="Y174" i="2" s="1"/>
  <c r="Z174" i="2" s="1"/>
  <c r="W177" i="2"/>
  <c r="Y177" i="2" s="1"/>
  <c r="Z177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42" i="2"/>
  <c r="Y142" i="2" s="1"/>
  <c r="Z142" i="2" s="1"/>
  <c r="W144" i="2"/>
  <c r="Y144" i="2" s="1"/>
  <c r="Z144" i="2" s="1"/>
  <c r="W152" i="2"/>
  <c r="Y152" i="2" s="1"/>
  <c r="Z152" i="2" s="1"/>
  <c r="W154" i="2"/>
  <c r="Y154" i="2" s="1"/>
  <c r="Z154" i="2" s="1"/>
  <c r="W160" i="2"/>
  <c r="Y160" i="2" s="1"/>
  <c r="Z160" i="2" s="1"/>
  <c r="W162" i="2"/>
  <c r="Y162" i="2" s="1"/>
  <c r="Z162" i="2" s="1"/>
  <c r="W164" i="2"/>
  <c r="W166" i="2"/>
  <c r="Y166" i="2" s="1"/>
  <c r="Z166" i="2" s="1"/>
  <c r="W170" i="2"/>
  <c r="Y170" i="2" s="1"/>
  <c r="Z170" i="2" s="1"/>
  <c r="W173" i="2"/>
  <c r="W175" i="2"/>
  <c r="Y175" i="2" s="1"/>
  <c r="Z175" i="2" s="1"/>
  <c r="W178" i="2"/>
  <c r="Y178" i="2" s="1"/>
  <c r="Z178" i="2" s="1"/>
  <c r="S13" i="2"/>
  <c r="Q26" i="2" s="1"/>
  <c r="S39" i="2"/>
  <c r="S53" i="2"/>
  <c r="S56" i="2" s="1"/>
  <c r="S84" i="2"/>
  <c r="M94" i="2"/>
  <c r="S168" i="2"/>
  <c r="S21" i="2"/>
  <c r="Q28" i="2" s="1"/>
  <c r="S28" i="2" s="1"/>
  <c r="M29" i="2"/>
  <c r="S35" i="2"/>
  <c r="M39" i="2"/>
  <c r="S43" i="2"/>
  <c r="S150" i="2"/>
  <c r="M172" i="2"/>
  <c r="M49" i="2"/>
  <c r="M62" i="2"/>
  <c r="M13" i="2"/>
  <c r="Q27" i="2"/>
  <c r="S27" i="2" s="1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8" i="2"/>
  <c r="G17" i="2"/>
  <c r="G29" i="2"/>
  <c r="G39" i="2"/>
  <c r="G49" i="2"/>
  <c r="G62" i="2"/>
  <c r="G70" i="2"/>
  <c r="G74" i="2"/>
  <c r="G84" i="2"/>
  <c r="G98" i="2"/>
  <c r="M156" i="2"/>
  <c r="M150" i="2"/>
  <c r="G158" i="2"/>
  <c r="S167" i="2"/>
  <c r="S163" i="2" s="1"/>
  <c r="S158" i="2"/>
  <c r="G168" i="2"/>
  <c r="G13" i="2"/>
  <c r="M17" i="2"/>
  <c r="K27" i="2" s="1"/>
  <c r="M27" i="2" s="1"/>
  <c r="G21" i="2"/>
  <c r="E28" i="2" s="1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50" i="2"/>
  <c r="M167" i="2"/>
  <c r="M163" i="2" s="1"/>
  <c r="M158" i="2"/>
  <c r="G172" i="2"/>
  <c r="S180" i="2"/>
  <c r="W180" i="2" s="1"/>
  <c r="Y180" i="2" s="1"/>
  <c r="Z180" i="2" s="1"/>
  <c r="M53" i="2"/>
  <c r="G126" i="2"/>
  <c r="G167" i="2"/>
  <c r="S155" i="2"/>
  <c r="Q78" i="2"/>
  <c r="M126" i="2"/>
  <c r="M134" i="2" s="1"/>
  <c r="M135" i="2" s="1"/>
  <c r="S134" i="2"/>
  <c r="S135" i="2" s="1"/>
  <c r="M47" i="2" l="1"/>
  <c r="S106" i="2"/>
  <c r="W17" i="2"/>
  <c r="S47" i="2"/>
  <c r="W39" i="2"/>
  <c r="Y39" i="2" s="1"/>
  <c r="Z39" i="2" s="1"/>
  <c r="S92" i="2"/>
  <c r="W126" i="2"/>
  <c r="Y126" i="2" s="1"/>
  <c r="Z126" i="2" s="1"/>
  <c r="W43" i="2"/>
  <c r="W13" i="2"/>
  <c r="Y30" i="2"/>
  <c r="Z30" i="2" s="1"/>
  <c r="W29" i="2"/>
  <c r="Y29" i="2" s="1"/>
  <c r="Z29" i="2" s="1"/>
  <c r="Y164" i="2"/>
  <c r="Z164" i="2" s="1"/>
  <c r="W70" i="2"/>
  <c r="Y70" i="2" s="1"/>
  <c r="Z70" i="2" s="1"/>
  <c r="Y71" i="2"/>
  <c r="Z71" i="2" s="1"/>
  <c r="Y40" i="2"/>
  <c r="Z40" i="2" s="1"/>
  <c r="M56" i="2"/>
  <c r="W172" i="2"/>
  <c r="Y172" i="2" s="1"/>
  <c r="Z172" i="2" s="1"/>
  <c r="Y173" i="2"/>
  <c r="Z173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8" i="2"/>
  <c r="Y168" i="2" s="1"/>
  <c r="Z168" i="2" s="1"/>
  <c r="Y169" i="2"/>
  <c r="Z169" i="2" s="1"/>
  <c r="W35" i="2"/>
  <c r="Y35" i="2" s="1"/>
  <c r="Z35" i="2" s="1"/>
  <c r="W80" i="2"/>
  <c r="W84" i="2"/>
  <c r="Y84" i="2" s="1"/>
  <c r="Z84" i="2" s="1"/>
  <c r="Y85" i="2"/>
  <c r="Z85" i="2" s="1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81" i="2"/>
  <c r="Q25" i="2"/>
  <c r="W98" i="2"/>
  <c r="Y98" i="2" s="1"/>
  <c r="Z98" i="2" s="1"/>
  <c r="Y99" i="2"/>
  <c r="Z99" i="2" s="1"/>
  <c r="M92" i="2"/>
  <c r="W88" i="2"/>
  <c r="Y88" i="2" s="1"/>
  <c r="Z88" i="2" s="1"/>
  <c r="W158" i="2"/>
  <c r="Y158" i="2" s="1"/>
  <c r="Z158" i="2" s="1"/>
  <c r="Y159" i="2"/>
  <c r="Z159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Y122" i="2"/>
  <c r="Z122" i="2" s="1"/>
  <c r="M106" i="2"/>
  <c r="S78" i="2"/>
  <c r="W150" i="2"/>
  <c r="Y150" i="2" s="1"/>
  <c r="Z150" i="2" s="1"/>
  <c r="Y148" i="2"/>
  <c r="Z148" i="2" s="1"/>
  <c r="W53" i="2"/>
  <c r="Y54" i="2"/>
  <c r="Z54" i="2" s="1"/>
  <c r="W21" i="2"/>
  <c r="Y21" i="2" s="1"/>
  <c r="Z21" i="2" s="1"/>
  <c r="Y22" i="2"/>
  <c r="Z22" i="2" s="1"/>
  <c r="W102" i="2"/>
  <c r="S156" i="2"/>
  <c r="W155" i="2"/>
  <c r="Y155" i="2" s="1"/>
  <c r="Z155" i="2" s="1"/>
  <c r="W119" i="2"/>
  <c r="Y119" i="2" s="1"/>
  <c r="Z119" i="2" s="1"/>
  <c r="W167" i="2"/>
  <c r="Y167" i="2" s="1"/>
  <c r="Z167" i="2" s="1"/>
  <c r="G47" i="2"/>
  <c r="G106" i="2"/>
  <c r="G92" i="2"/>
  <c r="G134" i="2"/>
  <c r="W134" i="2" s="1"/>
  <c r="G127" i="2"/>
  <c r="G28" i="2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S172" i="2"/>
  <c r="S181" i="2" s="1"/>
  <c r="G163" i="2"/>
  <c r="G156" i="2"/>
  <c r="G78" i="2"/>
  <c r="M145" i="2"/>
  <c r="M146" i="2" s="1"/>
  <c r="G145" i="2"/>
  <c r="S26" i="2"/>
  <c r="S25" i="2" s="1"/>
  <c r="S33" i="2" s="1"/>
  <c r="S145" i="2"/>
  <c r="S146" i="2" s="1"/>
  <c r="W127" i="2" l="1"/>
  <c r="Y127" i="2" s="1"/>
  <c r="Z127" i="2" s="1"/>
  <c r="K25" i="2"/>
  <c r="W26" i="2"/>
  <c r="W25" i="2" s="1"/>
  <c r="W33" i="2" s="1"/>
  <c r="M182" i="2"/>
  <c r="M184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6" i="2"/>
  <c r="Y156" i="2" s="1"/>
  <c r="Z156" i="2" s="1"/>
  <c r="W47" i="2"/>
  <c r="Y47" i="2" s="1"/>
  <c r="Z47" i="2" s="1"/>
  <c r="Y43" i="2"/>
  <c r="Z43" i="2" s="1"/>
  <c r="W78" i="2"/>
  <c r="Y78" i="2" s="1"/>
  <c r="Z78" i="2" s="1"/>
  <c r="Y62" i="2"/>
  <c r="Z62" i="2" s="1"/>
  <c r="W163" i="2"/>
  <c r="Y163" i="2" s="1"/>
  <c r="Z163" i="2" s="1"/>
  <c r="W145" i="2"/>
  <c r="S182" i="2"/>
  <c r="G25" i="2"/>
  <c r="E25" i="2"/>
  <c r="G181" i="2"/>
  <c r="G135" i="2"/>
  <c r="L27" i="1" l="1"/>
  <c r="Y26" i="2"/>
  <c r="Z26" i="2" s="1"/>
  <c r="W181" i="2"/>
  <c r="Y181" i="2" s="1"/>
  <c r="Z181" i="2" s="1"/>
  <c r="W146" i="2"/>
  <c r="Y146" i="2" s="1"/>
  <c r="Z146" i="2" s="1"/>
  <c r="Y145" i="2"/>
  <c r="Z145" i="2" s="1"/>
  <c r="G33" i="2"/>
  <c r="G182" i="2" s="1"/>
  <c r="C27" i="1" l="1"/>
  <c r="S184" i="2"/>
  <c r="Y25" i="2"/>
  <c r="Z25" i="2" s="1"/>
  <c r="N27" i="1" l="1"/>
  <c r="G184" i="2"/>
  <c r="Y33" i="2"/>
  <c r="W182" i="2"/>
  <c r="W184" i="2" l="1"/>
  <c r="I27" i="1"/>
  <c r="K27" i="1"/>
  <c r="B27" i="1"/>
  <c r="Z33" i="2"/>
  <c r="Y182" i="2"/>
  <c r="Z182" i="2" s="1"/>
</calcChain>
</file>

<file path=xl/sharedStrings.xml><?xml version="1.0" encoding="utf-8"?>
<sst xmlns="http://schemas.openxmlformats.org/spreadsheetml/2006/main" count="663" uniqueCount="356">
  <si>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</si>
  <si>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</si>
  <si>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</si>
  <si>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</si>
  <si>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</si>
  <si>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</si>
  <si>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</si>
  <si>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</si>
  <si>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</si>
  <si>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</si>
  <si>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</si>
  <si>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</si>
  <si>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</si>
  <si>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</si>
  <si>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</si>
  <si>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</si>
  <si>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</si>
  <si>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</si>
  <si>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</si>
  <si>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</si>
  <si>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</si>
  <si>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</si>
  <si>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</si>
  <si>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</si>
  <si>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</si>
  <si>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</si>
  <si>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</si>
  <si>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</si>
  <si>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</si>
  <si>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</si>
  <si>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</si>
  <si>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</si>
  <si>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</si>
  <si>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</si>
  <si>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</si>
  <si>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</si>
  <si>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</si>
  <si>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</si>
  <si>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</si>
  <si>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</si>
  <si>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</si>
  <si>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</si>
  <si>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</si>
  <si>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</si>
  <si>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</si>
  <si>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</si>
  <si>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</si>
  <si>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</si>
  <si>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</si>
  <si>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</si>
  <si>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</si>
  <si>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</si>
  <si>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</si>
  <si>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</si>
  <si>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</si>
  <si>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</si>
  <si>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</si>
  <si>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</si>
  <si>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</si>
  <si>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</si>
  <si>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</si>
  <si>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</si>
  <si>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</si>
  <si>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</si>
  <si>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</si>
  <si>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</si>
  <si>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</si>
  <si>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</si>
  <si>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</si>
  <si>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</si>
  <si>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</si>
  <si>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</si>
  <si>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</si>
  <si>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</si>
  <si>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</si>
  <si>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</si>
  <si>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</si>
  <si>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</si>
  <si>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</si>
  <si>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</si>
  <si>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</si>
  <si>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</si>
  <si>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</si>
  <si>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</si>
  <si>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</si>
  <si>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</si>
  <si>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</si>
  <si>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</si>
  <si>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</si>
  <si>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</si>
  <si>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</si>
  <si>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</si>
  <si>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</si>
  <si>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</si>
  <si>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</si>
  <si>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</si>
  <si>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</si>
  <si>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</si>
  <si>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</si>
  <si>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</si>
  <si>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</si>
  <si>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</si>
  <si>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</si>
  <si>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</si>
  <si>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</si>
  <si>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</si>
  <si>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</si>
  <si>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</si>
  <si>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</si>
  <si>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</si>
  <si>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</si>
  <si>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</si>
  <si>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</si>
  <si>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</si>
  <si>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</si>
  <si>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</si>
  <si>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</si>
  <si>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</si>
  <si>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</si>
  <si>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</si>
  <si>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</si>
  <si>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</si>
  <si>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</si>
  <si>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</si>
  <si>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</si>
  <si>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</si>
  <si>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</si>
  <si>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</si>
  <si>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</si>
  <si>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</si>
  <si>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</si>
  <si>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</si>
  <si>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</si>
  <si>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</si>
  <si>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</si>
  <si>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</si>
  <si>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</si>
  <si>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</si>
  <si>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</si>
  <si>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</si>
  <si>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</si>
  <si>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</si>
  <si>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</si>
  <si>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</si>
  <si>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</si>
  <si>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</si>
  <si>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</si>
  <si>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</si>
  <si>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</si>
  <si>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</si>
  <si>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</si>
  <si>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</si>
  <si>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</si>
  <si>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</si>
  <si>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</si>
  <si>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</si>
  <si>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</si>
  <si>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</si>
  <si>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</si>
  <si>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</si>
  <si>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</si>
  <si>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</si>
  <si>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</si>
  <si>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</si>
  <si>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</si>
  <si>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</si>
  <si>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</si>
  <si>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</si>
  <si>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</si>
  <si>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</si>
  <si>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</si>
  <si>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</si>
  <si>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</si>
  <si>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</si>
  <si>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</si>
  <si>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</si>
  <si>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</si>
  <si>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</si>
  <si>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</si>
  <si>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</si>
  <si>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</si>
  <si>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</si>
  <si>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</si>
  <si>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</si>
  <si>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</si>
  <si>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</si>
  <si>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</si>
  <si>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</si>
  <si>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</si>
  <si>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</si>
  <si>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</si>
  <si>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</si>
  <si>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</si>
  <si>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</si>
  <si>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</si>
  <si>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</si>
  <si>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</si>
  <si>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</si>
  <si>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</si>
  <si>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</si>
  <si>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</si>
  <si>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</si>
  <si>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</si>
  <si>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</si>
  <si>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</si>
  <si>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</si>
  <si>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</si>
  <si>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</si>
  <si>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</si>
  <si>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</si>
  <si>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</si>
  <si>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</si>
  <si>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</si>
  <si>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</si>
  <si>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</si>
  <si>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</si>
  <si>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</si>
  <si>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</si>
  <si>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</si>
  <si>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</si>
  <si>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</si>
  <si>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</si>
  <si>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</si>
  <si>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</si>
  <si>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</si>
  <si>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</si>
  <si>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</si>
  <si>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</si>
  <si>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</si>
  <si>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</si>
  <si>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</si>
  <si>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</si>
  <si>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</si>
  <si>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</si>
  <si>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</si>
  <si>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</si>
  <si>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</si>
  <si>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</si>
  <si>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</si>
  <si>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</si>
  <si>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</si>
  <si>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</si>
  <si>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</si>
  <si>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</si>
  <si>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</si>
  <si>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</si>
  <si>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</si>
  <si>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</si>
  <si>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</si>
  <si>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</si>
  <si>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</si>
  <si>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</si>
  <si>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</si>
  <si>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</si>
  <si>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</si>
  <si>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</si>
  <si>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</si>
  <si>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</si>
  <si>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</si>
  <si>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</si>
  <si>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</si>
  <si>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</si>
  <si>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</si>
  <si>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</si>
  <si>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</si>
  <si>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</si>
  <si>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</si>
  <si>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</si>
  <si>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</si>
  <si>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</si>
  <si>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</si>
  <si>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</si>
  <si>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</si>
  <si>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</si>
  <si>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</si>
  <si>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</si>
  <si>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</si>
  <si>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</si>
  <si>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</si>
  <si>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</si>
  <si>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</si>
  <si>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</si>
  <si>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</si>
  <si>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</si>
  <si>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</si>
  <si>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</si>
  <si>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</si>
  <si>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</si>
  <si>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</si>
  <si>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</si>
  <si>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</si>
  <si>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</si>
  <si>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</si>
  <si>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</si>
  <si>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</si>
  <si>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</si>
  <si>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</si>
  <si>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</si>
  <si>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</si>
  <si>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</si>
  <si>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</si>
  <si>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</si>
  <si>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</si>
  <si>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</si>
  <si>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</si>
  <si>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</si>
  <si>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</si>
  <si>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</si>
  <si>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</si>
  <si>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</si>
  <si>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</si>
  <si>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</si>
  <si>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</si>
  <si>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</si>
  <si>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</si>
  <si>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</si>
  <si>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</si>
  <si>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</si>
  <si>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</si>
  <si>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</si>
  <si>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 Договору про надання гранту № 4ICP41-06642</t>
  </si>
  <si>
    <t>від "29" червня 2021 року</t>
  </si>
  <si>
    <t>за період з 29.06.2021 по 30.10.2021 року</t>
  </si>
  <si>
    <t xml:space="preserve"> Інноваційний культурний продукт</t>
  </si>
  <si>
    <t xml:space="preserve"> ЛОТ 4. Література та медіа</t>
  </si>
  <si>
    <t>ФОП Сіроткіна А. С.</t>
  </si>
  <si>
    <t>Інтерактивний сайт-каталог "Музичний світ України"</t>
  </si>
  <si>
    <t>29.06.2021</t>
  </si>
  <si>
    <t>Шульженко Андрій Сергійович / технічний продюсер / координатор</t>
  </si>
  <si>
    <t>Сіроткіна Анастасія Сергіївна, заявник проекту, арт керівник</t>
  </si>
  <si>
    <t>Лисенко Євгенія, UX/UI  дизайнерка</t>
  </si>
  <si>
    <t>Медіа просування в соціальних мережах (Facebook.Instagram, Google,). KPI охоплення кампанії не менше 1млн, Україна, вік 13-45</t>
  </si>
  <si>
    <t>охоплення / чол</t>
  </si>
  <si>
    <t xml:space="preserve">PR для проекту (розробка піар плану і стратегії, щоденна комунікація, переговори з ЗМІ, домовленості і забезпечення піар охоплення, анонс запуску кампанії, підготовка піар звіту). </t>
  </si>
  <si>
    <t>місяць</t>
  </si>
  <si>
    <t>SEO веб сторінки</t>
  </si>
  <si>
    <t>пакет</t>
  </si>
  <si>
    <t>Розробка анімаційних банерів для рекламної кампанії  (пакет: 1 креатив, адаптація під 10 розмірів)</t>
  </si>
  <si>
    <r>
      <rPr>
        <b/>
        <sz val="10"/>
        <color indexed="8"/>
        <rFont val="Arial"/>
        <family val="2"/>
      </rPr>
      <t>Front end</t>
    </r>
    <r>
      <rPr>
        <sz val="10"/>
        <color indexed="8"/>
        <rFont val="Arial"/>
        <family val="2"/>
      </rPr>
      <t xml:space="preserve"> (програмна верстка фінального дизайну, додавання ефектів, відгуки натискання, підсвічування, виділення, кнопки і їх ефекти, переміщення екранів та ін.).</t>
    </r>
  </si>
  <si>
    <t>проект</t>
  </si>
  <si>
    <r>
      <rPr>
        <b/>
        <sz val="10"/>
        <color indexed="8"/>
        <rFont val="Arial"/>
        <family val="2"/>
      </rPr>
      <t>Back-end</t>
    </r>
    <r>
      <rPr>
        <sz val="10"/>
        <color indexed="8"/>
        <rFont val="Arial"/>
        <family val="2"/>
      </rPr>
      <t xml:space="preserve"> (розробка всієї програмної частини ігрова частина)</t>
    </r>
  </si>
  <si>
    <r>
      <rPr>
        <b/>
        <sz val="10"/>
        <color rgb="FF000000"/>
        <rFont val="Arial"/>
        <family val="2"/>
      </rPr>
      <t xml:space="preserve">Back-end </t>
    </r>
    <r>
      <rPr>
        <sz val="10"/>
        <color indexed="8"/>
        <rFont val="Arial"/>
        <family val="2"/>
      </rPr>
      <t>(розробка всієї програмної частини інформаційна частина)</t>
    </r>
  </si>
  <si>
    <t xml:space="preserve">Розробка візуальної концепції, головна, загальна стилістика всього сайту (ілюстрації, графічні елементи). Розробка стилю і колірної гами, шрифтів, плашок. Розробка ілюстрацій </t>
  </si>
  <si>
    <t>ілюстрації</t>
  </si>
  <si>
    <t>Анімація об'єктів, фонів</t>
  </si>
  <si>
    <t>секунд</t>
  </si>
  <si>
    <t>Тестування / контроль фінального продукту на предмет технічного сріпта і ТЗ, виявлення помилок і багів, контроль якості на етапі розробки і після запуску), контроль спаму і злому</t>
  </si>
  <si>
    <r>
      <t xml:space="preserve">Адаптивна </t>
    </r>
    <r>
      <rPr>
        <b/>
        <sz val="10"/>
        <color indexed="8"/>
        <rFont val="Arial"/>
        <family val="2"/>
      </rPr>
      <t>програмна</t>
    </r>
    <r>
      <rPr>
        <sz val="10"/>
        <color indexed="8"/>
        <rFont val="Arial"/>
        <family val="2"/>
      </rPr>
      <t xml:space="preserve"> верстка під мобільні пристрої і всі дозволи екранів</t>
    </r>
  </si>
  <si>
    <t>Розробка структури, сітки сайту, детальна механіка функціонування, створення  функціонального прототипу</t>
  </si>
  <si>
    <t>Розробка адаптивного дизайну під мобільні пристрої і всі дозволи екранів</t>
  </si>
  <si>
    <t>Пошук контенту для гри і перевірка інформації (50 тематичних загадок з ідеєю проекту). Розробка текстів + редактура відповідно до сценарію і ідеєю (умови, назви, репліки, запитання та завдання, підказки, відповіді на дії, жарти, питання-відповіді, заставки, вікторини, результати та інше)</t>
  </si>
  <si>
    <t>загадка</t>
  </si>
  <si>
    <t xml:space="preserve">Пошук контенту для сайту-каталогу і перевірка інформації (100 тематичних блоков, фактів). Розробка текстів + редактура </t>
  </si>
  <si>
    <t>фактів</t>
  </si>
  <si>
    <t xml:space="preserve">Розробка/ написання головной музыки для проекту. Саунддізайн проекта </t>
  </si>
  <si>
    <t>мелодії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</si>
</sst>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"/>
    <numFmt numFmtId="165" formatCode="&quot;$&quot;#,##0"/>
    <numFmt numFmtId="166" formatCode="d\.m"/>
    <numFmt numFmtId="167" formatCode="&quot; &quot;* #,##0&quot;   &quot;;&quot;-&quot;* #,##0&quot;   &quot;;&quot; &quot;* &quot;-&quot;??&quot;   &quot;"/>
    <numFmt numFmtId="168" formatCode="&quot; &quot;* #,##0.00&quot;   &quot;;&quot;-&quot;* #,##0.00&quot;   &quot;;&quot; &quot;* &quot;-&quot;??&quot;   &quot;"/>
  </numFmts>
  <fonts count="49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49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4" fillId="0" borderId="43" xfId="0" applyFont="1" applyBorder="1" applyAlignment="1">
      <alignment vertical="top" wrapText="1"/>
    </xf>
    <xf numFmtId="4" fontId="43" fillId="0" borderId="8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0" fontId="43" fillId="0" borderId="64" xfId="0" applyFont="1" applyBorder="1" applyAlignment="1">
      <alignment vertical="top" wrapText="1"/>
    </xf>
    <xf numFmtId="0" fontId="43" fillId="0" borderId="46" xfId="0" applyFont="1" applyBorder="1" applyAlignment="1">
      <alignment horizontal="center" vertical="top"/>
    </xf>
    <xf numFmtId="4" fontId="43" fillId="0" borderId="12" xfId="0" applyNumberFormat="1" applyFont="1" applyBorder="1" applyAlignment="1">
      <alignment horizontal="right" vertical="top"/>
    </xf>
    <xf numFmtId="4" fontId="43" fillId="0" borderId="9" xfId="0" applyNumberFormat="1" applyFont="1" applyBorder="1" applyAlignment="1">
      <alignment horizontal="right" vertical="top"/>
    </xf>
    <xf numFmtId="49" fontId="45" fillId="0" borderId="168" xfId="0" applyNumberFormat="1" applyFont="1" applyBorder="1" applyAlignment="1">
      <alignment vertical="center" wrapText="1"/>
    </xf>
    <xf numFmtId="49" fontId="45" fillId="0" borderId="169" xfId="0" applyNumberFormat="1" applyFont="1" applyBorder="1" applyAlignment="1">
      <alignment horizontal="center" vertical="center" wrapText="1"/>
    </xf>
    <xf numFmtId="167" fontId="45" fillId="0" borderId="170" xfId="0" applyNumberFormat="1" applyFont="1" applyBorder="1" applyAlignment="1">
      <alignment vertical="center"/>
    </xf>
    <xf numFmtId="168" fontId="45" fillId="0" borderId="168" xfId="0" applyNumberFormat="1" applyFont="1" applyBorder="1" applyAlignment="1">
      <alignment vertical="center"/>
    </xf>
    <xf numFmtId="49" fontId="45" fillId="0" borderId="169" xfId="0" applyNumberFormat="1" applyFont="1" applyBorder="1" applyAlignment="1">
      <alignment horizontal="center" vertical="center"/>
    </xf>
    <xf numFmtId="168" fontId="45" fillId="0" borderId="170" xfId="0" applyNumberFormat="1" applyFont="1" applyBorder="1" applyAlignment="1">
      <alignment vertical="center"/>
    </xf>
    <xf numFmtId="4" fontId="1" fillId="0" borderId="37" xfId="0" applyNumberFormat="1" applyFont="1" applyBorder="1" applyAlignment="1">
      <alignment horizontal="right" vertical="top"/>
    </xf>
    <xf numFmtId="0" fontId="30" fillId="0" borderId="171" xfId="0" applyFont="1" applyBorder="1" applyAlignment="1">
      <alignment vertical="top" wrapText="1"/>
    </xf>
    <xf numFmtId="166" fontId="46" fillId="0" borderId="42" xfId="0" applyNumberFormat="1" applyFont="1" applyBorder="1" applyAlignment="1">
      <alignment horizontal="center" vertical="top"/>
    </xf>
    <xf numFmtId="49" fontId="45" fillId="0" borderId="172" xfId="0" applyNumberFormat="1" applyFont="1" applyBorder="1" applyAlignment="1">
      <alignment vertical="center" wrapText="1"/>
    </xf>
    <xf numFmtId="49" fontId="45" fillId="0" borderId="172" xfId="0" applyNumberFormat="1" applyFont="1" applyBorder="1" applyAlignment="1">
      <alignment horizontal="center" vertical="center"/>
    </xf>
    <xf numFmtId="166" fontId="46" fillId="0" borderId="47" xfId="0" applyNumberFormat="1" applyFont="1" applyBorder="1" applyAlignment="1">
      <alignment horizontal="center" vertical="top"/>
    </xf>
    <xf numFmtId="49" fontId="45" fillId="0" borderId="173" xfId="0" applyNumberFormat="1" applyFont="1" applyBorder="1" applyAlignment="1">
      <alignment vertical="center" wrapText="1"/>
    </xf>
    <xf numFmtId="49" fontId="48" fillId="0" borderId="169" xfId="0" applyNumberFormat="1" applyFont="1" applyBorder="1" applyAlignment="1">
      <alignment horizontal="left" vertical="center" wrapText="1" readingOrder="1"/>
    </xf>
    <xf numFmtId="168" fontId="45" fillId="0" borderId="170" xfId="0" applyNumberFormat="1" applyFont="1" applyBorder="1" applyAlignment="1">
      <alignment horizontal="center" vertical="center"/>
    </xf>
    <xf numFmtId="168" fontId="45" fillId="0" borderId="168" xfId="0" applyNumberFormat="1" applyFont="1" applyBorder="1" applyAlignment="1">
      <alignment horizontal="center" vertical="center"/>
    </xf>
    <xf numFmtId="49" fontId="48" fillId="0" borderId="172" xfId="0" applyNumberFormat="1" applyFont="1" applyBorder="1" applyAlignment="1">
      <alignment horizontal="center" vertical="center" readingOrder="1"/>
    </xf>
    <xf numFmtId="166" fontId="46" fillId="0" borderId="58" xfId="0" applyNumberFormat="1" applyFont="1" applyBorder="1" applyAlignment="1">
      <alignment horizontal="center" vertical="top"/>
    </xf>
    <xf numFmtId="0" fontId="43" fillId="0" borderId="63" xfId="0" applyFont="1" applyBorder="1" applyAlignment="1">
      <alignment vertical="center" wrapText="1"/>
    </xf>
    <xf numFmtId="4" fontId="43" fillId="0" borderId="8" xfId="0" applyNumberFormat="1" applyFont="1" applyBorder="1" applyAlignment="1">
      <alignment horizontal="right" vertical="center"/>
    </xf>
    <xf numFmtId="4" fontId="43" fillId="0" borderId="10" xfId="0" applyNumberFormat="1" applyFont="1" applyBorder="1" applyAlignment="1">
      <alignment horizontal="right" vertical="center"/>
    </xf>
    <xf numFmtId="0" fontId="43" fillId="0" borderId="45" xfId="0" applyFont="1" applyBorder="1" applyAlignment="1">
      <alignment vertical="center" wrapText="1"/>
    </xf>
    <xf numFmtId="49" fontId="45" fillId="0" borderId="169" xfId="0" applyNumberFormat="1" applyFont="1" applyBorder="1" applyAlignment="1">
      <alignment vertical="center" wrapText="1"/>
    </xf>
    <xf numFmtId="0" fontId="43" fillId="0" borderId="41" xfId="0" applyFont="1" applyBorder="1" applyAlignment="1">
      <alignment horizontal="center" vertical="top"/>
    </xf>
    <xf numFmtId="49" fontId="45" fillId="0" borderId="172" xfId="0" applyNumberFormat="1" applyFont="1" applyBorder="1" applyAlignment="1">
      <alignment horizontal="center" vertical="top"/>
    </xf>
    <xf numFmtId="168" fontId="45" fillId="0" borderId="170" xfId="0" applyNumberFormat="1" applyFont="1" applyBorder="1" applyAlignment="1">
      <alignment horizontal="center" vertical="top"/>
    </xf>
    <xf numFmtId="168" fontId="45" fillId="0" borderId="168" xfId="0" applyNumberFormat="1" applyFont="1" applyBorder="1" applyAlignment="1">
      <alignment horizontal="center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4" fontId="12" fillId="0" borderId="174" xfId="0" applyNumberFormat="1" applyFont="1" applyBorder="1" applyAlignment="1">
      <alignment horizontal="right" vertical="top"/>
    </xf>
    <xf numFmtId="4" fontId="12" fillId="0" borderId="113" xfId="0" applyNumberFormat="1" applyFont="1" applyBorder="1" applyAlignment="1">
      <alignment horizontal="right" vertical="top"/>
    </xf>
    <xf numFmtId="4" fontId="12" fillId="0" borderId="113" xfId="0" applyNumberFormat="1" applyFont="1" applyFill="1" applyBorder="1" applyAlignment="1">
      <alignment horizontal="right" vertical="top"/>
    </xf>
    <xf numFmtId="10" fontId="12" fillId="0" borderId="113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="80" zoomScaleNormal="80" workbookViewId="0">
      <selection activeCell="M35" sqref="M35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37" t="s">
        <v>0</v>
      </c>
      <c r="B1" s="43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37" t="s">
        <v>320</v>
      </c>
      <c r="I2" s="437"/>
      <c r="J2" s="4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37" t="s">
        <v>321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9" customFormat="1" ht="14.25" customHeight="1" x14ac:dyDescent="0.15">
      <c r="A10" s="177" t="s">
        <v>2</v>
      </c>
      <c r="B10" s="178"/>
      <c r="C10" s="395" t="s">
        <v>323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1:26" s="179" customFormat="1" ht="14.25" customHeight="1" x14ac:dyDescent="0.15">
      <c r="A11" s="180" t="s">
        <v>3</v>
      </c>
      <c r="B11" s="178"/>
      <c r="C11" s="395" t="s">
        <v>324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1:26" s="179" customFormat="1" ht="14.25" customHeight="1" x14ac:dyDescent="0.15">
      <c r="A12" s="180" t="s">
        <v>313</v>
      </c>
      <c r="B12" s="178"/>
      <c r="C12" s="396" t="s">
        <v>325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s="179" customFormat="1" ht="14.25" customHeight="1" x14ac:dyDescent="0.15">
      <c r="A13" s="180" t="s">
        <v>4</v>
      </c>
      <c r="B13" s="178"/>
      <c r="C13" s="396" t="s">
        <v>326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179" customFormat="1" ht="14.25" customHeight="1" x14ac:dyDescent="0.15">
      <c r="A14" s="180" t="s">
        <v>5</v>
      </c>
      <c r="B14" s="178"/>
      <c r="C14" s="397" t="s">
        <v>327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1:26" s="179" customFormat="1" ht="14.25" customHeight="1" x14ac:dyDescent="0.15">
      <c r="A15" s="180" t="s">
        <v>6</v>
      </c>
      <c r="B15" s="178"/>
      <c r="C15" s="398">
        <v>44134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9" customFormat="1" ht="16" x14ac:dyDescent="0.2">
      <c r="A18" s="277"/>
      <c r="B18" s="438" t="s">
        <v>276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278"/>
      <c r="P18" s="279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</row>
    <row r="19" spans="1:31" s="269" customFormat="1" ht="16" x14ac:dyDescent="0.2">
      <c r="A19" s="277"/>
      <c r="B19" s="438" t="s">
        <v>317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278"/>
      <c r="P19" s="279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</row>
    <row r="20" spans="1:31" s="269" customFormat="1" ht="16" x14ac:dyDescent="0.2">
      <c r="A20" s="277"/>
      <c r="B20" s="439" t="s">
        <v>322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278"/>
      <c r="P20" s="279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</row>
    <row r="21" spans="1:31" s="269" customFormat="1" ht="16" x14ac:dyDescent="0.2">
      <c r="A21" s="277"/>
      <c r="B21" s="3"/>
      <c r="C21" s="1"/>
      <c r="D21" s="280"/>
      <c r="E21" s="280"/>
      <c r="F21" s="280"/>
      <c r="G21" s="280"/>
      <c r="H21" s="280"/>
      <c r="I21" s="280"/>
      <c r="J21" s="281"/>
      <c r="K21" s="280"/>
      <c r="L21" s="281"/>
      <c r="M21" s="280"/>
      <c r="N21" s="281"/>
      <c r="O21" s="278"/>
      <c r="P21" s="279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s="269" customFormat="1" ht="16" thickBot="1" x14ac:dyDescent="0.25">
      <c r="D22" s="282"/>
      <c r="E22" s="282"/>
      <c r="F22" s="282"/>
      <c r="G22" s="282"/>
      <c r="H22" s="282"/>
      <c r="I22" s="282"/>
      <c r="J22" s="283"/>
      <c r="K22" s="282"/>
      <c r="L22" s="283"/>
      <c r="M22" s="282"/>
      <c r="N22" s="283"/>
      <c r="O22" s="282"/>
      <c r="P22" s="283"/>
    </row>
    <row r="23" spans="1:31" s="269" customFormat="1" ht="30" customHeight="1" thickBot="1" x14ac:dyDescent="0.2">
      <c r="A23" s="440"/>
      <c r="B23" s="443" t="s">
        <v>277</v>
      </c>
      <c r="C23" s="444"/>
      <c r="D23" s="447" t="s">
        <v>278</v>
      </c>
      <c r="E23" s="448"/>
      <c r="F23" s="448"/>
      <c r="G23" s="448"/>
      <c r="H23" s="448"/>
      <c r="I23" s="448"/>
      <c r="J23" s="449"/>
      <c r="K23" s="443" t="s">
        <v>316</v>
      </c>
      <c r="L23" s="444"/>
      <c r="M23" s="443" t="s">
        <v>318</v>
      </c>
      <c r="N23" s="44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</row>
    <row r="24" spans="1:31" s="269" customFormat="1" ht="135.5" customHeight="1" thickBot="1" x14ac:dyDescent="0.2">
      <c r="A24" s="441"/>
      <c r="B24" s="445"/>
      <c r="C24" s="446"/>
      <c r="D24" s="393" t="s">
        <v>314</v>
      </c>
      <c r="E24" s="394" t="s">
        <v>315</v>
      </c>
      <c r="F24" s="394" t="s">
        <v>279</v>
      </c>
      <c r="G24" s="394" t="s">
        <v>280</v>
      </c>
      <c r="H24" s="394" t="s">
        <v>7</v>
      </c>
      <c r="I24" s="450" t="s">
        <v>281</v>
      </c>
      <c r="J24" s="451"/>
      <c r="K24" s="445"/>
      <c r="L24" s="446"/>
      <c r="M24" s="445"/>
      <c r="N24" s="446"/>
      <c r="Q24" s="285"/>
    </row>
    <row r="25" spans="1:31" s="269" customFormat="1" ht="33" thickBot="1" x14ac:dyDescent="0.2">
      <c r="A25" s="442"/>
      <c r="B25" s="387" t="s">
        <v>273</v>
      </c>
      <c r="C25" s="388" t="s">
        <v>282</v>
      </c>
      <c r="D25" s="387" t="s">
        <v>282</v>
      </c>
      <c r="E25" s="389" t="s">
        <v>282</v>
      </c>
      <c r="F25" s="389" t="s">
        <v>282</v>
      </c>
      <c r="G25" s="389" t="s">
        <v>282</v>
      </c>
      <c r="H25" s="389" t="s">
        <v>282</v>
      </c>
      <c r="I25" s="389" t="s">
        <v>273</v>
      </c>
      <c r="J25" s="390" t="s">
        <v>283</v>
      </c>
      <c r="K25" s="387" t="s">
        <v>273</v>
      </c>
      <c r="L25" s="388" t="s">
        <v>282</v>
      </c>
      <c r="M25" s="391" t="s">
        <v>273</v>
      </c>
      <c r="N25" s="392" t="s">
        <v>282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</row>
    <row r="26" spans="1:31" s="269" customFormat="1" ht="30" customHeight="1" thickBot="1" x14ac:dyDescent="0.2">
      <c r="A26" s="323" t="s">
        <v>284</v>
      </c>
      <c r="B26" s="326" t="s">
        <v>285</v>
      </c>
      <c r="C26" s="325" t="s">
        <v>286</v>
      </c>
      <c r="D26" s="326" t="s">
        <v>287</v>
      </c>
      <c r="E26" s="324" t="s">
        <v>288</v>
      </c>
      <c r="F26" s="324" t="s">
        <v>289</v>
      </c>
      <c r="G26" s="324" t="s">
        <v>290</v>
      </c>
      <c r="H26" s="324" t="s">
        <v>291</v>
      </c>
      <c r="I26" s="324" t="s">
        <v>292</v>
      </c>
      <c r="J26" s="325" t="s">
        <v>293</v>
      </c>
      <c r="K26" s="326" t="s">
        <v>294</v>
      </c>
      <c r="L26" s="325" t="s">
        <v>295</v>
      </c>
      <c r="M26" s="326" t="s">
        <v>296</v>
      </c>
      <c r="N26" s="325" t="s">
        <v>297</v>
      </c>
      <c r="O26" s="287"/>
      <c r="P26" s="287"/>
      <c r="Q26" s="288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</row>
    <row r="27" spans="1:31" s="269" customFormat="1" ht="30" customHeight="1" x14ac:dyDescent="0.15">
      <c r="A27" s="305" t="s">
        <v>298</v>
      </c>
      <c r="B27" s="333">
        <f>C27/N27</f>
        <v>1</v>
      </c>
      <c r="C27" s="334">
        <f>'Кошторис  витрат'!G182</f>
        <v>877300</v>
      </c>
      <c r="D27" s="339">
        <v>0</v>
      </c>
      <c r="E27" s="321">
        <v>0</v>
      </c>
      <c r="F27" s="321">
        <v>0</v>
      </c>
      <c r="G27" s="321">
        <v>0</v>
      </c>
      <c r="H27" s="321">
        <v>0</v>
      </c>
      <c r="I27" s="322">
        <f>J27/N27</f>
        <v>0</v>
      </c>
      <c r="J27" s="334">
        <f>D27+E27+F27+G27+H27</f>
        <v>0</v>
      </c>
      <c r="K27" s="333">
        <f>L27/N27</f>
        <v>0</v>
      </c>
      <c r="L27" s="334">
        <f>'Кошторис  витрат'!S182</f>
        <v>0</v>
      </c>
      <c r="M27" s="327">
        <v>1</v>
      </c>
      <c r="N27" s="328">
        <f>C27+J27+L27</f>
        <v>877300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</row>
    <row r="28" spans="1:31" s="269" customFormat="1" ht="30" customHeight="1" x14ac:dyDescent="0.15">
      <c r="A28" s="306" t="s">
        <v>299</v>
      </c>
      <c r="B28" s="335">
        <f>C28/N28</f>
        <v>1</v>
      </c>
      <c r="C28" s="344">
        <f>'Кошторис  витрат'!J182</f>
        <v>848300</v>
      </c>
      <c r="D28" s="340">
        <v>0</v>
      </c>
      <c r="E28" s="296">
        <v>0</v>
      </c>
      <c r="F28" s="296">
        <v>0</v>
      </c>
      <c r="G28" s="296">
        <v>0</v>
      </c>
      <c r="H28" s="296">
        <v>0</v>
      </c>
      <c r="I28" s="295">
        <f>J28/N28</f>
        <v>0</v>
      </c>
      <c r="J28" s="336">
        <f>D28+E28+F28+G28+H28</f>
        <v>0</v>
      </c>
      <c r="K28" s="335">
        <f>L28/N28</f>
        <v>0</v>
      </c>
      <c r="L28" s="336">
        <f>'Кошторис  витрат'!V182</f>
        <v>0</v>
      </c>
      <c r="M28" s="329">
        <v>1</v>
      </c>
      <c r="N28" s="330">
        <f>C28+J28+L28</f>
        <v>848300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</row>
    <row r="29" spans="1:31" s="269" customFormat="1" ht="30" customHeight="1" thickBot="1" x14ac:dyDescent="0.2">
      <c r="A29" s="307" t="s">
        <v>300</v>
      </c>
      <c r="B29" s="337">
        <f>C29/N29</f>
        <v>1</v>
      </c>
      <c r="C29" s="338">
        <f>394785+263190</f>
        <v>657975</v>
      </c>
      <c r="D29" s="341">
        <v>0</v>
      </c>
      <c r="E29" s="342">
        <v>0</v>
      </c>
      <c r="F29" s="342">
        <v>0</v>
      </c>
      <c r="G29" s="342">
        <v>0</v>
      </c>
      <c r="H29" s="342">
        <v>0</v>
      </c>
      <c r="I29" s="343">
        <f>J29/N29</f>
        <v>0</v>
      </c>
      <c r="J29" s="338">
        <f t="shared" ref="J29" si="0">D29+E29+F29+G29+H29</f>
        <v>0</v>
      </c>
      <c r="K29" s="337">
        <f>L29/N29</f>
        <v>0</v>
      </c>
      <c r="L29" s="338">
        <v>0</v>
      </c>
      <c r="M29" s="331">
        <f>(N29*M28)/N28</f>
        <v>0.77563951432276312</v>
      </c>
      <c r="N29" s="332">
        <f>C29+J29+L29</f>
        <v>657975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</row>
    <row r="30" spans="1:31" s="269" customFormat="1" ht="30" customHeight="1" thickBot="1" x14ac:dyDescent="0.2">
      <c r="A30" s="308" t="s">
        <v>301</v>
      </c>
      <c r="B30" s="297">
        <f>B28-B29</f>
        <v>0</v>
      </c>
      <c r="C30" s="298">
        <f>C28-C29</f>
        <v>190325</v>
      </c>
      <c r="D30" s="299">
        <f t="shared" ref="D30:H30" si="1">D28-D29</f>
        <v>0</v>
      </c>
      <c r="E30" s="300">
        <f t="shared" si="1"/>
        <v>0</v>
      </c>
      <c r="F30" s="300">
        <f t="shared" si="1"/>
        <v>0</v>
      </c>
      <c r="G30" s="300">
        <f t="shared" si="1"/>
        <v>0</v>
      </c>
      <c r="H30" s="300">
        <f t="shared" si="1"/>
        <v>0</v>
      </c>
      <c r="I30" s="301">
        <f t="shared" ref="I30:N30" si="2">I28-I29</f>
        <v>0</v>
      </c>
      <c r="J30" s="298">
        <f t="shared" si="2"/>
        <v>0</v>
      </c>
      <c r="K30" s="302">
        <f t="shared" si="2"/>
        <v>0</v>
      </c>
      <c r="L30" s="298">
        <f t="shared" si="2"/>
        <v>0</v>
      </c>
      <c r="M30" s="303">
        <f t="shared" si="2"/>
        <v>0.22436048567723688</v>
      </c>
      <c r="N30" s="304">
        <f t="shared" si="2"/>
        <v>190325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9" customFormat="1" ht="15.75" customHeight="1" x14ac:dyDescent="0.2">
      <c r="A32" s="289"/>
      <c r="B32" s="289" t="s">
        <v>302</v>
      </c>
      <c r="C32" s="433"/>
      <c r="D32" s="434"/>
      <c r="E32" s="434"/>
      <c r="F32" s="289"/>
      <c r="G32" s="290"/>
      <c r="H32" s="290"/>
      <c r="I32" s="291"/>
      <c r="J32" s="433"/>
      <c r="K32" s="434"/>
      <c r="L32" s="434"/>
      <c r="M32" s="434"/>
      <c r="N32" s="434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</row>
    <row r="33" spans="1:26" s="269" customFormat="1" ht="15.75" customHeight="1" x14ac:dyDescent="0.2">
      <c r="D33" s="292" t="s">
        <v>303</v>
      </c>
      <c r="F33" s="293"/>
      <c r="G33" s="435" t="s">
        <v>304</v>
      </c>
      <c r="H33" s="436"/>
      <c r="I33" s="282"/>
      <c r="J33" s="435" t="s">
        <v>305</v>
      </c>
      <c r="K33" s="436"/>
      <c r="L33" s="436"/>
      <c r="M33" s="436"/>
      <c r="N33" s="436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6"/>
  <sheetViews>
    <sheetView zoomScale="70" zoomScaleNormal="70" workbookViewId="0">
      <pane ySplit="10" topLeftCell="A11" activePane="bottomLeft" state="frozen"/>
      <selection pane="bottomLeft" activeCell="X133" sqref="X133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12.832031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65" customWidth="1"/>
    <col min="9" max="9" width="14.83203125" style="265" customWidth="1"/>
    <col min="10" max="10" width="16.1640625" style="265" customWidth="1"/>
    <col min="11" max="11" width="10.83203125" customWidth="1" outlineLevel="1"/>
    <col min="12" max="12" width="14.83203125" customWidth="1" outlineLevel="1"/>
    <col min="13" max="13" width="16.1640625" customWidth="1" outlineLevel="1"/>
    <col min="14" max="14" width="10.83203125" style="265" customWidth="1" outlineLevel="1"/>
    <col min="15" max="15" width="14.83203125" style="265" customWidth="1" outlineLevel="1"/>
    <col min="16" max="16" width="16.1640625" style="265" customWidth="1" outlineLevel="1"/>
    <col min="17" max="17" width="10.83203125" customWidth="1" outlineLevel="1"/>
    <col min="18" max="18" width="14.83203125" customWidth="1" outlineLevel="1"/>
    <col min="19" max="19" width="16.1640625" customWidth="1" outlineLevel="1"/>
    <col min="20" max="20" width="10.83203125" style="265" customWidth="1" outlineLevel="1"/>
    <col min="21" max="21" width="14.83203125" style="265" customWidth="1" outlineLevel="1"/>
    <col min="22" max="22" width="16.1640625" style="265" customWidth="1" outlineLevel="1"/>
    <col min="23" max="25" width="12.6640625" style="265" customWidth="1"/>
    <col min="26" max="26" width="13.6640625" style="265" customWidth="1"/>
    <col min="27" max="27" width="19.1640625" style="256" customWidth="1"/>
    <col min="28" max="28" width="16" style="265" customWidth="1"/>
    <col min="29" max="33" width="5.83203125" customWidth="1"/>
  </cols>
  <sheetData>
    <row r="1" spans="1:33" ht="16" x14ac:dyDescent="0.2">
      <c r="A1" s="452" t="s">
        <v>311</v>
      </c>
      <c r="B1" s="436"/>
      <c r="C1" s="436"/>
      <c r="D1" s="436"/>
      <c r="E1" s="43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5"/>
      <c r="AB1" s="1"/>
      <c r="AC1" s="1"/>
      <c r="AD1" s="1"/>
      <c r="AE1" s="1"/>
      <c r="AF1" s="1"/>
      <c r="AG1" s="1"/>
    </row>
    <row r="2" spans="1:33" s="179" customFormat="1" ht="19.5" customHeight="1" x14ac:dyDescent="0.15">
      <c r="A2" s="181" t="str">
        <f>Фінансування!A12</f>
        <v>Назва Грантоотримувача:</v>
      </c>
      <c r="B2" s="182"/>
      <c r="C2" s="396" t="s">
        <v>325</v>
      </c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5"/>
      <c r="X2" s="185"/>
      <c r="Y2" s="185"/>
      <c r="Z2" s="185"/>
      <c r="AA2" s="236"/>
      <c r="AB2" s="186"/>
      <c r="AC2" s="186"/>
      <c r="AD2" s="186"/>
      <c r="AE2" s="186"/>
      <c r="AF2" s="186"/>
      <c r="AG2" s="186"/>
    </row>
    <row r="3" spans="1:33" s="179" customFormat="1" ht="19.5" customHeight="1" x14ac:dyDescent="0.15">
      <c r="A3" s="187" t="str">
        <f>Фінансування!A13</f>
        <v>Назва проєкту:</v>
      </c>
      <c r="B3" s="182"/>
      <c r="C3" s="396" t="s">
        <v>326</v>
      </c>
      <c r="D3" s="183"/>
      <c r="E3" s="184"/>
      <c r="F3" s="184"/>
      <c r="G3" s="184"/>
      <c r="H3" s="184"/>
      <c r="I3" s="184"/>
      <c r="J3" s="184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9"/>
      <c r="X3" s="189"/>
      <c r="Y3" s="189"/>
      <c r="Z3" s="189"/>
      <c r="AA3" s="236"/>
      <c r="AB3" s="186"/>
      <c r="AC3" s="186"/>
      <c r="AD3" s="186"/>
      <c r="AE3" s="186"/>
      <c r="AF3" s="186"/>
      <c r="AG3" s="186"/>
    </row>
    <row r="4" spans="1:33" s="179" customFormat="1" ht="19.5" customHeight="1" x14ac:dyDescent="0.15">
      <c r="A4" s="187" t="str">
        <f>Фінансування!A14</f>
        <v>Дата початку проєкту:</v>
      </c>
      <c r="B4" s="186"/>
      <c r="C4" s="397" t="s">
        <v>327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237"/>
      <c r="AB4" s="186"/>
      <c r="AC4" s="186"/>
      <c r="AD4" s="186"/>
      <c r="AE4" s="186"/>
      <c r="AF4" s="186"/>
      <c r="AG4" s="186"/>
    </row>
    <row r="5" spans="1:33" s="179" customFormat="1" ht="19.5" customHeight="1" x14ac:dyDescent="0.15">
      <c r="A5" s="187" t="str">
        <f>Фінансування!A15</f>
        <v>Дата завершення проєкту:</v>
      </c>
      <c r="B5" s="186"/>
      <c r="C5" s="398">
        <v>44134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237"/>
      <c r="AB5" s="186"/>
      <c r="AC5" s="186"/>
      <c r="AD5" s="186"/>
      <c r="AE5" s="186"/>
      <c r="AF5" s="186"/>
      <c r="AG5" s="186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8"/>
      <c r="AB6" s="1"/>
      <c r="AC6" s="1"/>
      <c r="AD6" s="1"/>
      <c r="AE6" s="1"/>
      <c r="AF6" s="1"/>
      <c r="AG6" s="1"/>
    </row>
    <row r="7" spans="1:33" ht="26.25" customHeight="1" thickBot="1" x14ac:dyDescent="0.2">
      <c r="A7" s="453" t="s">
        <v>268</v>
      </c>
      <c r="B7" s="456" t="s">
        <v>11</v>
      </c>
      <c r="C7" s="459" t="s">
        <v>12</v>
      </c>
      <c r="D7" s="462" t="s">
        <v>13</v>
      </c>
      <c r="E7" s="481" t="s">
        <v>14</v>
      </c>
      <c r="F7" s="482"/>
      <c r="G7" s="482"/>
      <c r="H7" s="482"/>
      <c r="I7" s="482"/>
      <c r="J7" s="483"/>
      <c r="K7" s="481" t="s">
        <v>256</v>
      </c>
      <c r="L7" s="482"/>
      <c r="M7" s="482"/>
      <c r="N7" s="482"/>
      <c r="O7" s="482"/>
      <c r="P7" s="483"/>
      <c r="Q7" s="481" t="s">
        <v>257</v>
      </c>
      <c r="R7" s="482"/>
      <c r="S7" s="482"/>
      <c r="T7" s="482"/>
      <c r="U7" s="482"/>
      <c r="V7" s="483"/>
      <c r="W7" s="489" t="s">
        <v>270</v>
      </c>
      <c r="X7" s="490"/>
      <c r="Y7" s="490"/>
      <c r="Z7" s="491"/>
      <c r="AA7" s="486" t="s">
        <v>312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54"/>
      <c r="B8" s="457"/>
      <c r="C8" s="460"/>
      <c r="D8" s="463"/>
      <c r="E8" s="484" t="s">
        <v>15</v>
      </c>
      <c r="F8" s="470"/>
      <c r="G8" s="485"/>
      <c r="H8" s="484" t="s">
        <v>269</v>
      </c>
      <c r="I8" s="470"/>
      <c r="J8" s="485"/>
      <c r="K8" s="484" t="s">
        <v>15</v>
      </c>
      <c r="L8" s="470"/>
      <c r="M8" s="485"/>
      <c r="N8" s="484" t="s">
        <v>269</v>
      </c>
      <c r="O8" s="470"/>
      <c r="P8" s="485"/>
      <c r="Q8" s="484" t="s">
        <v>15</v>
      </c>
      <c r="R8" s="470"/>
      <c r="S8" s="485"/>
      <c r="T8" s="484" t="s">
        <v>269</v>
      </c>
      <c r="U8" s="470"/>
      <c r="V8" s="485"/>
      <c r="W8" s="492" t="s">
        <v>274</v>
      </c>
      <c r="X8" s="492" t="s">
        <v>275</v>
      </c>
      <c r="Y8" s="489" t="s">
        <v>271</v>
      </c>
      <c r="Z8" s="491"/>
      <c r="AA8" s="487"/>
      <c r="AB8" s="1"/>
      <c r="AC8" s="1"/>
      <c r="AD8" s="1"/>
      <c r="AE8" s="1"/>
      <c r="AF8" s="1"/>
      <c r="AG8" s="1"/>
    </row>
    <row r="9" spans="1:33" ht="30" customHeight="1" thickBot="1" x14ac:dyDescent="0.2">
      <c r="A9" s="455"/>
      <c r="B9" s="458"/>
      <c r="C9" s="461"/>
      <c r="D9" s="464"/>
      <c r="E9" s="24" t="s">
        <v>16</v>
      </c>
      <c r="F9" s="25" t="s">
        <v>17</v>
      </c>
      <c r="G9" s="232" t="s">
        <v>266</v>
      </c>
      <c r="H9" s="24" t="s">
        <v>16</v>
      </c>
      <c r="I9" s="25" t="s">
        <v>17</v>
      </c>
      <c r="J9" s="294" t="s">
        <v>310</v>
      </c>
      <c r="K9" s="24" t="s">
        <v>16</v>
      </c>
      <c r="L9" s="25" t="s">
        <v>18</v>
      </c>
      <c r="M9" s="294" t="s">
        <v>306</v>
      </c>
      <c r="N9" s="24" t="s">
        <v>16</v>
      </c>
      <c r="O9" s="25" t="s">
        <v>18</v>
      </c>
      <c r="P9" s="294" t="s">
        <v>307</v>
      </c>
      <c r="Q9" s="24" t="s">
        <v>16</v>
      </c>
      <c r="R9" s="25" t="s">
        <v>18</v>
      </c>
      <c r="S9" s="294" t="s">
        <v>308</v>
      </c>
      <c r="T9" s="24" t="s">
        <v>16</v>
      </c>
      <c r="U9" s="25" t="s">
        <v>18</v>
      </c>
      <c r="V9" s="294" t="s">
        <v>309</v>
      </c>
      <c r="W9" s="493"/>
      <c r="X9" s="493"/>
      <c r="Y9" s="266" t="s">
        <v>272</v>
      </c>
      <c r="Z9" s="267" t="s">
        <v>273</v>
      </c>
      <c r="AA9" s="488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9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319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0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20</v>
      </c>
      <c r="B12" s="37">
        <v>1</v>
      </c>
      <c r="C12" s="190" t="s">
        <v>262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1"/>
      <c r="AB12" s="4"/>
      <c r="AC12" s="5"/>
      <c r="AD12" s="5"/>
      <c r="AE12" s="5"/>
      <c r="AF12" s="5"/>
      <c r="AG12" s="5"/>
    </row>
    <row r="13" spans="1:33" ht="30" customHeight="1" x14ac:dyDescent="0.15">
      <c r="A13" s="41" t="s">
        <v>21</v>
      </c>
      <c r="B13" s="42" t="s">
        <v>22</v>
      </c>
      <c r="C13" s="191" t="s">
        <v>263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0" t="e">
        <f>Y13/W13</f>
        <v>#DIV/0!</v>
      </c>
      <c r="AA13" s="242"/>
      <c r="AB13" s="49"/>
      <c r="AC13" s="49"/>
      <c r="AD13" s="49"/>
      <c r="AE13" s="49"/>
      <c r="AF13" s="49"/>
      <c r="AG13" s="49"/>
    </row>
    <row r="14" spans="1:33" ht="30" customHeight="1" x14ac:dyDescent="0.15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68">
        <f t="shared" ref="X14:X32" si="6">J14+P14+V14</f>
        <v>0</v>
      </c>
      <c r="Y14" s="268">
        <f t="shared" ref="Y14:Y77" si="7">W14-X14</f>
        <v>0</v>
      </c>
      <c r="Z14" s="276" t="e">
        <f>Y14/W14</f>
        <v>#DIV/0!</v>
      </c>
      <c r="AA14" s="234"/>
      <c r="AB14" s="58"/>
      <c r="AC14" s="59"/>
      <c r="AD14" s="59"/>
      <c r="AE14" s="59"/>
      <c r="AF14" s="59"/>
      <c r="AG14" s="59"/>
    </row>
    <row r="15" spans="1:33" ht="30" customHeight="1" x14ac:dyDescent="0.15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68">
        <f t="shared" si="6"/>
        <v>0</v>
      </c>
      <c r="Y15" s="268">
        <f t="shared" si="7"/>
        <v>0</v>
      </c>
      <c r="Z15" s="276" t="e">
        <f t="shared" ref="Z15:Z32" si="9">Y15/W15</f>
        <v>#DIV/0!</v>
      </c>
      <c r="AA15" s="234"/>
      <c r="AB15" s="59"/>
      <c r="AC15" s="59"/>
      <c r="AD15" s="59"/>
      <c r="AE15" s="59"/>
      <c r="AF15" s="59"/>
      <c r="AG15" s="59"/>
    </row>
    <row r="16" spans="1:33" ht="30" customHeight="1" thickBot="1" x14ac:dyDescent="0.2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68">
        <f t="shared" si="6"/>
        <v>0</v>
      </c>
      <c r="Y16" s="268">
        <f t="shared" si="7"/>
        <v>0</v>
      </c>
      <c r="Z16" s="276" t="e">
        <f t="shared" si="9"/>
        <v>#DIV/0!</v>
      </c>
      <c r="AA16" s="243"/>
      <c r="AB16" s="59"/>
      <c r="AC16" s="59"/>
      <c r="AD16" s="59"/>
      <c r="AE16" s="59"/>
      <c r="AF16" s="59"/>
      <c r="AG16" s="59"/>
    </row>
    <row r="17" spans="1:33" ht="30" customHeight="1" x14ac:dyDescent="0.15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16">
        <f>SUM(X18:X20)</f>
        <v>0</v>
      </c>
      <c r="Y17" s="316">
        <f t="shared" si="7"/>
        <v>0</v>
      </c>
      <c r="Z17" s="316" t="e">
        <f>Y17/W17</f>
        <v>#DIV/0!</v>
      </c>
      <c r="AA17" s="244"/>
      <c r="AB17" s="49"/>
      <c r="AC17" s="49"/>
      <c r="AD17" s="49"/>
      <c r="AE17" s="49"/>
      <c r="AF17" s="49"/>
      <c r="AG17" s="49"/>
    </row>
    <row r="18" spans="1:33" ht="30" customHeight="1" x14ac:dyDescent="0.15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68">
        <f t="shared" si="6"/>
        <v>0</v>
      </c>
      <c r="Y18" s="268">
        <f t="shared" si="7"/>
        <v>0</v>
      </c>
      <c r="Z18" s="276" t="e">
        <f t="shared" si="9"/>
        <v>#DIV/0!</v>
      </c>
      <c r="AA18" s="234"/>
      <c r="AB18" s="59"/>
      <c r="AC18" s="59"/>
      <c r="AD18" s="59"/>
      <c r="AE18" s="59"/>
      <c r="AF18" s="59"/>
      <c r="AG18" s="59"/>
    </row>
    <row r="19" spans="1:33" ht="30" customHeight="1" x14ac:dyDescent="0.15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68">
        <f t="shared" si="6"/>
        <v>0</v>
      </c>
      <c r="Y19" s="268">
        <f t="shared" si="7"/>
        <v>0</v>
      </c>
      <c r="Z19" s="276" t="e">
        <f t="shared" si="9"/>
        <v>#DIV/0!</v>
      </c>
      <c r="AA19" s="234"/>
      <c r="AB19" s="59"/>
      <c r="AC19" s="59"/>
      <c r="AD19" s="59"/>
      <c r="AE19" s="59"/>
      <c r="AF19" s="59"/>
      <c r="AG19" s="59"/>
    </row>
    <row r="20" spans="1:33" ht="30" customHeight="1" thickBot="1" x14ac:dyDescent="0.2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68">
        <f t="shared" si="6"/>
        <v>0</v>
      </c>
      <c r="Y20" s="268">
        <f t="shared" si="7"/>
        <v>0</v>
      </c>
      <c r="Z20" s="276" t="e">
        <f t="shared" si="9"/>
        <v>#DIV/0!</v>
      </c>
      <c r="AA20" s="245"/>
      <c r="AB20" s="59"/>
      <c r="AC20" s="59"/>
      <c r="AD20" s="59"/>
      <c r="AE20" s="59"/>
      <c r="AF20" s="59"/>
      <c r="AG20" s="59"/>
    </row>
    <row r="21" spans="1:33" ht="30" customHeight="1" x14ac:dyDescent="0.15">
      <c r="A21" s="41" t="s">
        <v>21</v>
      </c>
      <c r="B21" s="42" t="s">
        <v>34</v>
      </c>
      <c r="C21" s="78" t="s">
        <v>35</v>
      </c>
      <c r="D21" s="68"/>
      <c r="E21" s="69">
        <f>SUM(E22:E24)</f>
        <v>4</v>
      </c>
      <c r="F21" s="70"/>
      <c r="G21" s="71">
        <f>SUM(G22:G24)</f>
        <v>40000</v>
      </c>
      <c r="H21" s="69">
        <f>SUM(H22:H24)</f>
        <v>4</v>
      </c>
      <c r="I21" s="70"/>
      <c r="J21" s="71">
        <f>SUM(J22:J24)</f>
        <v>40000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40000</v>
      </c>
      <c r="X21" s="71">
        <f>SUM(X22:X24)</f>
        <v>40000</v>
      </c>
      <c r="Y21" s="48">
        <f t="shared" si="7"/>
        <v>0</v>
      </c>
      <c r="Z21" s="270">
        <f>Y21/W21</f>
        <v>0</v>
      </c>
      <c r="AA21" s="244"/>
      <c r="AB21" s="49"/>
      <c r="AC21" s="49"/>
      <c r="AD21" s="49"/>
      <c r="AE21" s="49"/>
      <c r="AF21" s="49"/>
      <c r="AG21" s="49"/>
    </row>
    <row r="22" spans="1:33" s="173" customFormat="1" ht="30" customHeight="1" x14ac:dyDescent="0.15">
      <c r="A22" s="50" t="s">
        <v>23</v>
      </c>
      <c r="B22" s="51" t="s">
        <v>36</v>
      </c>
      <c r="C22" s="399" t="s">
        <v>328</v>
      </c>
      <c r="D22" s="53" t="s">
        <v>26</v>
      </c>
      <c r="E22" s="400">
        <v>4</v>
      </c>
      <c r="F22" s="401">
        <v>10000</v>
      </c>
      <c r="G22" s="56">
        <f t="shared" ref="G22:G24" si="16">E22*F22</f>
        <v>40000</v>
      </c>
      <c r="H22" s="400">
        <v>4</v>
      </c>
      <c r="I22" s="401">
        <v>10000</v>
      </c>
      <c r="J22" s="56">
        <f t="shared" ref="J22:J24" si="17">H22*I22</f>
        <v>40000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40000</v>
      </c>
      <c r="X22" s="268">
        <f t="shared" si="6"/>
        <v>40000</v>
      </c>
      <c r="Y22" s="268">
        <f t="shared" si="7"/>
        <v>0</v>
      </c>
      <c r="Z22" s="276">
        <f t="shared" si="9"/>
        <v>0</v>
      </c>
      <c r="AA22" s="234"/>
      <c r="AB22" s="59"/>
      <c r="AC22" s="59"/>
      <c r="AD22" s="59"/>
      <c r="AE22" s="59"/>
      <c r="AF22" s="59"/>
      <c r="AG22" s="59"/>
    </row>
    <row r="23" spans="1:33" ht="30" customHeight="1" x14ac:dyDescent="0.15">
      <c r="A23" s="50" t="s">
        <v>23</v>
      </c>
      <c r="B23" s="51" t="s">
        <v>38</v>
      </c>
      <c r="C23" s="52" t="s">
        <v>37</v>
      </c>
      <c r="D23" s="257" t="s">
        <v>26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68">
        <f t="shared" si="6"/>
        <v>0</v>
      </c>
      <c r="Y23" s="268">
        <f t="shared" si="7"/>
        <v>0</v>
      </c>
      <c r="Z23" s="276" t="e">
        <f t="shared" si="9"/>
        <v>#DIV/0!</v>
      </c>
      <c r="AA23" s="234"/>
      <c r="AB23" s="59"/>
      <c r="AC23" s="59"/>
      <c r="AD23" s="59"/>
      <c r="AE23" s="59"/>
      <c r="AF23" s="59"/>
      <c r="AG23" s="59"/>
    </row>
    <row r="24" spans="1:33" ht="30" customHeight="1" thickBot="1" x14ac:dyDescent="0.2">
      <c r="A24" s="60" t="s">
        <v>23</v>
      </c>
      <c r="B24" s="79" t="s">
        <v>39</v>
      </c>
      <c r="C24" s="52" t="s">
        <v>37</v>
      </c>
      <c r="D24" s="258" t="s">
        <v>26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68">
        <f t="shared" si="6"/>
        <v>0</v>
      </c>
      <c r="Y24" s="268">
        <f t="shared" si="7"/>
        <v>0</v>
      </c>
      <c r="Z24" s="276" t="e">
        <f t="shared" si="9"/>
        <v>#DIV/0!</v>
      </c>
      <c r="AA24" s="245"/>
      <c r="AB24" s="59"/>
      <c r="AC24" s="59"/>
      <c r="AD24" s="59"/>
      <c r="AE24" s="59"/>
      <c r="AF24" s="59"/>
      <c r="AG24" s="59"/>
    </row>
    <row r="25" spans="1:33" ht="30" customHeight="1" x14ac:dyDescent="0.15">
      <c r="A25" s="41" t="s">
        <v>20</v>
      </c>
      <c r="B25" s="80" t="s">
        <v>40</v>
      </c>
      <c r="C25" s="67" t="s">
        <v>41</v>
      </c>
      <c r="D25" s="68"/>
      <c r="E25" s="69">
        <f>SUM(E26:E28)</f>
        <v>40000</v>
      </c>
      <c r="F25" s="70"/>
      <c r="G25" s="71">
        <f>SUM(G26:G28)</f>
        <v>8800</v>
      </c>
      <c r="H25" s="69">
        <f>SUM(H26:H28)</f>
        <v>40000</v>
      </c>
      <c r="I25" s="70"/>
      <c r="J25" s="71">
        <f>SUM(J26:J28)</f>
        <v>8800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8800</v>
      </c>
      <c r="X25" s="71">
        <f>SUM(X26:X28)</f>
        <v>8800</v>
      </c>
      <c r="Y25" s="48">
        <f t="shared" si="7"/>
        <v>0</v>
      </c>
      <c r="Z25" s="270">
        <f>Y25/W25</f>
        <v>0</v>
      </c>
      <c r="AA25" s="244"/>
      <c r="AB25" s="5"/>
      <c r="AC25" s="5"/>
      <c r="AD25" s="5"/>
      <c r="AE25" s="5"/>
      <c r="AF25" s="5"/>
      <c r="AG25" s="5"/>
    </row>
    <row r="26" spans="1:33" ht="30" customHeight="1" x14ac:dyDescent="0.15">
      <c r="A26" s="81" t="s">
        <v>23</v>
      </c>
      <c r="B26" s="82" t="s">
        <v>42</v>
      </c>
      <c r="C26" s="52" t="s">
        <v>43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68">
        <f>J26+P26+V26</f>
        <v>0</v>
      </c>
      <c r="Y26" s="268">
        <f t="shared" si="7"/>
        <v>0</v>
      </c>
      <c r="Z26" s="276" t="e">
        <f t="shared" si="9"/>
        <v>#DIV/0!</v>
      </c>
      <c r="AA26" s="246"/>
      <c r="AB26" s="58"/>
      <c r="AC26" s="59"/>
      <c r="AD26" s="59"/>
      <c r="AE26" s="59"/>
      <c r="AF26" s="59"/>
      <c r="AG26" s="59"/>
    </row>
    <row r="27" spans="1:33" ht="30" customHeight="1" x14ac:dyDescent="0.15">
      <c r="A27" s="50" t="s">
        <v>23</v>
      </c>
      <c r="B27" s="51" t="s">
        <v>44</v>
      </c>
      <c r="C27" s="52" t="s">
        <v>45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68">
        <f t="shared" si="6"/>
        <v>0</v>
      </c>
      <c r="Y27" s="268">
        <f t="shared" si="7"/>
        <v>0</v>
      </c>
      <c r="Z27" s="276" t="e">
        <f t="shared" si="9"/>
        <v>#DIV/0!</v>
      </c>
      <c r="AA27" s="234"/>
      <c r="AB27" s="59"/>
      <c r="AC27" s="59"/>
      <c r="AD27" s="59"/>
      <c r="AE27" s="59"/>
      <c r="AF27" s="59"/>
      <c r="AG27" s="59"/>
    </row>
    <row r="28" spans="1:33" ht="30" customHeight="1" thickBot="1" x14ac:dyDescent="0.2">
      <c r="A28" s="60" t="s">
        <v>23</v>
      </c>
      <c r="B28" s="79" t="s">
        <v>46</v>
      </c>
      <c r="C28" s="402" t="s">
        <v>35</v>
      </c>
      <c r="D28" s="403"/>
      <c r="E28" s="404">
        <f>G21</f>
        <v>40000</v>
      </c>
      <c r="F28" s="405">
        <v>0.22</v>
      </c>
      <c r="G28" s="65">
        <f t="shared" si="22"/>
        <v>8800</v>
      </c>
      <c r="H28" s="63">
        <f>J21</f>
        <v>40000</v>
      </c>
      <c r="I28" s="64">
        <v>0.22</v>
      </c>
      <c r="J28" s="65">
        <f t="shared" si="23"/>
        <v>8800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8800</v>
      </c>
      <c r="X28" s="268">
        <f t="shared" si="6"/>
        <v>8800</v>
      </c>
      <c r="Y28" s="268">
        <f t="shared" si="7"/>
        <v>0</v>
      </c>
      <c r="Z28" s="276">
        <f t="shared" si="9"/>
        <v>0</v>
      </c>
      <c r="AA28" s="243"/>
      <c r="AB28" s="59"/>
      <c r="AC28" s="59"/>
      <c r="AD28" s="59"/>
      <c r="AE28" s="59"/>
      <c r="AF28" s="59"/>
      <c r="AG28" s="59"/>
    </row>
    <row r="29" spans="1:33" ht="30" customHeight="1" x14ac:dyDescent="0.15">
      <c r="A29" s="41" t="s">
        <v>21</v>
      </c>
      <c r="B29" s="80" t="s">
        <v>47</v>
      </c>
      <c r="C29" s="67" t="s">
        <v>48</v>
      </c>
      <c r="D29" s="68"/>
      <c r="E29" s="69">
        <f>SUM(E30:E32)</f>
        <v>8</v>
      </c>
      <c r="F29" s="70"/>
      <c r="G29" s="71">
        <f>SUM(G30:G32)</f>
        <v>230000</v>
      </c>
      <c r="H29" s="69">
        <f>SUM(H30:H32)</f>
        <v>7</v>
      </c>
      <c r="I29" s="70"/>
      <c r="J29" s="71">
        <f>SUM(J30:J32)</f>
        <v>205000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230000</v>
      </c>
      <c r="X29" s="71">
        <f>SUM(X30:X32)</f>
        <v>205000</v>
      </c>
      <c r="Y29" s="71">
        <f t="shared" si="7"/>
        <v>25000</v>
      </c>
      <c r="Z29" s="71">
        <f>Y29/W29</f>
        <v>0.10869565217391304</v>
      </c>
      <c r="AA29" s="244"/>
      <c r="AB29" s="5"/>
      <c r="AC29" s="5"/>
      <c r="AD29" s="5"/>
      <c r="AE29" s="5"/>
      <c r="AF29" s="5"/>
      <c r="AG29" s="5"/>
    </row>
    <row r="30" spans="1:33" ht="30" customHeight="1" x14ac:dyDescent="0.15">
      <c r="A30" s="50" t="s">
        <v>23</v>
      </c>
      <c r="B30" s="82" t="s">
        <v>49</v>
      </c>
      <c r="C30" s="399" t="s">
        <v>329</v>
      </c>
      <c r="D30" s="53" t="s">
        <v>26</v>
      </c>
      <c r="E30" s="400">
        <v>5</v>
      </c>
      <c r="F30" s="401">
        <v>25000</v>
      </c>
      <c r="G30" s="56">
        <f t="shared" ref="G30:G32" si="28">E30*F30</f>
        <v>125000</v>
      </c>
      <c r="H30" s="400">
        <v>4</v>
      </c>
      <c r="I30" s="401">
        <v>25000</v>
      </c>
      <c r="J30" s="56">
        <f t="shared" ref="J30:J32" si="29">H30*I30</f>
        <v>100000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125000</v>
      </c>
      <c r="X30" s="268">
        <f>J30+P30+V30</f>
        <v>100000</v>
      </c>
      <c r="Y30" s="268">
        <f>W30-X30</f>
        <v>25000</v>
      </c>
      <c r="Z30" s="276">
        <f t="shared" si="9"/>
        <v>0.2</v>
      </c>
      <c r="AA30" s="234"/>
      <c r="AB30" s="5"/>
      <c r="AC30" s="5"/>
      <c r="AD30" s="5"/>
      <c r="AE30" s="5"/>
      <c r="AF30" s="5"/>
      <c r="AG30" s="5"/>
    </row>
    <row r="31" spans="1:33" ht="30" customHeight="1" x14ac:dyDescent="0.15">
      <c r="A31" s="50" t="s">
        <v>23</v>
      </c>
      <c r="B31" s="51" t="s">
        <v>50</v>
      </c>
      <c r="C31" s="399" t="s">
        <v>330</v>
      </c>
      <c r="D31" s="53" t="s">
        <v>26</v>
      </c>
      <c r="E31" s="400">
        <v>3</v>
      </c>
      <c r="F31" s="401">
        <v>35000</v>
      </c>
      <c r="G31" s="56">
        <f t="shared" si="28"/>
        <v>105000</v>
      </c>
      <c r="H31" s="400">
        <v>3</v>
      </c>
      <c r="I31" s="401">
        <v>35000</v>
      </c>
      <c r="J31" s="56">
        <f t="shared" si="29"/>
        <v>105000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105000</v>
      </c>
      <c r="X31" s="268">
        <f t="shared" si="6"/>
        <v>105000</v>
      </c>
      <c r="Y31" s="268">
        <f t="shared" si="7"/>
        <v>0</v>
      </c>
      <c r="Z31" s="276">
        <f t="shared" si="9"/>
        <v>0</v>
      </c>
      <c r="AA31" s="234"/>
      <c r="AB31" s="5"/>
      <c r="AC31" s="5"/>
      <c r="AD31" s="5"/>
      <c r="AE31" s="5"/>
      <c r="AF31" s="5"/>
      <c r="AG31" s="5"/>
    </row>
    <row r="32" spans="1:33" ht="30" customHeight="1" thickBot="1" x14ac:dyDescent="0.2">
      <c r="A32" s="60" t="s">
        <v>23</v>
      </c>
      <c r="B32" s="61" t="s">
        <v>51</v>
      </c>
      <c r="C32" s="208" t="s">
        <v>37</v>
      </c>
      <c r="D32" s="258" t="s">
        <v>26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68">
        <f t="shared" si="6"/>
        <v>0</v>
      </c>
      <c r="Y32" s="272">
        <f t="shared" si="7"/>
        <v>0</v>
      </c>
      <c r="Z32" s="276" t="e">
        <f t="shared" si="9"/>
        <v>#DIV/0!</v>
      </c>
      <c r="AA32" s="245"/>
      <c r="AB32" s="5"/>
      <c r="AC32" s="5"/>
      <c r="AD32" s="5"/>
      <c r="AE32" s="5"/>
      <c r="AF32" s="5"/>
      <c r="AG32" s="5"/>
    </row>
    <row r="33" spans="1:33" ht="30" customHeight="1" thickBot="1" x14ac:dyDescent="0.2">
      <c r="A33" s="213" t="s">
        <v>52</v>
      </c>
      <c r="B33" s="214"/>
      <c r="C33" s="215"/>
      <c r="D33" s="216"/>
      <c r="E33" s="259"/>
      <c r="F33" s="217"/>
      <c r="G33" s="89">
        <f>G13+G17+G21+G25+G29</f>
        <v>278800</v>
      </c>
      <c r="H33" s="259"/>
      <c r="I33" s="217"/>
      <c r="J33" s="89">
        <f>J13+J17+J21+J25+J29</f>
        <v>253800</v>
      </c>
      <c r="K33" s="259"/>
      <c r="L33" s="115"/>
      <c r="M33" s="89">
        <f>M13+M17+M21+M25+M29</f>
        <v>0</v>
      </c>
      <c r="N33" s="259"/>
      <c r="O33" s="115"/>
      <c r="P33" s="89">
        <f>P13+P17+P21+P25+P29</f>
        <v>0</v>
      </c>
      <c r="Q33" s="259"/>
      <c r="R33" s="115"/>
      <c r="S33" s="89">
        <f>S13+S17+S21+S25+S29</f>
        <v>0</v>
      </c>
      <c r="T33" s="259"/>
      <c r="U33" s="115"/>
      <c r="V33" s="89">
        <f>V13+V17+V21+V25+V29</f>
        <v>0</v>
      </c>
      <c r="W33" s="89">
        <f>W13+W17+W21+W25+W29</f>
        <v>278800</v>
      </c>
      <c r="X33" s="309">
        <f>X13+X17+X21+X25+X29</f>
        <v>253800</v>
      </c>
      <c r="Y33" s="311">
        <f t="shared" si="7"/>
        <v>25000</v>
      </c>
      <c r="Z33" s="310">
        <f>Y33/W33</f>
        <v>8.9670014347202301E-2</v>
      </c>
      <c r="AA33" s="247"/>
      <c r="AB33" s="4"/>
      <c r="AC33" s="5"/>
      <c r="AD33" s="5"/>
      <c r="AE33" s="5"/>
      <c r="AF33" s="5"/>
      <c r="AG33" s="5"/>
    </row>
    <row r="34" spans="1:33" ht="30" customHeight="1" thickBot="1" x14ac:dyDescent="0.2">
      <c r="A34" s="209" t="s">
        <v>20</v>
      </c>
      <c r="B34" s="121">
        <v>2</v>
      </c>
      <c r="C34" s="210" t="s">
        <v>53</v>
      </c>
      <c r="D34" s="21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14"/>
      <c r="Z34" s="40"/>
      <c r="AA34" s="241"/>
      <c r="AB34" s="5"/>
      <c r="AC34" s="5"/>
      <c r="AD34" s="5"/>
      <c r="AE34" s="5"/>
      <c r="AF34" s="5"/>
      <c r="AG34" s="5"/>
    </row>
    <row r="35" spans="1:33" ht="30" customHeight="1" x14ac:dyDescent="0.15">
      <c r="A35" s="41" t="s">
        <v>21</v>
      </c>
      <c r="B35" s="80" t="s">
        <v>54</v>
      </c>
      <c r="C35" s="43" t="s">
        <v>55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12">
        <f>SUM(X36:X38)</f>
        <v>0</v>
      </c>
      <c r="Y35" s="315">
        <f t="shared" si="7"/>
        <v>0</v>
      </c>
      <c r="Z35" s="313" t="e">
        <f>Y35/W35</f>
        <v>#DIV/0!</v>
      </c>
      <c r="AA35" s="242"/>
      <c r="AB35" s="95"/>
      <c r="AC35" s="49"/>
      <c r="AD35" s="49"/>
      <c r="AE35" s="49"/>
      <c r="AF35" s="49"/>
      <c r="AG35" s="49"/>
    </row>
    <row r="36" spans="1:33" ht="30" customHeight="1" x14ac:dyDescent="0.15">
      <c r="A36" s="50" t="s">
        <v>23</v>
      </c>
      <c r="B36" s="51" t="s">
        <v>56</v>
      </c>
      <c r="C36" s="52" t="s">
        <v>57</v>
      </c>
      <c r="D36" s="53" t="s">
        <v>58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68">
        <f>J36+P36+V36</f>
        <v>0</v>
      </c>
      <c r="Y36" s="268">
        <f t="shared" si="7"/>
        <v>0</v>
      </c>
      <c r="Z36" s="276" t="e">
        <f t="shared" ref="Z36:Z46" si="40">Y36/W36</f>
        <v>#DIV/0!</v>
      </c>
      <c r="AA36" s="234"/>
      <c r="AB36" s="59"/>
      <c r="AC36" s="59"/>
      <c r="AD36" s="59"/>
      <c r="AE36" s="59"/>
      <c r="AF36" s="59"/>
      <c r="AG36" s="59"/>
    </row>
    <row r="37" spans="1:33" ht="30" customHeight="1" x14ac:dyDescent="0.15">
      <c r="A37" s="50" t="s">
        <v>23</v>
      </c>
      <c r="B37" s="51" t="s">
        <v>59</v>
      </c>
      <c r="C37" s="52" t="s">
        <v>57</v>
      </c>
      <c r="D37" s="53" t="s">
        <v>58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68">
        <f t="shared" ref="X37:X46" si="42">J37+P37+V37</f>
        <v>0</v>
      </c>
      <c r="Y37" s="268">
        <f t="shared" si="7"/>
        <v>0</v>
      </c>
      <c r="Z37" s="276" t="e">
        <f t="shared" si="40"/>
        <v>#DIV/0!</v>
      </c>
      <c r="AA37" s="234"/>
      <c r="AB37" s="59"/>
      <c r="AC37" s="59"/>
      <c r="AD37" s="59"/>
      <c r="AE37" s="59"/>
      <c r="AF37" s="59"/>
      <c r="AG37" s="59"/>
    </row>
    <row r="38" spans="1:33" ht="30" customHeight="1" thickBot="1" x14ac:dyDescent="0.2">
      <c r="A38" s="73" t="s">
        <v>23</v>
      </c>
      <c r="B38" s="79" t="s">
        <v>60</v>
      </c>
      <c r="C38" s="52" t="s">
        <v>57</v>
      </c>
      <c r="D38" s="74" t="s">
        <v>58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68">
        <f t="shared" si="42"/>
        <v>0</v>
      </c>
      <c r="Y38" s="268">
        <f t="shared" si="7"/>
        <v>0</v>
      </c>
      <c r="Z38" s="276" t="e">
        <f t="shared" si="40"/>
        <v>#DIV/0!</v>
      </c>
      <c r="AA38" s="245"/>
      <c r="AB38" s="59"/>
      <c r="AC38" s="59"/>
      <c r="AD38" s="59"/>
      <c r="AE38" s="59"/>
      <c r="AF38" s="59"/>
      <c r="AG38" s="59"/>
    </row>
    <row r="39" spans="1:33" ht="30" customHeight="1" x14ac:dyDescent="0.15">
      <c r="A39" s="41" t="s">
        <v>21</v>
      </c>
      <c r="B39" s="80" t="s">
        <v>61</v>
      </c>
      <c r="C39" s="78" t="s">
        <v>62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17">
        <f t="shared" si="7"/>
        <v>0</v>
      </c>
      <c r="Z39" s="317" t="e">
        <f>Y39/W39</f>
        <v>#DIV/0!</v>
      </c>
      <c r="AA39" s="244"/>
      <c r="AB39" s="49"/>
      <c r="AC39" s="49"/>
      <c r="AD39" s="49"/>
      <c r="AE39" s="49"/>
      <c r="AF39" s="49"/>
      <c r="AG39" s="49"/>
    </row>
    <row r="40" spans="1:33" ht="30" customHeight="1" x14ac:dyDescent="0.15">
      <c r="A40" s="50" t="s">
        <v>23</v>
      </c>
      <c r="B40" s="51" t="s">
        <v>63</v>
      </c>
      <c r="C40" s="52" t="s">
        <v>64</v>
      </c>
      <c r="D40" s="53" t="s">
        <v>65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68">
        <f t="shared" si="42"/>
        <v>0</v>
      </c>
      <c r="Y40" s="268">
        <f t="shared" si="7"/>
        <v>0</v>
      </c>
      <c r="Z40" s="276" t="e">
        <f t="shared" si="40"/>
        <v>#DIV/0!</v>
      </c>
      <c r="AA40" s="234"/>
      <c r="AB40" s="59"/>
      <c r="AC40" s="59"/>
      <c r="AD40" s="59"/>
      <c r="AE40" s="59"/>
      <c r="AF40" s="59"/>
      <c r="AG40" s="59"/>
    </row>
    <row r="41" spans="1:33" ht="30" customHeight="1" x14ac:dyDescent="0.15">
      <c r="A41" s="50" t="s">
        <v>23</v>
      </c>
      <c r="B41" s="51" t="s">
        <v>66</v>
      </c>
      <c r="C41" s="96" t="s">
        <v>64</v>
      </c>
      <c r="D41" s="53" t="s">
        <v>65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68">
        <f t="shared" si="42"/>
        <v>0</v>
      </c>
      <c r="Y41" s="268">
        <f t="shared" si="7"/>
        <v>0</v>
      </c>
      <c r="Z41" s="276" t="e">
        <f t="shared" si="40"/>
        <v>#DIV/0!</v>
      </c>
      <c r="AA41" s="234"/>
      <c r="AB41" s="59"/>
      <c r="AC41" s="59"/>
      <c r="AD41" s="59"/>
      <c r="AE41" s="59"/>
      <c r="AF41" s="59"/>
      <c r="AG41" s="59"/>
    </row>
    <row r="42" spans="1:33" ht="30" customHeight="1" thickBot="1" x14ac:dyDescent="0.2">
      <c r="A42" s="73" t="s">
        <v>23</v>
      </c>
      <c r="B42" s="79" t="s">
        <v>67</v>
      </c>
      <c r="C42" s="97" t="s">
        <v>64</v>
      </c>
      <c r="D42" s="74" t="s">
        <v>65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68">
        <f t="shared" si="42"/>
        <v>0</v>
      </c>
      <c r="Y42" s="268">
        <f t="shared" si="7"/>
        <v>0</v>
      </c>
      <c r="Z42" s="276" t="e">
        <f t="shared" si="40"/>
        <v>#DIV/0!</v>
      </c>
      <c r="AA42" s="245"/>
      <c r="AB42" s="59"/>
      <c r="AC42" s="59"/>
      <c r="AD42" s="59"/>
      <c r="AE42" s="59"/>
      <c r="AF42" s="59"/>
      <c r="AG42" s="59"/>
    </row>
    <row r="43" spans="1:33" ht="30" customHeight="1" x14ac:dyDescent="0.15">
      <c r="A43" s="41" t="s">
        <v>21</v>
      </c>
      <c r="B43" s="80" t="s">
        <v>68</v>
      </c>
      <c r="C43" s="78" t="s">
        <v>69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44"/>
      <c r="AB43" s="49"/>
      <c r="AC43" s="49"/>
      <c r="AD43" s="49"/>
      <c r="AE43" s="49"/>
      <c r="AF43" s="49"/>
      <c r="AG43" s="49"/>
    </row>
    <row r="44" spans="1:33" ht="30" customHeight="1" x14ac:dyDescent="0.15">
      <c r="A44" s="50" t="s">
        <v>23</v>
      </c>
      <c r="B44" s="51" t="s">
        <v>70</v>
      </c>
      <c r="C44" s="52" t="s">
        <v>71</v>
      </c>
      <c r="D44" s="53" t="s">
        <v>65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68">
        <f t="shared" si="42"/>
        <v>0</v>
      </c>
      <c r="Y44" s="268">
        <f t="shared" si="7"/>
        <v>0</v>
      </c>
      <c r="Z44" s="276" t="e">
        <f t="shared" si="40"/>
        <v>#DIV/0!</v>
      </c>
      <c r="AA44" s="234"/>
      <c r="AB44" s="58"/>
      <c r="AC44" s="59"/>
      <c r="AD44" s="59"/>
      <c r="AE44" s="59"/>
      <c r="AF44" s="59"/>
      <c r="AG44" s="59"/>
    </row>
    <row r="45" spans="1:33" ht="30" customHeight="1" x14ac:dyDescent="0.15">
      <c r="A45" s="50" t="s">
        <v>23</v>
      </c>
      <c r="B45" s="51" t="s">
        <v>72</v>
      </c>
      <c r="C45" s="52" t="s">
        <v>73</v>
      </c>
      <c r="D45" s="53" t="s">
        <v>65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68">
        <f t="shared" si="42"/>
        <v>0</v>
      </c>
      <c r="Y45" s="268">
        <f t="shared" si="7"/>
        <v>0</v>
      </c>
      <c r="Z45" s="276" t="e">
        <f t="shared" si="40"/>
        <v>#DIV/0!</v>
      </c>
      <c r="AA45" s="234"/>
      <c r="AB45" s="59"/>
      <c r="AC45" s="59"/>
      <c r="AD45" s="59"/>
      <c r="AE45" s="59"/>
      <c r="AF45" s="59"/>
      <c r="AG45" s="59"/>
    </row>
    <row r="46" spans="1:33" ht="30" customHeight="1" thickBot="1" x14ac:dyDescent="0.2">
      <c r="A46" s="60" t="s">
        <v>23</v>
      </c>
      <c r="B46" s="61" t="s">
        <v>74</v>
      </c>
      <c r="C46" s="208" t="s">
        <v>71</v>
      </c>
      <c r="D46" s="62" t="s">
        <v>65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68">
        <f t="shared" si="42"/>
        <v>0</v>
      </c>
      <c r="Y46" s="268">
        <f t="shared" si="7"/>
        <v>0</v>
      </c>
      <c r="Z46" s="276" t="e">
        <f t="shared" si="40"/>
        <v>#DIV/0!</v>
      </c>
      <c r="AA46" s="245"/>
      <c r="AB46" s="59"/>
      <c r="AC46" s="59"/>
      <c r="AD46" s="59"/>
      <c r="AE46" s="59"/>
      <c r="AF46" s="59"/>
      <c r="AG46" s="59"/>
    </row>
    <row r="47" spans="1:33" ht="30" customHeight="1" thickBot="1" x14ac:dyDescent="0.2">
      <c r="A47" s="218" t="s">
        <v>254</v>
      </c>
      <c r="B47" s="214"/>
      <c r="C47" s="215"/>
      <c r="D47" s="216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47"/>
      <c r="AB47" s="5"/>
      <c r="AC47" s="5"/>
      <c r="AD47" s="5"/>
      <c r="AE47" s="5"/>
      <c r="AF47" s="5"/>
      <c r="AG47" s="5"/>
    </row>
    <row r="48" spans="1:33" ht="30" customHeight="1" thickBot="1" x14ac:dyDescent="0.2">
      <c r="A48" s="209" t="s">
        <v>20</v>
      </c>
      <c r="B48" s="121">
        <v>3</v>
      </c>
      <c r="C48" s="210" t="s">
        <v>75</v>
      </c>
      <c r="D48" s="21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1"/>
      <c r="AB48" s="5"/>
      <c r="AC48" s="5"/>
      <c r="AD48" s="5"/>
      <c r="AE48" s="5"/>
      <c r="AF48" s="5"/>
      <c r="AG48" s="5"/>
    </row>
    <row r="49" spans="1:33" ht="45" customHeight="1" x14ac:dyDescent="0.15">
      <c r="A49" s="41" t="s">
        <v>21</v>
      </c>
      <c r="B49" s="80" t="s">
        <v>76</v>
      </c>
      <c r="C49" s="43" t="s">
        <v>77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0" t="e">
        <f>Y49/W49</f>
        <v>#DIV/0!</v>
      </c>
      <c r="AA49" s="242"/>
      <c r="AB49" s="49"/>
      <c r="AC49" s="49"/>
      <c r="AD49" s="49"/>
      <c r="AE49" s="49"/>
      <c r="AF49" s="49"/>
      <c r="AG49" s="49"/>
    </row>
    <row r="50" spans="1:33" ht="30" customHeight="1" x14ac:dyDescent="0.15">
      <c r="A50" s="50" t="s">
        <v>23</v>
      </c>
      <c r="B50" s="51" t="s">
        <v>78</v>
      </c>
      <c r="C50" s="96" t="s">
        <v>79</v>
      </c>
      <c r="D50" s="53" t="s">
        <v>58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68">
        <f t="shared" ref="X50:X55" si="65">J50+P50+V50</f>
        <v>0</v>
      </c>
      <c r="Y50" s="268">
        <f t="shared" si="7"/>
        <v>0</v>
      </c>
      <c r="Z50" s="276" t="e">
        <f t="shared" ref="Z50:Z55" si="66">Y50/W50</f>
        <v>#DIV/0!</v>
      </c>
      <c r="AA50" s="234"/>
      <c r="AB50" s="59"/>
      <c r="AC50" s="59"/>
      <c r="AD50" s="59"/>
      <c r="AE50" s="59"/>
      <c r="AF50" s="59"/>
      <c r="AG50" s="59"/>
    </row>
    <row r="51" spans="1:33" ht="30" customHeight="1" x14ac:dyDescent="0.15">
      <c r="A51" s="50" t="s">
        <v>23</v>
      </c>
      <c r="B51" s="51" t="s">
        <v>80</v>
      </c>
      <c r="C51" s="176" t="s">
        <v>81</v>
      </c>
      <c r="D51" s="53" t="s">
        <v>58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68">
        <f t="shared" si="65"/>
        <v>0</v>
      </c>
      <c r="Y51" s="268">
        <f t="shared" si="7"/>
        <v>0</v>
      </c>
      <c r="Z51" s="276" t="e">
        <f t="shared" si="66"/>
        <v>#DIV/0!</v>
      </c>
      <c r="AA51" s="234"/>
      <c r="AB51" s="59"/>
      <c r="AC51" s="59"/>
      <c r="AD51" s="59"/>
      <c r="AE51" s="59"/>
      <c r="AF51" s="59"/>
      <c r="AG51" s="59"/>
    </row>
    <row r="52" spans="1:33" ht="30" customHeight="1" thickBot="1" x14ac:dyDescent="0.2">
      <c r="A52" s="60" t="s">
        <v>23</v>
      </c>
      <c r="B52" s="61" t="s">
        <v>82</v>
      </c>
      <c r="C52" s="88" t="s">
        <v>83</v>
      </c>
      <c r="D52" s="62" t="s">
        <v>58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68">
        <f t="shared" si="65"/>
        <v>0</v>
      </c>
      <c r="Y52" s="268">
        <f t="shared" si="7"/>
        <v>0</v>
      </c>
      <c r="Z52" s="276" t="e">
        <f t="shared" si="66"/>
        <v>#DIV/0!</v>
      </c>
      <c r="AA52" s="243"/>
      <c r="AB52" s="59"/>
      <c r="AC52" s="59"/>
      <c r="AD52" s="59"/>
      <c r="AE52" s="59"/>
      <c r="AF52" s="59"/>
      <c r="AG52" s="59"/>
    </row>
    <row r="53" spans="1:33" ht="47.25" customHeight="1" x14ac:dyDescent="0.15">
      <c r="A53" s="41" t="s">
        <v>21</v>
      </c>
      <c r="B53" s="80" t="s">
        <v>84</v>
      </c>
      <c r="C53" s="67" t="s">
        <v>85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44"/>
      <c r="AB53" s="49"/>
      <c r="AC53" s="49"/>
      <c r="AD53" s="49"/>
      <c r="AE53" s="49"/>
      <c r="AF53" s="49"/>
      <c r="AG53" s="49"/>
    </row>
    <row r="54" spans="1:33" ht="30" customHeight="1" x14ac:dyDescent="0.15">
      <c r="A54" s="50" t="s">
        <v>23</v>
      </c>
      <c r="B54" s="51" t="s">
        <v>86</v>
      </c>
      <c r="C54" s="96" t="s">
        <v>87</v>
      </c>
      <c r="D54" s="53" t="s">
        <v>88</v>
      </c>
      <c r="E54" s="472" t="s">
        <v>89</v>
      </c>
      <c r="F54" s="473"/>
      <c r="G54" s="474"/>
      <c r="H54" s="472" t="s">
        <v>89</v>
      </c>
      <c r="I54" s="473"/>
      <c r="J54" s="474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68">
        <f t="shared" si="65"/>
        <v>0</v>
      </c>
      <c r="Y54" s="268">
        <f t="shared" si="7"/>
        <v>0</v>
      </c>
      <c r="Z54" s="276" t="e">
        <f t="shared" si="66"/>
        <v>#DIV/0!</v>
      </c>
      <c r="AA54" s="234"/>
      <c r="AB54" s="59"/>
      <c r="AC54" s="59"/>
      <c r="AD54" s="59"/>
      <c r="AE54" s="59"/>
      <c r="AF54" s="59"/>
      <c r="AG54" s="59"/>
    </row>
    <row r="55" spans="1:33" ht="30" customHeight="1" thickBot="1" x14ac:dyDescent="0.2">
      <c r="A55" s="60" t="s">
        <v>23</v>
      </c>
      <c r="B55" s="61" t="s">
        <v>90</v>
      </c>
      <c r="C55" s="88" t="s">
        <v>91</v>
      </c>
      <c r="D55" s="62" t="s">
        <v>88</v>
      </c>
      <c r="E55" s="475"/>
      <c r="F55" s="476"/>
      <c r="G55" s="477"/>
      <c r="H55" s="475"/>
      <c r="I55" s="476"/>
      <c r="J55" s="477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68">
        <f t="shared" si="65"/>
        <v>0</v>
      </c>
      <c r="Y55" s="272">
        <f t="shared" si="7"/>
        <v>0</v>
      </c>
      <c r="Z55" s="276" t="e">
        <f t="shared" si="66"/>
        <v>#DIV/0!</v>
      </c>
      <c r="AA55" s="245"/>
      <c r="AB55" s="59"/>
      <c r="AC55" s="59"/>
      <c r="AD55" s="59"/>
      <c r="AE55" s="59"/>
      <c r="AF55" s="59"/>
      <c r="AG55" s="59"/>
    </row>
    <row r="56" spans="1:33" ht="30" customHeight="1" thickBot="1" x14ac:dyDescent="0.2">
      <c r="A56" s="213" t="s">
        <v>92</v>
      </c>
      <c r="B56" s="214"/>
      <c r="C56" s="215"/>
      <c r="D56" s="216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47"/>
      <c r="AB56" s="59"/>
      <c r="AC56" s="59"/>
      <c r="AD56" s="59"/>
      <c r="AE56" s="5"/>
      <c r="AF56" s="5"/>
      <c r="AG56" s="5"/>
    </row>
    <row r="57" spans="1:33" ht="30" customHeight="1" thickBot="1" x14ac:dyDescent="0.2">
      <c r="A57" s="209" t="s">
        <v>20</v>
      </c>
      <c r="B57" s="121">
        <v>4</v>
      </c>
      <c r="C57" s="210" t="s">
        <v>93</v>
      </c>
      <c r="D57" s="21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18"/>
      <c r="Z57" s="40"/>
      <c r="AA57" s="241"/>
      <c r="AB57" s="5"/>
      <c r="AC57" s="5"/>
      <c r="AD57" s="5"/>
      <c r="AE57" s="5"/>
      <c r="AF57" s="5"/>
      <c r="AG57" s="5"/>
    </row>
    <row r="58" spans="1:33" ht="30" customHeight="1" x14ac:dyDescent="0.15">
      <c r="A58" s="41" t="s">
        <v>21</v>
      </c>
      <c r="B58" s="80" t="s">
        <v>94</v>
      </c>
      <c r="C58" s="99" t="s">
        <v>95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19">
        <f t="shared" si="7"/>
        <v>0</v>
      </c>
      <c r="Z58" s="270" t="e">
        <f>Y58/W58</f>
        <v>#DIV/0!</v>
      </c>
      <c r="AA58" s="242"/>
      <c r="AB58" s="49"/>
      <c r="AC58" s="49"/>
      <c r="AD58" s="49"/>
      <c r="AE58" s="49"/>
      <c r="AF58" s="49"/>
      <c r="AG58" s="49"/>
    </row>
    <row r="59" spans="1:33" ht="30" customHeight="1" x14ac:dyDescent="0.15">
      <c r="A59" s="50" t="s">
        <v>23</v>
      </c>
      <c r="B59" s="51" t="s">
        <v>96</v>
      </c>
      <c r="C59" s="96" t="s">
        <v>97</v>
      </c>
      <c r="D59" s="100" t="s">
        <v>98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68">
        <f t="shared" ref="X59:X77" si="78">J59+P59+V59</f>
        <v>0</v>
      </c>
      <c r="Y59" s="268">
        <f t="shared" si="7"/>
        <v>0</v>
      </c>
      <c r="Z59" s="276" t="e">
        <f t="shared" ref="Z59:Z77" si="79">Y59/W59</f>
        <v>#DIV/0!</v>
      </c>
      <c r="AA59" s="234"/>
      <c r="AB59" s="59"/>
      <c r="AC59" s="59"/>
      <c r="AD59" s="59"/>
      <c r="AE59" s="59"/>
      <c r="AF59" s="59"/>
      <c r="AG59" s="59"/>
    </row>
    <row r="60" spans="1:33" ht="30" customHeight="1" x14ac:dyDescent="0.15">
      <c r="A60" s="50" t="s">
        <v>23</v>
      </c>
      <c r="B60" s="51" t="s">
        <v>99</v>
      </c>
      <c r="C60" s="96" t="s">
        <v>97</v>
      </c>
      <c r="D60" s="100" t="s">
        <v>98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68">
        <f t="shared" si="78"/>
        <v>0</v>
      </c>
      <c r="Y60" s="268">
        <f t="shared" si="7"/>
        <v>0</v>
      </c>
      <c r="Z60" s="276" t="e">
        <f t="shared" si="79"/>
        <v>#DIV/0!</v>
      </c>
      <c r="AA60" s="234"/>
      <c r="AB60" s="59"/>
      <c r="AC60" s="59"/>
      <c r="AD60" s="59"/>
      <c r="AE60" s="59"/>
      <c r="AF60" s="59"/>
      <c r="AG60" s="59"/>
    </row>
    <row r="61" spans="1:33" ht="30" customHeight="1" thickBot="1" x14ac:dyDescent="0.2">
      <c r="A61" s="73" t="s">
        <v>23</v>
      </c>
      <c r="B61" s="61" t="s">
        <v>100</v>
      </c>
      <c r="C61" s="88" t="s">
        <v>97</v>
      </c>
      <c r="D61" s="100" t="s">
        <v>98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68">
        <f t="shared" si="78"/>
        <v>0</v>
      </c>
      <c r="Y61" s="268">
        <f t="shared" si="7"/>
        <v>0</v>
      </c>
      <c r="Z61" s="276" t="e">
        <f t="shared" si="79"/>
        <v>#DIV/0!</v>
      </c>
      <c r="AA61" s="243"/>
      <c r="AB61" s="59"/>
      <c r="AC61" s="59"/>
      <c r="AD61" s="59"/>
      <c r="AE61" s="59"/>
      <c r="AF61" s="59"/>
      <c r="AG61" s="59"/>
    </row>
    <row r="62" spans="1:33" ht="30" customHeight="1" x14ac:dyDescent="0.15">
      <c r="A62" s="41" t="s">
        <v>21</v>
      </c>
      <c r="B62" s="80" t="s">
        <v>101</v>
      </c>
      <c r="C62" s="78" t="s">
        <v>102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44"/>
      <c r="AB62" s="49"/>
      <c r="AC62" s="49"/>
      <c r="AD62" s="49"/>
      <c r="AE62" s="49"/>
      <c r="AF62" s="49"/>
      <c r="AG62" s="49"/>
    </row>
    <row r="63" spans="1:33" ht="30" customHeight="1" x14ac:dyDescent="0.15">
      <c r="A63" s="50" t="s">
        <v>23</v>
      </c>
      <c r="B63" s="51" t="s">
        <v>103</v>
      </c>
      <c r="C63" s="107" t="s">
        <v>104</v>
      </c>
      <c r="D63" s="231" t="s">
        <v>265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68">
        <f t="shared" si="78"/>
        <v>0</v>
      </c>
      <c r="Y63" s="268">
        <f t="shared" si="7"/>
        <v>0</v>
      </c>
      <c r="Z63" s="276" t="e">
        <f t="shared" si="79"/>
        <v>#DIV/0!</v>
      </c>
      <c r="AA63" s="234"/>
      <c r="AB63" s="59"/>
      <c r="AC63" s="59"/>
      <c r="AD63" s="59"/>
      <c r="AE63" s="59"/>
      <c r="AF63" s="59"/>
      <c r="AG63" s="59"/>
    </row>
    <row r="64" spans="1:33" ht="30" customHeight="1" x14ac:dyDescent="0.15">
      <c r="A64" s="50" t="s">
        <v>23</v>
      </c>
      <c r="B64" s="51" t="s">
        <v>105</v>
      </c>
      <c r="C64" s="107" t="s">
        <v>79</v>
      </c>
      <c r="D64" s="231" t="s">
        <v>265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68">
        <f t="shared" si="78"/>
        <v>0</v>
      </c>
      <c r="Y64" s="268">
        <f t="shared" si="7"/>
        <v>0</v>
      </c>
      <c r="Z64" s="276" t="e">
        <f t="shared" si="79"/>
        <v>#DIV/0!</v>
      </c>
      <c r="AA64" s="234"/>
      <c r="AB64" s="59"/>
      <c r="AC64" s="59"/>
      <c r="AD64" s="59"/>
      <c r="AE64" s="59"/>
      <c r="AF64" s="59"/>
      <c r="AG64" s="59"/>
    </row>
    <row r="65" spans="1:33" ht="30" customHeight="1" thickBot="1" x14ac:dyDescent="0.2">
      <c r="A65" s="60" t="s">
        <v>23</v>
      </c>
      <c r="B65" s="79" t="s">
        <v>106</v>
      </c>
      <c r="C65" s="109" t="s">
        <v>81</v>
      </c>
      <c r="D65" s="231" t="s">
        <v>265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68">
        <f t="shared" si="78"/>
        <v>0</v>
      </c>
      <c r="Y65" s="268">
        <f t="shared" si="7"/>
        <v>0</v>
      </c>
      <c r="Z65" s="276" t="e">
        <f t="shared" si="79"/>
        <v>#DIV/0!</v>
      </c>
      <c r="AA65" s="243"/>
      <c r="AB65" s="59"/>
      <c r="AC65" s="59"/>
      <c r="AD65" s="59"/>
      <c r="AE65" s="59"/>
      <c r="AF65" s="59"/>
      <c r="AG65" s="59"/>
    </row>
    <row r="66" spans="1:33" ht="30" customHeight="1" x14ac:dyDescent="0.15">
      <c r="A66" s="41" t="s">
        <v>21</v>
      </c>
      <c r="B66" s="80" t="s">
        <v>107</v>
      </c>
      <c r="C66" s="78" t="s">
        <v>108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44"/>
      <c r="AB66" s="49"/>
      <c r="AC66" s="49"/>
      <c r="AD66" s="49"/>
      <c r="AE66" s="49"/>
      <c r="AF66" s="49"/>
      <c r="AG66" s="49"/>
    </row>
    <row r="67" spans="1:33" ht="30" customHeight="1" x14ac:dyDescent="0.15">
      <c r="A67" s="50" t="s">
        <v>23</v>
      </c>
      <c r="B67" s="51" t="s">
        <v>109</v>
      </c>
      <c r="C67" s="107" t="s">
        <v>110</v>
      </c>
      <c r="D67" s="108" t="s">
        <v>111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68">
        <f t="shared" si="78"/>
        <v>0</v>
      </c>
      <c r="Y67" s="268">
        <f t="shared" si="7"/>
        <v>0</v>
      </c>
      <c r="Z67" s="276" t="e">
        <f t="shared" si="79"/>
        <v>#DIV/0!</v>
      </c>
      <c r="AA67" s="234"/>
      <c r="AB67" s="59"/>
      <c r="AC67" s="59"/>
      <c r="AD67" s="59"/>
      <c r="AE67" s="59"/>
      <c r="AF67" s="59"/>
      <c r="AG67" s="59"/>
    </row>
    <row r="68" spans="1:33" ht="30" customHeight="1" x14ac:dyDescent="0.15">
      <c r="A68" s="50" t="s">
        <v>23</v>
      </c>
      <c r="B68" s="51" t="s">
        <v>112</v>
      </c>
      <c r="C68" s="107" t="s">
        <v>113</v>
      </c>
      <c r="D68" s="108" t="s">
        <v>111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68">
        <f t="shared" si="78"/>
        <v>0</v>
      </c>
      <c r="Y68" s="268">
        <f t="shared" si="7"/>
        <v>0</v>
      </c>
      <c r="Z68" s="276" t="e">
        <f t="shared" si="79"/>
        <v>#DIV/0!</v>
      </c>
      <c r="AA68" s="234"/>
      <c r="AB68" s="59"/>
      <c r="AC68" s="59"/>
      <c r="AD68" s="59"/>
      <c r="AE68" s="59"/>
      <c r="AF68" s="59"/>
      <c r="AG68" s="59"/>
    </row>
    <row r="69" spans="1:33" ht="30" customHeight="1" thickBot="1" x14ac:dyDescent="0.2">
      <c r="A69" s="60" t="s">
        <v>23</v>
      </c>
      <c r="B69" s="79" t="s">
        <v>114</v>
      </c>
      <c r="C69" s="109" t="s">
        <v>115</v>
      </c>
      <c r="D69" s="110" t="s">
        <v>111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68">
        <f t="shared" si="78"/>
        <v>0</v>
      </c>
      <c r="Y69" s="268">
        <f t="shared" si="7"/>
        <v>0</v>
      </c>
      <c r="Z69" s="276" t="e">
        <f t="shared" si="79"/>
        <v>#DIV/0!</v>
      </c>
      <c r="AA69" s="243"/>
      <c r="AB69" s="59"/>
      <c r="AC69" s="59"/>
      <c r="AD69" s="59"/>
      <c r="AE69" s="59"/>
      <c r="AF69" s="59"/>
      <c r="AG69" s="59"/>
    </row>
    <row r="70" spans="1:33" ht="30" customHeight="1" x14ac:dyDescent="0.15">
      <c r="A70" s="41" t="s">
        <v>21</v>
      </c>
      <c r="B70" s="80" t="s">
        <v>116</v>
      </c>
      <c r="C70" s="78" t="s">
        <v>117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44"/>
      <c r="AB70" s="49"/>
      <c r="AC70" s="49"/>
      <c r="AD70" s="49"/>
      <c r="AE70" s="49"/>
      <c r="AF70" s="49"/>
      <c r="AG70" s="49"/>
    </row>
    <row r="71" spans="1:33" ht="30" customHeight="1" x14ac:dyDescent="0.15">
      <c r="A71" s="50" t="s">
        <v>23</v>
      </c>
      <c r="B71" s="51" t="s">
        <v>118</v>
      </c>
      <c r="C71" s="96" t="s">
        <v>119</v>
      </c>
      <c r="D71" s="108" t="s">
        <v>58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68">
        <f t="shared" si="78"/>
        <v>0</v>
      </c>
      <c r="Y71" s="268">
        <f t="shared" si="7"/>
        <v>0</v>
      </c>
      <c r="Z71" s="276" t="e">
        <f t="shared" si="79"/>
        <v>#DIV/0!</v>
      </c>
      <c r="AA71" s="234"/>
      <c r="AB71" s="59"/>
      <c r="AC71" s="59"/>
      <c r="AD71" s="59"/>
      <c r="AE71" s="59"/>
      <c r="AF71" s="59"/>
      <c r="AG71" s="59"/>
    </row>
    <row r="72" spans="1:33" ht="30" customHeight="1" x14ac:dyDescent="0.15">
      <c r="A72" s="50" t="s">
        <v>23</v>
      </c>
      <c r="B72" s="51" t="s">
        <v>120</v>
      </c>
      <c r="C72" s="96" t="s">
        <v>119</v>
      </c>
      <c r="D72" s="108" t="s">
        <v>58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68">
        <f t="shared" si="78"/>
        <v>0</v>
      </c>
      <c r="Y72" s="268">
        <f t="shared" si="7"/>
        <v>0</v>
      </c>
      <c r="Z72" s="276" t="e">
        <f t="shared" si="79"/>
        <v>#DIV/0!</v>
      </c>
      <c r="AA72" s="234"/>
      <c r="AB72" s="59"/>
      <c r="AC72" s="59"/>
      <c r="AD72" s="59"/>
      <c r="AE72" s="59"/>
      <c r="AF72" s="59"/>
      <c r="AG72" s="59"/>
    </row>
    <row r="73" spans="1:33" ht="30" customHeight="1" thickBot="1" x14ac:dyDescent="0.2">
      <c r="A73" s="60" t="s">
        <v>23</v>
      </c>
      <c r="B73" s="61" t="s">
        <v>121</v>
      </c>
      <c r="C73" s="88" t="s">
        <v>119</v>
      </c>
      <c r="D73" s="110" t="s">
        <v>58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68">
        <f t="shared" si="78"/>
        <v>0</v>
      </c>
      <c r="Y73" s="268">
        <f t="shared" si="7"/>
        <v>0</v>
      </c>
      <c r="Z73" s="276" t="e">
        <f t="shared" si="79"/>
        <v>#DIV/0!</v>
      </c>
      <c r="AA73" s="243"/>
      <c r="AB73" s="59"/>
      <c r="AC73" s="59"/>
      <c r="AD73" s="59"/>
      <c r="AE73" s="59"/>
      <c r="AF73" s="59"/>
      <c r="AG73" s="59"/>
    </row>
    <row r="74" spans="1:33" ht="30" customHeight="1" x14ac:dyDescent="0.15">
      <c r="A74" s="41" t="s">
        <v>21</v>
      </c>
      <c r="B74" s="80" t="s">
        <v>122</v>
      </c>
      <c r="C74" s="78" t="s">
        <v>123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44"/>
      <c r="AB74" s="49"/>
      <c r="AC74" s="49"/>
      <c r="AD74" s="49"/>
      <c r="AE74" s="49"/>
      <c r="AF74" s="49"/>
      <c r="AG74" s="49"/>
    </row>
    <row r="75" spans="1:33" ht="30" customHeight="1" x14ac:dyDescent="0.15">
      <c r="A75" s="50" t="s">
        <v>23</v>
      </c>
      <c r="B75" s="51" t="s">
        <v>124</v>
      </c>
      <c r="C75" s="96" t="s">
        <v>119</v>
      </c>
      <c r="D75" s="108" t="s">
        <v>58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68">
        <f t="shared" si="78"/>
        <v>0</v>
      </c>
      <c r="Y75" s="268">
        <f t="shared" si="7"/>
        <v>0</v>
      </c>
      <c r="Z75" s="276" t="e">
        <f t="shared" si="79"/>
        <v>#DIV/0!</v>
      </c>
      <c r="AA75" s="234"/>
      <c r="AB75" s="59"/>
      <c r="AC75" s="59"/>
      <c r="AD75" s="59"/>
      <c r="AE75" s="59"/>
      <c r="AF75" s="59"/>
      <c r="AG75" s="59"/>
    </row>
    <row r="76" spans="1:33" ht="30" customHeight="1" x14ac:dyDescent="0.15">
      <c r="A76" s="50" t="s">
        <v>23</v>
      </c>
      <c r="B76" s="51" t="s">
        <v>125</v>
      </c>
      <c r="C76" s="96" t="s">
        <v>119</v>
      </c>
      <c r="D76" s="108" t="s">
        <v>58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68">
        <f t="shared" si="78"/>
        <v>0</v>
      </c>
      <c r="Y76" s="268">
        <f t="shared" si="7"/>
        <v>0</v>
      </c>
      <c r="Z76" s="276" t="e">
        <f t="shared" si="79"/>
        <v>#DIV/0!</v>
      </c>
      <c r="AA76" s="234"/>
      <c r="AB76" s="59"/>
      <c r="AC76" s="59"/>
      <c r="AD76" s="59"/>
      <c r="AE76" s="59"/>
      <c r="AF76" s="59"/>
      <c r="AG76" s="59"/>
    </row>
    <row r="77" spans="1:33" ht="30" customHeight="1" thickBot="1" x14ac:dyDescent="0.2">
      <c r="A77" s="60" t="s">
        <v>23</v>
      </c>
      <c r="B77" s="79" t="s">
        <v>126</v>
      </c>
      <c r="C77" s="88" t="s">
        <v>119</v>
      </c>
      <c r="D77" s="110" t="s">
        <v>58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68">
        <f t="shared" si="78"/>
        <v>0</v>
      </c>
      <c r="Y77" s="272">
        <f t="shared" si="7"/>
        <v>0</v>
      </c>
      <c r="Z77" s="276" t="e">
        <f t="shared" si="79"/>
        <v>#DIV/0!</v>
      </c>
      <c r="AA77" s="243"/>
      <c r="AB77" s="59"/>
      <c r="AC77" s="59"/>
      <c r="AD77" s="59"/>
      <c r="AE77" s="59"/>
      <c r="AF77" s="59"/>
      <c r="AG77" s="59"/>
    </row>
    <row r="78" spans="1:33" ht="30" customHeight="1" thickBot="1" x14ac:dyDescent="0.2">
      <c r="A78" s="111" t="s">
        <v>127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71">
        <f>X74+X70+X66+X62+X58</f>
        <v>0</v>
      </c>
      <c r="Y78" s="273">
        <f t="shared" ref="Y78:Y145" si="108">W78-X78</f>
        <v>0</v>
      </c>
      <c r="Z78" s="273" t="e">
        <f>Y78/W78</f>
        <v>#DIV/0!</v>
      </c>
      <c r="AA78" s="247"/>
      <c r="AB78" s="5"/>
      <c r="AC78" s="5"/>
      <c r="AD78" s="5"/>
      <c r="AE78" s="5"/>
      <c r="AF78" s="5"/>
      <c r="AG78" s="5"/>
    </row>
    <row r="79" spans="1:33" s="173" customFormat="1" ht="30" customHeight="1" thickBot="1" x14ac:dyDescent="0.2">
      <c r="A79" s="92" t="s">
        <v>20</v>
      </c>
      <c r="B79" s="93">
        <v>5</v>
      </c>
      <c r="C79" s="192" t="s">
        <v>258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74"/>
      <c r="Z79" s="40"/>
      <c r="AA79" s="241"/>
      <c r="AB79" s="5"/>
      <c r="AC79" s="5"/>
      <c r="AD79" s="5"/>
      <c r="AE79" s="5"/>
      <c r="AF79" s="5"/>
      <c r="AG79" s="5"/>
    </row>
    <row r="80" spans="1:33" ht="30" customHeight="1" x14ac:dyDescent="0.15">
      <c r="A80" s="41" t="s">
        <v>21</v>
      </c>
      <c r="B80" s="80" t="s">
        <v>128</v>
      </c>
      <c r="C80" s="67" t="s">
        <v>129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70" t="e">
        <f>Y80/W80</f>
        <v>#DIV/0!</v>
      </c>
      <c r="AA80" s="244"/>
      <c r="AB80" s="59"/>
      <c r="AC80" s="59"/>
      <c r="AD80" s="59"/>
      <c r="AE80" s="59"/>
      <c r="AF80" s="59"/>
      <c r="AG80" s="59"/>
    </row>
    <row r="81" spans="1:33" ht="30" customHeight="1" x14ac:dyDescent="0.15">
      <c r="A81" s="50" t="s">
        <v>23</v>
      </c>
      <c r="B81" s="51" t="s">
        <v>130</v>
      </c>
      <c r="C81" s="117" t="s">
        <v>131</v>
      </c>
      <c r="D81" s="108" t="s">
        <v>132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68">
        <f t="shared" ref="X81:X91" si="115">J81+P81+V81</f>
        <v>0</v>
      </c>
      <c r="Y81" s="268">
        <f t="shared" si="108"/>
        <v>0</v>
      </c>
      <c r="Z81" s="276" t="e">
        <f t="shared" ref="Z81:Z91" si="116">Y81/W81</f>
        <v>#DIV/0!</v>
      </c>
      <c r="AA81" s="234"/>
      <c r="AB81" s="59"/>
      <c r="AC81" s="59"/>
      <c r="AD81" s="59"/>
      <c r="AE81" s="59"/>
      <c r="AF81" s="59"/>
      <c r="AG81" s="59"/>
    </row>
    <row r="82" spans="1:33" ht="30" customHeight="1" x14ac:dyDescent="0.15">
      <c r="A82" s="50" t="s">
        <v>23</v>
      </c>
      <c r="B82" s="51" t="s">
        <v>133</v>
      </c>
      <c r="C82" s="117" t="s">
        <v>131</v>
      </c>
      <c r="D82" s="108" t="s">
        <v>132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68">
        <f t="shared" si="115"/>
        <v>0</v>
      </c>
      <c r="Y82" s="268">
        <f t="shared" si="108"/>
        <v>0</v>
      </c>
      <c r="Z82" s="276" t="e">
        <f t="shared" si="116"/>
        <v>#DIV/0!</v>
      </c>
      <c r="AA82" s="234"/>
      <c r="AB82" s="59"/>
      <c r="AC82" s="59"/>
      <c r="AD82" s="59"/>
      <c r="AE82" s="59"/>
      <c r="AF82" s="59"/>
      <c r="AG82" s="59"/>
    </row>
    <row r="83" spans="1:33" ht="30" customHeight="1" thickBot="1" x14ac:dyDescent="0.2">
      <c r="A83" s="60" t="s">
        <v>23</v>
      </c>
      <c r="B83" s="61" t="s">
        <v>134</v>
      </c>
      <c r="C83" s="117" t="s">
        <v>131</v>
      </c>
      <c r="D83" s="110" t="s">
        <v>132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68">
        <f t="shared" si="115"/>
        <v>0</v>
      </c>
      <c r="Y83" s="268">
        <f t="shared" si="108"/>
        <v>0</v>
      </c>
      <c r="Z83" s="276" t="e">
        <f t="shared" si="116"/>
        <v>#DIV/0!</v>
      </c>
      <c r="AA83" s="243"/>
      <c r="AB83" s="59"/>
      <c r="AC83" s="59"/>
      <c r="AD83" s="59"/>
      <c r="AE83" s="59"/>
      <c r="AF83" s="59"/>
      <c r="AG83" s="59"/>
    </row>
    <row r="84" spans="1:33" ht="30" customHeight="1" thickBot="1" x14ac:dyDescent="0.2">
      <c r="A84" s="41" t="s">
        <v>21</v>
      </c>
      <c r="B84" s="80" t="s">
        <v>135</v>
      </c>
      <c r="C84" s="67" t="s">
        <v>136</v>
      </c>
      <c r="D84" s="262"/>
      <c r="E84" s="261">
        <f>SUM(E85:E87)</f>
        <v>0</v>
      </c>
      <c r="F84" s="70"/>
      <c r="G84" s="71">
        <f>SUM(G85:G87)</f>
        <v>0</v>
      </c>
      <c r="H84" s="261">
        <f>SUM(H85:H87)</f>
        <v>0</v>
      </c>
      <c r="I84" s="70"/>
      <c r="J84" s="71">
        <f>SUM(J85:J87)</f>
        <v>0</v>
      </c>
      <c r="K84" s="261">
        <f>SUM(K85:K87)</f>
        <v>0</v>
      </c>
      <c r="L84" s="70"/>
      <c r="M84" s="71">
        <f>SUM(M85:M87)</f>
        <v>0</v>
      </c>
      <c r="N84" s="261">
        <f>SUM(N85:N87)</f>
        <v>0</v>
      </c>
      <c r="O84" s="70"/>
      <c r="P84" s="71">
        <f>SUM(P85:P87)</f>
        <v>0</v>
      </c>
      <c r="Q84" s="261">
        <f>SUM(Q85:Q87)</f>
        <v>0</v>
      </c>
      <c r="R84" s="70"/>
      <c r="S84" s="71">
        <f>SUM(S85:S87)</f>
        <v>0</v>
      </c>
      <c r="T84" s="261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44"/>
      <c r="AB84" s="59"/>
      <c r="AC84" s="59"/>
      <c r="AD84" s="59"/>
      <c r="AE84" s="59"/>
      <c r="AF84" s="59"/>
      <c r="AG84" s="59"/>
    </row>
    <row r="85" spans="1:33" s="173" customFormat="1" ht="30" customHeight="1" x14ac:dyDescent="0.15">
      <c r="A85" s="50" t="s">
        <v>23</v>
      </c>
      <c r="B85" s="51" t="s">
        <v>137</v>
      </c>
      <c r="C85" s="117" t="s">
        <v>138</v>
      </c>
      <c r="D85" s="260" t="s">
        <v>58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68">
        <f t="shared" si="115"/>
        <v>0</v>
      </c>
      <c r="Y85" s="268">
        <f t="shared" si="108"/>
        <v>0</v>
      </c>
      <c r="Z85" s="276" t="e">
        <f t="shared" si="116"/>
        <v>#DIV/0!</v>
      </c>
      <c r="AA85" s="234"/>
      <c r="AB85" s="59"/>
      <c r="AC85" s="59"/>
      <c r="AD85" s="59"/>
      <c r="AE85" s="59"/>
      <c r="AF85" s="59"/>
      <c r="AG85" s="59"/>
    </row>
    <row r="86" spans="1:33" s="173" customFormat="1" ht="30" customHeight="1" x14ac:dyDescent="0.15">
      <c r="A86" s="50" t="s">
        <v>23</v>
      </c>
      <c r="B86" s="51" t="s">
        <v>139</v>
      </c>
      <c r="C86" s="96" t="s">
        <v>138</v>
      </c>
      <c r="D86" s="108" t="s">
        <v>58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68">
        <f t="shared" si="115"/>
        <v>0</v>
      </c>
      <c r="Y86" s="268">
        <f t="shared" si="108"/>
        <v>0</v>
      </c>
      <c r="Z86" s="276" t="e">
        <f t="shared" si="116"/>
        <v>#DIV/0!</v>
      </c>
      <c r="AA86" s="234"/>
      <c r="AB86" s="59"/>
      <c r="AC86" s="59"/>
      <c r="AD86" s="59"/>
      <c r="AE86" s="59"/>
      <c r="AF86" s="59"/>
      <c r="AG86" s="59"/>
    </row>
    <row r="87" spans="1:33" s="173" customFormat="1" ht="30" customHeight="1" thickBot="1" x14ac:dyDescent="0.2">
      <c r="A87" s="60" t="s">
        <v>23</v>
      </c>
      <c r="B87" s="61" t="s">
        <v>140</v>
      </c>
      <c r="C87" s="88" t="s">
        <v>138</v>
      </c>
      <c r="D87" s="110" t="s">
        <v>58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68">
        <f t="shared" si="115"/>
        <v>0</v>
      </c>
      <c r="Y87" s="268">
        <f t="shared" si="108"/>
        <v>0</v>
      </c>
      <c r="Z87" s="276" t="e">
        <f t="shared" si="116"/>
        <v>#DIV/0!</v>
      </c>
      <c r="AA87" s="243"/>
      <c r="AB87" s="59"/>
      <c r="AC87" s="59"/>
      <c r="AD87" s="59"/>
      <c r="AE87" s="59"/>
      <c r="AF87" s="59"/>
      <c r="AG87" s="59"/>
    </row>
    <row r="88" spans="1:33" ht="30" customHeight="1" x14ac:dyDescent="0.15">
      <c r="A88" s="193" t="s">
        <v>21</v>
      </c>
      <c r="B88" s="194" t="s">
        <v>141</v>
      </c>
      <c r="C88" s="199" t="s">
        <v>142</v>
      </c>
      <c r="D88" s="197"/>
      <c r="E88" s="261">
        <f>SUM(E89:E91)</f>
        <v>0</v>
      </c>
      <c r="F88" s="70"/>
      <c r="G88" s="71">
        <f>SUM(G89:G91)</f>
        <v>0</v>
      </c>
      <c r="H88" s="261">
        <f>SUM(H89:H91)</f>
        <v>0</v>
      </c>
      <c r="I88" s="70"/>
      <c r="J88" s="71">
        <f>SUM(J89:J91)</f>
        <v>0</v>
      </c>
      <c r="K88" s="261">
        <f>SUM(K89:K91)</f>
        <v>0</v>
      </c>
      <c r="L88" s="70"/>
      <c r="M88" s="71">
        <f>SUM(M89:M91)</f>
        <v>0</v>
      </c>
      <c r="N88" s="261">
        <f>SUM(N89:N91)</f>
        <v>0</v>
      </c>
      <c r="O88" s="70"/>
      <c r="P88" s="71">
        <f>SUM(P89:P91)</f>
        <v>0</v>
      </c>
      <c r="Q88" s="261">
        <f>SUM(Q89:Q91)</f>
        <v>0</v>
      </c>
      <c r="R88" s="70"/>
      <c r="S88" s="71">
        <f>SUM(S89:S91)</f>
        <v>0</v>
      </c>
      <c r="T88" s="261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44"/>
      <c r="AB88" s="59"/>
      <c r="AC88" s="59"/>
      <c r="AD88" s="59"/>
      <c r="AE88" s="59"/>
      <c r="AF88" s="59"/>
      <c r="AG88" s="59"/>
    </row>
    <row r="89" spans="1:33" ht="30" customHeight="1" x14ac:dyDescent="0.15">
      <c r="A89" s="50" t="s">
        <v>23</v>
      </c>
      <c r="B89" s="195" t="s">
        <v>143</v>
      </c>
      <c r="C89" s="200" t="s">
        <v>64</v>
      </c>
      <c r="D89" s="198" t="s">
        <v>65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68">
        <f t="shared" si="115"/>
        <v>0</v>
      </c>
      <c r="Y89" s="268">
        <f t="shared" si="108"/>
        <v>0</v>
      </c>
      <c r="Z89" s="276" t="e">
        <f t="shared" si="116"/>
        <v>#DIV/0!</v>
      </c>
      <c r="AA89" s="234"/>
      <c r="AB89" s="58"/>
      <c r="AC89" s="59"/>
      <c r="AD89" s="59"/>
      <c r="AE89" s="59"/>
      <c r="AF89" s="59"/>
      <c r="AG89" s="59"/>
    </row>
    <row r="90" spans="1:33" ht="30" customHeight="1" x14ac:dyDescent="0.15">
      <c r="A90" s="50" t="s">
        <v>23</v>
      </c>
      <c r="B90" s="195" t="s">
        <v>144</v>
      </c>
      <c r="C90" s="200" t="s">
        <v>64</v>
      </c>
      <c r="D90" s="198" t="s">
        <v>65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68">
        <f t="shared" si="115"/>
        <v>0</v>
      </c>
      <c r="Y90" s="268">
        <f t="shared" si="108"/>
        <v>0</v>
      </c>
      <c r="Z90" s="276" t="e">
        <f t="shared" si="116"/>
        <v>#DIV/0!</v>
      </c>
      <c r="AA90" s="234"/>
      <c r="AB90" s="59"/>
      <c r="AC90" s="59"/>
      <c r="AD90" s="59"/>
      <c r="AE90" s="59"/>
      <c r="AF90" s="59"/>
      <c r="AG90" s="59"/>
    </row>
    <row r="91" spans="1:33" ht="30" customHeight="1" thickBot="1" x14ac:dyDescent="0.2">
      <c r="A91" s="60" t="s">
        <v>23</v>
      </c>
      <c r="B91" s="219" t="s">
        <v>145</v>
      </c>
      <c r="C91" s="220" t="s">
        <v>64</v>
      </c>
      <c r="D91" s="198" t="s">
        <v>65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68">
        <f t="shared" si="115"/>
        <v>0</v>
      </c>
      <c r="Y91" s="268">
        <f t="shared" si="108"/>
        <v>0</v>
      </c>
      <c r="Z91" s="276" t="e">
        <f t="shared" si="116"/>
        <v>#DIV/0!</v>
      </c>
      <c r="AA91" s="245"/>
      <c r="AB91" s="59"/>
      <c r="AC91" s="59"/>
      <c r="AD91" s="59"/>
      <c r="AE91" s="59"/>
      <c r="AF91" s="59"/>
      <c r="AG91" s="59"/>
    </row>
    <row r="92" spans="1:33" ht="39.75" customHeight="1" thickBot="1" x14ac:dyDescent="0.2">
      <c r="A92" s="478" t="s">
        <v>264</v>
      </c>
      <c r="B92" s="479"/>
      <c r="C92" s="479"/>
      <c r="D92" s="480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47"/>
      <c r="AC92" s="5"/>
      <c r="AD92" s="5"/>
      <c r="AE92" s="5"/>
      <c r="AF92" s="5"/>
      <c r="AG92" s="5"/>
    </row>
    <row r="93" spans="1:33" ht="30" customHeight="1" thickBot="1" x14ac:dyDescent="0.2">
      <c r="A93" s="120" t="s">
        <v>20</v>
      </c>
      <c r="B93" s="121">
        <v>6</v>
      </c>
      <c r="C93" s="122" t="s">
        <v>146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74"/>
      <c r="Z93" s="40"/>
      <c r="AA93" s="241"/>
      <c r="AB93" s="5"/>
      <c r="AC93" s="5"/>
      <c r="AD93" s="5"/>
      <c r="AE93" s="5"/>
      <c r="AF93" s="5"/>
      <c r="AG93" s="5"/>
    </row>
    <row r="94" spans="1:33" ht="30" customHeight="1" x14ac:dyDescent="0.15">
      <c r="A94" s="41" t="s">
        <v>21</v>
      </c>
      <c r="B94" s="80" t="s">
        <v>147</v>
      </c>
      <c r="C94" s="123" t="s">
        <v>148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70" t="e">
        <f>Y94/W94</f>
        <v>#DIV/0!</v>
      </c>
      <c r="AA94" s="242"/>
      <c r="AB94" s="49"/>
      <c r="AC94" s="49"/>
      <c r="AD94" s="49"/>
      <c r="AE94" s="49"/>
      <c r="AF94" s="49"/>
      <c r="AG94" s="49"/>
    </row>
    <row r="95" spans="1:33" ht="30" customHeight="1" x14ac:dyDescent="0.15">
      <c r="A95" s="50" t="s">
        <v>23</v>
      </c>
      <c r="B95" s="51" t="s">
        <v>149</v>
      </c>
      <c r="C95" s="96" t="s">
        <v>150</v>
      </c>
      <c r="D95" s="53" t="s">
        <v>58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68">
        <f t="shared" ref="X95:X105" si="136">J95+P95+V95</f>
        <v>0</v>
      </c>
      <c r="Y95" s="268">
        <f t="shared" si="108"/>
        <v>0</v>
      </c>
      <c r="Z95" s="276" t="e">
        <f t="shared" ref="Z95:Z105" si="137">Y95/W95</f>
        <v>#DIV/0!</v>
      </c>
      <c r="AA95" s="234"/>
      <c r="AB95" s="59"/>
      <c r="AC95" s="59"/>
      <c r="AD95" s="59"/>
      <c r="AE95" s="59"/>
      <c r="AF95" s="59"/>
      <c r="AG95" s="59"/>
    </row>
    <row r="96" spans="1:33" ht="30" customHeight="1" x14ac:dyDescent="0.15">
      <c r="A96" s="50" t="s">
        <v>23</v>
      </c>
      <c r="B96" s="51" t="s">
        <v>151</v>
      </c>
      <c r="C96" s="96" t="s">
        <v>150</v>
      </c>
      <c r="D96" s="53" t="s">
        <v>58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68">
        <f t="shared" si="136"/>
        <v>0</v>
      </c>
      <c r="Y96" s="268">
        <f t="shared" si="108"/>
        <v>0</v>
      </c>
      <c r="Z96" s="276" t="e">
        <f t="shared" si="137"/>
        <v>#DIV/0!</v>
      </c>
      <c r="AA96" s="234"/>
      <c r="AB96" s="59"/>
      <c r="AC96" s="59"/>
      <c r="AD96" s="59"/>
      <c r="AE96" s="59"/>
      <c r="AF96" s="59"/>
      <c r="AG96" s="59"/>
    </row>
    <row r="97" spans="1:33" ht="30" customHeight="1" thickBot="1" x14ac:dyDescent="0.2">
      <c r="A97" s="60" t="s">
        <v>23</v>
      </c>
      <c r="B97" s="61" t="s">
        <v>152</v>
      </c>
      <c r="C97" s="88" t="s">
        <v>150</v>
      </c>
      <c r="D97" s="62" t="s">
        <v>58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68">
        <f t="shared" si="136"/>
        <v>0</v>
      </c>
      <c r="Y97" s="268">
        <f t="shared" si="108"/>
        <v>0</v>
      </c>
      <c r="Z97" s="276" t="e">
        <f t="shared" si="137"/>
        <v>#DIV/0!</v>
      </c>
      <c r="AA97" s="243"/>
      <c r="AB97" s="59"/>
      <c r="AC97" s="59"/>
      <c r="AD97" s="59"/>
      <c r="AE97" s="59"/>
      <c r="AF97" s="59"/>
      <c r="AG97" s="59"/>
    </row>
    <row r="98" spans="1:33" ht="30" customHeight="1" x14ac:dyDescent="0.15">
      <c r="A98" s="41" t="s">
        <v>20</v>
      </c>
      <c r="B98" s="80" t="s">
        <v>153</v>
      </c>
      <c r="C98" s="124" t="s">
        <v>154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44"/>
      <c r="AB98" s="49"/>
      <c r="AC98" s="49"/>
      <c r="AD98" s="49"/>
      <c r="AE98" s="49"/>
      <c r="AF98" s="49"/>
      <c r="AG98" s="49"/>
    </row>
    <row r="99" spans="1:33" ht="30" customHeight="1" x14ac:dyDescent="0.15">
      <c r="A99" s="50" t="s">
        <v>23</v>
      </c>
      <c r="B99" s="51" t="s">
        <v>155</v>
      </c>
      <c r="C99" s="96" t="s">
        <v>150</v>
      </c>
      <c r="D99" s="53" t="s">
        <v>58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0</v>
      </c>
      <c r="X99" s="268">
        <f t="shared" si="136"/>
        <v>0</v>
      </c>
      <c r="Y99" s="268">
        <f t="shared" si="108"/>
        <v>0</v>
      </c>
      <c r="Z99" s="276" t="e">
        <f t="shared" si="137"/>
        <v>#DIV/0!</v>
      </c>
      <c r="AA99" s="234"/>
      <c r="AB99" s="59"/>
      <c r="AC99" s="59"/>
      <c r="AD99" s="59"/>
      <c r="AE99" s="59"/>
      <c r="AF99" s="59"/>
      <c r="AG99" s="59"/>
    </row>
    <row r="100" spans="1:33" ht="30" customHeight="1" x14ac:dyDescent="0.15">
      <c r="A100" s="50" t="s">
        <v>23</v>
      </c>
      <c r="B100" s="51" t="s">
        <v>156</v>
      </c>
      <c r="C100" s="96" t="s">
        <v>150</v>
      </c>
      <c r="D100" s="53" t="s">
        <v>58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68">
        <f t="shared" si="136"/>
        <v>0</v>
      </c>
      <c r="Y100" s="268">
        <f t="shared" si="108"/>
        <v>0</v>
      </c>
      <c r="Z100" s="276" t="e">
        <f t="shared" si="137"/>
        <v>#DIV/0!</v>
      </c>
      <c r="AA100" s="234"/>
      <c r="AB100" s="59"/>
      <c r="AC100" s="59"/>
      <c r="AD100" s="59"/>
      <c r="AE100" s="59"/>
      <c r="AF100" s="59"/>
      <c r="AG100" s="59"/>
    </row>
    <row r="101" spans="1:33" ht="30" customHeight="1" thickBot="1" x14ac:dyDescent="0.2">
      <c r="A101" s="60" t="s">
        <v>23</v>
      </c>
      <c r="B101" s="61" t="s">
        <v>157</v>
      </c>
      <c r="C101" s="88" t="s">
        <v>150</v>
      </c>
      <c r="D101" s="62" t="s">
        <v>58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68">
        <f t="shared" si="136"/>
        <v>0</v>
      </c>
      <c r="Y101" s="268">
        <f t="shared" si="108"/>
        <v>0</v>
      </c>
      <c r="Z101" s="276" t="e">
        <f t="shared" si="137"/>
        <v>#DIV/0!</v>
      </c>
      <c r="AA101" s="243"/>
      <c r="AB101" s="59"/>
      <c r="AC101" s="59"/>
      <c r="AD101" s="59"/>
      <c r="AE101" s="59"/>
      <c r="AF101" s="59"/>
      <c r="AG101" s="59"/>
    </row>
    <row r="102" spans="1:33" ht="30" customHeight="1" x14ac:dyDescent="0.15">
      <c r="A102" s="41" t="s">
        <v>20</v>
      </c>
      <c r="B102" s="80" t="s">
        <v>158</v>
      </c>
      <c r="C102" s="124" t="s">
        <v>159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44"/>
      <c r="AB102" s="49"/>
      <c r="AC102" s="49"/>
      <c r="AD102" s="49"/>
      <c r="AE102" s="49"/>
      <c r="AF102" s="49"/>
      <c r="AG102" s="49"/>
    </row>
    <row r="103" spans="1:33" ht="30" customHeight="1" x14ac:dyDescent="0.15">
      <c r="A103" s="50" t="s">
        <v>23</v>
      </c>
      <c r="B103" s="51" t="s">
        <v>160</v>
      </c>
      <c r="C103" s="96" t="s">
        <v>150</v>
      </c>
      <c r="D103" s="53" t="s">
        <v>58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68">
        <f t="shared" si="136"/>
        <v>0</v>
      </c>
      <c r="Y103" s="268">
        <f t="shared" si="108"/>
        <v>0</v>
      </c>
      <c r="Z103" s="276" t="e">
        <f t="shared" si="137"/>
        <v>#DIV/0!</v>
      </c>
      <c r="AA103" s="234"/>
      <c r="AB103" s="59"/>
      <c r="AC103" s="59"/>
      <c r="AD103" s="59"/>
      <c r="AE103" s="59"/>
      <c r="AF103" s="59"/>
      <c r="AG103" s="59"/>
    </row>
    <row r="104" spans="1:33" ht="30" customHeight="1" x14ac:dyDescent="0.15">
      <c r="A104" s="50" t="s">
        <v>23</v>
      </c>
      <c r="B104" s="51" t="s">
        <v>161</v>
      </c>
      <c r="C104" s="96" t="s">
        <v>150</v>
      </c>
      <c r="D104" s="53" t="s">
        <v>58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68">
        <f t="shared" si="136"/>
        <v>0</v>
      </c>
      <c r="Y104" s="268">
        <f t="shared" si="108"/>
        <v>0</v>
      </c>
      <c r="Z104" s="276" t="e">
        <f t="shared" si="137"/>
        <v>#DIV/0!</v>
      </c>
      <c r="AA104" s="234"/>
      <c r="AB104" s="59"/>
      <c r="AC104" s="59"/>
      <c r="AD104" s="59"/>
      <c r="AE104" s="59"/>
      <c r="AF104" s="59"/>
      <c r="AG104" s="59"/>
    </row>
    <row r="105" spans="1:33" ht="30" customHeight="1" thickBot="1" x14ac:dyDescent="0.2">
      <c r="A105" s="60" t="s">
        <v>23</v>
      </c>
      <c r="B105" s="61" t="s">
        <v>162</v>
      </c>
      <c r="C105" s="88" t="s">
        <v>150</v>
      </c>
      <c r="D105" s="62" t="s">
        <v>58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72">
        <f t="shared" si="136"/>
        <v>0</v>
      </c>
      <c r="Y105" s="272">
        <f t="shared" si="108"/>
        <v>0</v>
      </c>
      <c r="Z105" s="359" t="e">
        <f t="shared" si="137"/>
        <v>#DIV/0!</v>
      </c>
      <c r="AA105" s="243"/>
      <c r="AB105" s="59"/>
      <c r="AC105" s="59"/>
      <c r="AD105" s="59"/>
      <c r="AE105" s="59"/>
      <c r="AF105" s="59"/>
      <c r="AG105" s="59"/>
    </row>
    <row r="106" spans="1:33" ht="30" customHeight="1" thickBot="1" x14ac:dyDescent="0.2">
      <c r="A106" s="111" t="s">
        <v>163</v>
      </c>
      <c r="B106" s="112"/>
      <c r="C106" s="113"/>
      <c r="D106" s="114"/>
      <c r="E106" s="115">
        <f>E102+E98+E94</f>
        <v>0</v>
      </c>
      <c r="F106" s="90"/>
      <c r="G106" s="89">
        <f>G102+G98+G94</f>
        <v>0</v>
      </c>
      <c r="H106" s="115">
        <f>H102+H98+H94</f>
        <v>0</v>
      </c>
      <c r="I106" s="90"/>
      <c r="J106" s="89">
        <f>J102+J98+J94</f>
        <v>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09">
        <f>V102+V98+V94</f>
        <v>0</v>
      </c>
      <c r="W106" s="362">
        <f>W102+W98+W94</f>
        <v>0</v>
      </c>
      <c r="X106" s="363">
        <f>X102+X98+X94</f>
        <v>0</v>
      </c>
      <c r="Y106" s="363">
        <f t="shared" si="108"/>
        <v>0</v>
      </c>
      <c r="Z106" s="363" t="e">
        <f>Y106/W106</f>
        <v>#DIV/0!</v>
      </c>
      <c r="AA106" s="364"/>
      <c r="AB106" s="5"/>
      <c r="AC106" s="5"/>
      <c r="AD106" s="5"/>
      <c r="AE106" s="5"/>
      <c r="AF106" s="5"/>
      <c r="AG106" s="5"/>
    </row>
    <row r="107" spans="1:33" ht="30" customHeight="1" thickBot="1" x14ac:dyDescent="0.2">
      <c r="A107" s="120" t="s">
        <v>20</v>
      </c>
      <c r="B107" s="93">
        <v>7</v>
      </c>
      <c r="C107" s="122" t="s">
        <v>164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60"/>
      <c r="X107" s="360"/>
      <c r="Y107" s="318"/>
      <c r="Z107" s="360"/>
      <c r="AA107" s="361"/>
      <c r="AB107" s="5"/>
      <c r="AC107" s="5"/>
      <c r="AD107" s="5"/>
      <c r="AE107" s="5"/>
      <c r="AF107" s="5"/>
      <c r="AG107" s="5"/>
    </row>
    <row r="108" spans="1:33" ht="30" customHeight="1" x14ac:dyDescent="0.15">
      <c r="A108" s="50" t="s">
        <v>23</v>
      </c>
      <c r="B108" s="51" t="s">
        <v>165</v>
      </c>
      <c r="C108" s="96" t="s">
        <v>166</v>
      </c>
      <c r="D108" s="53" t="s">
        <v>58</v>
      </c>
      <c r="E108" s="54"/>
      <c r="F108" s="55"/>
      <c r="G108" s="56">
        <f t="shared" ref="G108:G118" si="150">E108*F108</f>
        <v>0</v>
      </c>
      <c r="H108" s="54"/>
      <c r="I108" s="55"/>
      <c r="J108" s="56">
        <f t="shared" ref="J108:J118" si="151">H108*I108</f>
        <v>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346">
        <f t="shared" ref="V108:V118" si="155">T108*U108</f>
        <v>0</v>
      </c>
      <c r="W108" s="370">
        <f t="shared" ref="W108:W118" si="156">G108+M108+S108</f>
        <v>0</v>
      </c>
      <c r="X108" s="371">
        <f t="shared" ref="X108:X118" si="157">J108+P108+V108</f>
        <v>0</v>
      </c>
      <c r="Y108" s="371">
        <f t="shared" si="108"/>
        <v>0</v>
      </c>
      <c r="Z108" s="372" t="e">
        <f t="shared" ref="Z108:Z118" si="158">Y108/W108</f>
        <v>#DIV/0!</v>
      </c>
      <c r="AA108" s="373"/>
      <c r="AB108" s="59"/>
      <c r="AC108" s="59"/>
      <c r="AD108" s="59"/>
      <c r="AE108" s="59"/>
      <c r="AF108" s="59"/>
      <c r="AG108" s="59"/>
    </row>
    <row r="109" spans="1:33" ht="30" customHeight="1" x14ac:dyDescent="0.15">
      <c r="A109" s="50" t="s">
        <v>23</v>
      </c>
      <c r="B109" s="51" t="s">
        <v>167</v>
      </c>
      <c r="C109" s="96" t="s">
        <v>168</v>
      </c>
      <c r="D109" s="53" t="s">
        <v>58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346">
        <f t="shared" si="155"/>
        <v>0</v>
      </c>
      <c r="W109" s="351">
        <f t="shared" si="156"/>
        <v>0</v>
      </c>
      <c r="X109" s="352">
        <f t="shared" si="157"/>
        <v>0</v>
      </c>
      <c r="Y109" s="352">
        <f t="shared" si="108"/>
        <v>0</v>
      </c>
      <c r="Z109" s="353" t="e">
        <f t="shared" si="158"/>
        <v>#DIV/0!</v>
      </c>
      <c r="AA109" s="354"/>
      <c r="AB109" s="59"/>
      <c r="AC109" s="59"/>
      <c r="AD109" s="59"/>
      <c r="AE109" s="59"/>
      <c r="AF109" s="59"/>
      <c r="AG109" s="59"/>
    </row>
    <row r="110" spans="1:33" ht="30" customHeight="1" x14ac:dyDescent="0.15">
      <c r="A110" s="50" t="s">
        <v>23</v>
      </c>
      <c r="B110" s="51" t="s">
        <v>169</v>
      </c>
      <c r="C110" s="96" t="s">
        <v>170</v>
      </c>
      <c r="D110" s="53" t="s">
        <v>58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346">
        <f t="shared" si="155"/>
        <v>0</v>
      </c>
      <c r="W110" s="351">
        <f t="shared" si="156"/>
        <v>0</v>
      </c>
      <c r="X110" s="352">
        <f t="shared" si="157"/>
        <v>0</v>
      </c>
      <c r="Y110" s="352">
        <f t="shared" si="108"/>
        <v>0</v>
      </c>
      <c r="Z110" s="353" t="e">
        <f t="shared" si="158"/>
        <v>#DIV/0!</v>
      </c>
      <c r="AA110" s="354"/>
      <c r="AB110" s="59"/>
      <c r="AC110" s="59"/>
      <c r="AD110" s="59"/>
      <c r="AE110" s="59"/>
      <c r="AF110" s="59"/>
      <c r="AG110" s="59"/>
    </row>
    <row r="111" spans="1:33" ht="30" customHeight="1" x14ac:dyDescent="0.15">
      <c r="A111" s="50" t="s">
        <v>23</v>
      </c>
      <c r="B111" s="51" t="s">
        <v>171</v>
      </c>
      <c r="C111" s="96" t="s">
        <v>172</v>
      </c>
      <c r="D111" s="53" t="s">
        <v>58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346">
        <f t="shared" si="155"/>
        <v>0</v>
      </c>
      <c r="W111" s="351">
        <f t="shared" si="156"/>
        <v>0</v>
      </c>
      <c r="X111" s="352">
        <f t="shared" si="157"/>
        <v>0</v>
      </c>
      <c r="Y111" s="352">
        <f t="shared" si="108"/>
        <v>0</v>
      </c>
      <c r="Z111" s="353" t="e">
        <f t="shared" si="158"/>
        <v>#DIV/0!</v>
      </c>
      <c r="AA111" s="354"/>
      <c r="AB111" s="59"/>
      <c r="AC111" s="59"/>
      <c r="AD111" s="59"/>
      <c r="AE111" s="59"/>
      <c r="AF111" s="59"/>
      <c r="AG111" s="59"/>
    </row>
    <row r="112" spans="1:33" ht="30" customHeight="1" x14ac:dyDescent="0.15">
      <c r="A112" s="50" t="s">
        <v>23</v>
      </c>
      <c r="B112" s="51" t="s">
        <v>173</v>
      </c>
      <c r="C112" s="96" t="s">
        <v>174</v>
      </c>
      <c r="D112" s="53" t="s">
        <v>58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346">
        <f t="shared" si="155"/>
        <v>0</v>
      </c>
      <c r="W112" s="351">
        <f t="shared" si="156"/>
        <v>0</v>
      </c>
      <c r="X112" s="352">
        <f t="shared" si="157"/>
        <v>0</v>
      </c>
      <c r="Y112" s="352">
        <f t="shared" si="108"/>
        <v>0</v>
      </c>
      <c r="Z112" s="353" t="e">
        <f t="shared" si="158"/>
        <v>#DIV/0!</v>
      </c>
      <c r="AA112" s="354"/>
      <c r="AB112" s="59"/>
      <c r="AC112" s="59"/>
      <c r="AD112" s="59"/>
      <c r="AE112" s="59"/>
      <c r="AF112" s="59"/>
      <c r="AG112" s="59"/>
    </row>
    <row r="113" spans="1:33" ht="30" customHeight="1" x14ac:dyDescent="0.15">
      <c r="A113" s="50" t="s">
        <v>23</v>
      </c>
      <c r="B113" s="51" t="s">
        <v>175</v>
      </c>
      <c r="C113" s="96" t="s">
        <v>176</v>
      </c>
      <c r="D113" s="53" t="s">
        <v>58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46">
        <f t="shared" si="155"/>
        <v>0</v>
      </c>
      <c r="W113" s="351">
        <f t="shared" si="156"/>
        <v>0</v>
      </c>
      <c r="X113" s="352">
        <f t="shared" si="157"/>
        <v>0</v>
      </c>
      <c r="Y113" s="352">
        <f t="shared" si="108"/>
        <v>0</v>
      </c>
      <c r="Z113" s="353" t="e">
        <f t="shared" si="158"/>
        <v>#DIV/0!</v>
      </c>
      <c r="AA113" s="354"/>
      <c r="AB113" s="59"/>
      <c r="AC113" s="59"/>
      <c r="AD113" s="59"/>
      <c r="AE113" s="59"/>
      <c r="AF113" s="59"/>
      <c r="AG113" s="59"/>
    </row>
    <row r="114" spans="1:33" ht="30" customHeight="1" x14ac:dyDescent="0.15">
      <c r="A114" s="50" t="s">
        <v>23</v>
      </c>
      <c r="B114" s="51" t="s">
        <v>177</v>
      </c>
      <c r="C114" s="96" t="s">
        <v>178</v>
      </c>
      <c r="D114" s="53" t="s">
        <v>58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346">
        <f t="shared" si="155"/>
        <v>0</v>
      </c>
      <c r="W114" s="351">
        <f t="shared" si="156"/>
        <v>0</v>
      </c>
      <c r="X114" s="352">
        <f t="shared" si="157"/>
        <v>0</v>
      </c>
      <c r="Y114" s="352">
        <f t="shared" si="108"/>
        <v>0</v>
      </c>
      <c r="Z114" s="353" t="e">
        <f t="shared" si="158"/>
        <v>#DIV/0!</v>
      </c>
      <c r="AA114" s="354"/>
      <c r="AB114" s="59"/>
      <c r="AC114" s="59"/>
      <c r="AD114" s="59"/>
      <c r="AE114" s="59"/>
      <c r="AF114" s="59"/>
      <c r="AG114" s="59"/>
    </row>
    <row r="115" spans="1:33" ht="30" customHeight="1" x14ac:dyDescent="0.15">
      <c r="A115" s="50" t="s">
        <v>23</v>
      </c>
      <c r="B115" s="51" t="s">
        <v>179</v>
      </c>
      <c r="C115" s="96" t="s">
        <v>180</v>
      </c>
      <c r="D115" s="53" t="s">
        <v>58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46">
        <f t="shared" si="155"/>
        <v>0</v>
      </c>
      <c r="W115" s="351">
        <f t="shared" si="156"/>
        <v>0</v>
      </c>
      <c r="X115" s="352">
        <f t="shared" si="157"/>
        <v>0</v>
      </c>
      <c r="Y115" s="352">
        <f t="shared" si="108"/>
        <v>0</v>
      </c>
      <c r="Z115" s="353" t="e">
        <f t="shared" si="158"/>
        <v>#DIV/0!</v>
      </c>
      <c r="AA115" s="354"/>
      <c r="AB115" s="59"/>
      <c r="AC115" s="59"/>
      <c r="AD115" s="59"/>
      <c r="AE115" s="59"/>
      <c r="AF115" s="59"/>
      <c r="AG115" s="59"/>
    </row>
    <row r="116" spans="1:33" ht="30" customHeight="1" x14ac:dyDescent="0.15">
      <c r="A116" s="60" t="s">
        <v>23</v>
      </c>
      <c r="B116" s="51" t="s">
        <v>181</v>
      </c>
      <c r="C116" s="88" t="s">
        <v>182</v>
      </c>
      <c r="D116" s="53" t="s">
        <v>58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46">
        <f t="shared" si="155"/>
        <v>0</v>
      </c>
      <c r="W116" s="351">
        <f t="shared" si="156"/>
        <v>0</v>
      </c>
      <c r="X116" s="352">
        <f t="shared" si="157"/>
        <v>0</v>
      </c>
      <c r="Y116" s="352">
        <f t="shared" si="108"/>
        <v>0</v>
      </c>
      <c r="Z116" s="353" t="e">
        <f t="shared" si="158"/>
        <v>#DIV/0!</v>
      </c>
      <c r="AA116" s="374"/>
      <c r="AB116" s="59"/>
      <c r="AC116" s="59"/>
      <c r="AD116" s="59"/>
      <c r="AE116" s="59"/>
      <c r="AF116" s="59"/>
      <c r="AG116" s="59"/>
    </row>
    <row r="117" spans="1:33" ht="30" customHeight="1" x14ac:dyDescent="0.15">
      <c r="A117" s="60" t="s">
        <v>23</v>
      </c>
      <c r="B117" s="51" t="s">
        <v>183</v>
      </c>
      <c r="C117" s="88" t="s">
        <v>184</v>
      </c>
      <c r="D117" s="62" t="s">
        <v>58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46">
        <f t="shared" si="155"/>
        <v>0</v>
      </c>
      <c r="W117" s="351">
        <f t="shared" si="156"/>
        <v>0</v>
      </c>
      <c r="X117" s="352">
        <f t="shared" si="157"/>
        <v>0</v>
      </c>
      <c r="Y117" s="352">
        <f t="shared" si="108"/>
        <v>0</v>
      </c>
      <c r="Z117" s="353" t="e">
        <f t="shared" si="158"/>
        <v>#DIV/0!</v>
      </c>
      <c r="AA117" s="354"/>
      <c r="AB117" s="59"/>
      <c r="AC117" s="59"/>
      <c r="AD117" s="59"/>
      <c r="AE117" s="59"/>
      <c r="AF117" s="59"/>
      <c r="AG117" s="59"/>
    </row>
    <row r="118" spans="1:33" ht="30" customHeight="1" thickBot="1" x14ac:dyDescent="0.2">
      <c r="A118" s="60" t="s">
        <v>23</v>
      </c>
      <c r="B118" s="51" t="s">
        <v>185</v>
      </c>
      <c r="C118" s="233" t="s">
        <v>255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369">
        <f t="shared" si="155"/>
        <v>0</v>
      </c>
      <c r="W118" s="355">
        <f t="shared" si="156"/>
        <v>0</v>
      </c>
      <c r="X118" s="356">
        <f t="shared" si="157"/>
        <v>0</v>
      </c>
      <c r="Y118" s="356">
        <f t="shared" si="108"/>
        <v>0</v>
      </c>
      <c r="Z118" s="357" t="e">
        <f t="shared" si="158"/>
        <v>#DIV/0!</v>
      </c>
      <c r="AA118" s="358"/>
      <c r="AB118" s="5"/>
      <c r="AC118" s="5"/>
      <c r="AD118" s="5"/>
      <c r="AE118" s="5"/>
      <c r="AF118" s="5"/>
      <c r="AG118" s="5"/>
    </row>
    <row r="119" spans="1:33" ht="30" customHeight="1" thickBot="1" x14ac:dyDescent="0.2">
      <c r="A119" s="111" t="s">
        <v>186</v>
      </c>
      <c r="B119" s="112"/>
      <c r="C119" s="113"/>
      <c r="D119" s="114"/>
      <c r="E119" s="115">
        <f>SUM(E108:E117)</f>
        <v>0</v>
      </c>
      <c r="F119" s="90"/>
      <c r="G119" s="89">
        <f>SUM(G108:G118)</f>
        <v>0</v>
      </c>
      <c r="H119" s="115">
        <f>SUM(H108:H117)</f>
        <v>0</v>
      </c>
      <c r="I119" s="90"/>
      <c r="J119" s="89">
        <f>SUM(J108:J118)</f>
        <v>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309">
        <f>SUM(V108:V118)</f>
        <v>0</v>
      </c>
      <c r="W119" s="362">
        <f>SUM(W108:W118)</f>
        <v>0</v>
      </c>
      <c r="X119" s="363">
        <f>SUM(X108:X118)</f>
        <v>0</v>
      </c>
      <c r="Y119" s="363">
        <f t="shared" si="108"/>
        <v>0</v>
      </c>
      <c r="Z119" s="363" t="e">
        <f>Y119/W119</f>
        <v>#DIV/0!</v>
      </c>
      <c r="AA119" s="364"/>
      <c r="AB119" s="5"/>
      <c r="AC119" s="5"/>
      <c r="AD119" s="5"/>
      <c r="AE119" s="5"/>
      <c r="AF119" s="5"/>
      <c r="AG119" s="5"/>
    </row>
    <row r="120" spans="1:33" ht="30" customHeight="1" thickBot="1" x14ac:dyDescent="0.2">
      <c r="A120" s="120" t="s">
        <v>20</v>
      </c>
      <c r="B120" s="93">
        <v>8</v>
      </c>
      <c r="C120" s="126" t="s">
        <v>187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60"/>
      <c r="X120" s="360"/>
      <c r="Y120" s="318"/>
      <c r="Z120" s="360"/>
      <c r="AA120" s="361"/>
      <c r="AB120" s="49"/>
      <c r="AC120" s="49"/>
      <c r="AD120" s="49"/>
      <c r="AE120" s="49"/>
      <c r="AF120" s="49"/>
      <c r="AG120" s="49"/>
    </row>
    <row r="121" spans="1:33" ht="30" customHeight="1" x14ac:dyDescent="0.15">
      <c r="A121" s="118" t="s">
        <v>23</v>
      </c>
      <c r="B121" s="119" t="s">
        <v>188</v>
      </c>
      <c r="C121" s="127" t="s">
        <v>189</v>
      </c>
      <c r="D121" s="53" t="s">
        <v>190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346">
        <f t="shared" ref="V121:V126" si="164">T121*U121</f>
        <v>0</v>
      </c>
      <c r="W121" s="370">
        <f t="shared" ref="W121:W126" si="165">G121+M121+S121</f>
        <v>0</v>
      </c>
      <c r="X121" s="371">
        <f t="shared" ref="X121:X126" si="166">J121+P121+V121</f>
        <v>0</v>
      </c>
      <c r="Y121" s="371">
        <f t="shared" si="108"/>
        <v>0</v>
      </c>
      <c r="Z121" s="372" t="e">
        <f t="shared" ref="Z121:Z126" si="167">Y121/W121</f>
        <v>#DIV/0!</v>
      </c>
      <c r="AA121" s="373"/>
      <c r="AB121" s="59"/>
      <c r="AC121" s="59"/>
      <c r="AD121" s="59"/>
      <c r="AE121" s="59"/>
      <c r="AF121" s="59"/>
      <c r="AG121" s="59"/>
    </row>
    <row r="122" spans="1:33" ht="30" customHeight="1" x14ac:dyDescent="0.15">
      <c r="A122" s="118" t="s">
        <v>23</v>
      </c>
      <c r="B122" s="119" t="s">
        <v>191</v>
      </c>
      <c r="C122" s="127" t="s">
        <v>192</v>
      </c>
      <c r="D122" s="53" t="s">
        <v>190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346">
        <f t="shared" si="164"/>
        <v>0</v>
      </c>
      <c r="W122" s="351">
        <f t="shared" si="165"/>
        <v>0</v>
      </c>
      <c r="X122" s="352">
        <f t="shared" si="166"/>
        <v>0</v>
      </c>
      <c r="Y122" s="352">
        <f t="shared" si="108"/>
        <v>0</v>
      </c>
      <c r="Z122" s="353" t="e">
        <f t="shared" si="167"/>
        <v>#DIV/0!</v>
      </c>
      <c r="AA122" s="354"/>
      <c r="AB122" s="59"/>
      <c r="AC122" s="59"/>
      <c r="AD122" s="59"/>
      <c r="AE122" s="59"/>
      <c r="AF122" s="59"/>
      <c r="AG122" s="59"/>
    </row>
    <row r="123" spans="1:33" ht="30" customHeight="1" x14ac:dyDescent="0.15">
      <c r="A123" s="118" t="s">
        <v>23</v>
      </c>
      <c r="B123" s="119" t="s">
        <v>193</v>
      </c>
      <c r="C123" s="174" t="s">
        <v>194</v>
      </c>
      <c r="D123" s="53" t="s">
        <v>195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346">
        <f t="shared" si="164"/>
        <v>0</v>
      </c>
      <c r="W123" s="375">
        <f t="shared" si="165"/>
        <v>0</v>
      </c>
      <c r="X123" s="352">
        <f t="shared" si="166"/>
        <v>0</v>
      </c>
      <c r="Y123" s="352">
        <f t="shared" si="108"/>
        <v>0</v>
      </c>
      <c r="Z123" s="353" t="e">
        <f t="shared" si="167"/>
        <v>#DIV/0!</v>
      </c>
      <c r="AA123" s="354"/>
      <c r="AB123" s="59"/>
      <c r="AC123" s="59"/>
      <c r="AD123" s="59"/>
      <c r="AE123" s="59"/>
      <c r="AF123" s="59"/>
      <c r="AG123" s="59"/>
    </row>
    <row r="124" spans="1:33" ht="30" customHeight="1" x14ac:dyDescent="0.15">
      <c r="A124" s="118" t="s">
        <v>23</v>
      </c>
      <c r="B124" s="119" t="s">
        <v>196</v>
      </c>
      <c r="C124" s="174" t="s">
        <v>261</v>
      </c>
      <c r="D124" s="53" t="s">
        <v>195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346">
        <f t="shared" si="164"/>
        <v>0</v>
      </c>
      <c r="W124" s="375">
        <f t="shared" si="165"/>
        <v>0</v>
      </c>
      <c r="X124" s="352">
        <f t="shared" si="166"/>
        <v>0</v>
      </c>
      <c r="Y124" s="352">
        <f t="shared" si="108"/>
        <v>0</v>
      </c>
      <c r="Z124" s="353" t="e">
        <f t="shared" si="167"/>
        <v>#DIV/0!</v>
      </c>
      <c r="AA124" s="354"/>
      <c r="AB124" s="59"/>
      <c r="AC124" s="59"/>
      <c r="AD124" s="59"/>
      <c r="AE124" s="59"/>
      <c r="AF124" s="59"/>
      <c r="AG124" s="59"/>
    </row>
    <row r="125" spans="1:33" ht="30" customHeight="1" x14ac:dyDescent="0.15">
      <c r="A125" s="118" t="s">
        <v>23</v>
      </c>
      <c r="B125" s="119" t="s">
        <v>197</v>
      </c>
      <c r="C125" s="127" t="s">
        <v>198</v>
      </c>
      <c r="D125" s="53" t="s">
        <v>195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346">
        <f t="shared" si="164"/>
        <v>0</v>
      </c>
      <c r="W125" s="351">
        <f t="shared" si="165"/>
        <v>0</v>
      </c>
      <c r="X125" s="352">
        <f t="shared" si="166"/>
        <v>0</v>
      </c>
      <c r="Y125" s="352">
        <f t="shared" si="108"/>
        <v>0</v>
      </c>
      <c r="Z125" s="353" t="e">
        <f t="shared" si="167"/>
        <v>#DIV/0!</v>
      </c>
      <c r="AA125" s="354"/>
      <c r="AB125" s="59"/>
      <c r="AC125" s="59"/>
      <c r="AD125" s="59"/>
      <c r="AE125" s="59"/>
      <c r="AF125" s="59"/>
      <c r="AG125" s="59"/>
    </row>
    <row r="126" spans="1:33" ht="30" customHeight="1" thickBot="1" x14ac:dyDescent="0.2">
      <c r="A126" s="146" t="s">
        <v>23</v>
      </c>
      <c r="B126" s="147" t="s">
        <v>199</v>
      </c>
      <c r="C126" s="221" t="s">
        <v>200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369">
        <f t="shared" si="164"/>
        <v>0</v>
      </c>
      <c r="W126" s="355">
        <f t="shared" si="165"/>
        <v>0</v>
      </c>
      <c r="X126" s="356">
        <f t="shared" si="166"/>
        <v>0</v>
      </c>
      <c r="Y126" s="356">
        <f t="shared" si="108"/>
        <v>0</v>
      </c>
      <c r="Z126" s="357" t="e">
        <f t="shared" si="167"/>
        <v>#DIV/0!</v>
      </c>
      <c r="AA126" s="358"/>
      <c r="AB126" s="5"/>
      <c r="AC126" s="5"/>
      <c r="AD126" s="5"/>
      <c r="AE126" s="5"/>
      <c r="AF126" s="5"/>
      <c r="AG126" s="5"/>
    </row>
    <row r="127" spans="1:33" ht="30" customHeight="1" thickBot="1" x14ac:dyDescent="0.2">
      <c r="A127" s="213" t="s">
        <v>201</v>
      </c>
      <c r="B127" s="214"/>
      <c r="C127" s="215"/>
      <c r="D127" s="216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368">
        <f>SUM(V121:V126)</f>
        <v>0</v>
      </c>
      <c r="W127" s="362">
        <f>SUM(W121:W126)</f>
        <v>0</v>
      </c>
      <c r="X127" s="363">
        <f>SUM(X121:X126)</f>
        <v>0</v>
      </c>
      <c r="Y127" s="363">
        <f t="shared" si="108"/>
        <v>0</v>
      </c>
      <c r="Z127" s="363" t="e">
        <f>Y127/W127</f>
        <v>#DIV/0!</v>
      </c>
      <c r="AA127" s="364"/>
      <c r="AB127" s="5"/>
      <c r="AC127" s="5"/>
      <c r="AD127" s="5"/>
      <c r="AE127" s="5"/>
      <c r="AF127" s="5"/>
      <c r="AG127" s="5"/>
    </row>
    <row r="128" spans="1:33" ht="30" customHeight="1" thickBot="1" x14ac:dyDescent="0.2">
      <c r="A128" s="209" t="s">
        <v>20</v>
      </c>
      <c r="B128" s="121">
        <v>9</v>
      </c>
      <c r="C128" s="210" t="s">
        <v>202</v>
      </c>
      <c r="D128" s="211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65"/>
      <c r="X128" s="365"/>
      <c r="Y128" s="366"/>
      <c r="Z128" s="365"/>
      <c r="AA128" s="367"/>
      <c r="AB128" s="5"/>
      <c r="AC128" s="5"/>
      <c r="AD128" s="5"/>
      <c r="AE128" s="5"/>
      <c r="AF128" s="5"/>
      <c r="AG128" s="5"/>
    </row>
    <row r="129" spans="1:33" ht="50" customHeight="1" x14ac:dyDescent="0.15">
      <c r="A129" s="130" t="s">
        <v>23</v>
      </c>
      <c r="B129" s="131">
        <v>43839</v>
      </c>
      <c r="C129" s="406" t="s">
        <v>331</v>
      </c>
      <c r="D129" s="407" t="s">
        <v>332</v>
      </c>
      <c r="E129" s="408">
        <v>1000000</v>
      </c>
      <c r="F129" s="409">
        <v>7.0000000000000007E-2</v>
      </c>
      <c r="G129" s="133">
        <f t="shared" ref="G129:G134" si="168">E129*F129</f>
        <v>70000</v>
      </c>
      <c r="H129" s="408">
        <v>1000000</v>
      </c>
      <c r="I129" s="409">
        <v>7.0000000000000007E-2</v>
      </c>
      <c r="J129" s="133">
        <f t="shared" ref="J129:J134" si="169">H129*I129</f>
        <v>70000</v>
      </c>
      <c r="K129" s="134"/>
      <c r="L129" s="132"/>
      <c r="M129" s="133">
        <f t="shared" ref="M129:M134" si="170">K129*L129</f>
        <v>0</v>
      </c>
      <c r="N129" s="134"/>
      <c r="O129" s="132"/>
      <c r="P129" s="133">
        <f t="shared" ref="P129:P134" si="171">N129*O129</f>
        <v>0</v>
      </c>
      <c r="Q129" s="134"/>
      <c r="R129" s="132"/>
      <c r="S129" s="133">
        <f t="shared" ref="S129:S134" si="172">Q129*R129</f>
        <v>0</v>
      </c>
      <c r="T129" s="134"/>
      <c r="U129" s="132"/>
      <c r="V129" s="133">
        <f t="shared" ref="V129:V134" si="173">T129*U129</f>
        <v>0</v>
      </c>
      <c r="W129" s="135">
        <f t="shared" ref="W129:W134" si="174">G129+M129+S129</f>
        <v>70000</v>
      </c>
      <c r="X129" s="268">
        <f t="shared" ref="X129:X134" si="175">J129+P129+V129</f>
        <v>70000</v>
      </c>
      <c r="Y129" s="268">
        <f t="shared" si="108"/>
        <v>0</v>
      </c>
      <c r="Z129" s="276">
        <f t="shared" ref="Z129:Z134" si="176">Y129/W129</f>
        <v>0</v>
      </c>
      <c r="AA129" s="248"/>
      <c r="AB129" s="58"/>
      <c r="AC129" s="59"/>
      <c r="AD129" s="59"/>
      <c r="AE129" s="59"/>
      <c r="AF129" s="59"/>
      <c r="AG129" s="59"/>
    </row>
    <row r="130" spans="1:33" ht="62" customHeight="1" x14ac:dyDescent="0.15">
      <c r="A130" s="50" t="s">
        <v>23</v>
      </c>
      <c r="B130" s="136">
        <v>43870</v>
      </c>
      <c r="C130" s="406" t="s">
        <v>333</v>
      </c>
      <c r="D130" s="410" t="s">
        <v>334</v>
      </c>
      <c r="E130" s="411">
        <v>2</v>
      </c>
      <c r="F130" s="409">
        <v>35000</v>
      </c>
      <c r="G130" s="56">
        <f t="shared" si="168"/>
        <v>70000</v>
      </c>
      <c r="H130" s="411">
        <v>2</v>
      </c>
      <c r="I130" s="409">
        <v>35000</v>
      </c>
      <c r="J130" s="56">
        <f t="shared" si="169"/>
        <v>70000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70000</v>
      </c>
      <c r="X130" s="268">
        <f t="shared" si="175"/>
        <v>70000</v>
      </c>
      <c r="Y130" s="268">
        <f t="shared" si="108"/>
        <v>0</v>
      </c>
      <c r="Z130" s="276">
        <f t="shared" si="176"/>
        <v>0</v>
      </c>
      <c r="AA130" s="234"/>
      <c r="AB130" s="59"/>
      <c r="AC130" s="59"/>
      <c r="AD130" s="59"/>
      <c r="AE130" s="59"/>
      <c r="AF130" s="59"/>
      <c r="AG130" s="59"/>
    </row>
    <row r="131" spans="1:33" ht="30" customHeight="1" x14ac:dyDescent="0.15">
      <c r="A131" s="50" t="s">
        <v>23</v>
      </c>
      <c r="B131" s="136">
        <v>43899</v>
      </c>
      <c r="C131" s="406" t="s">
        <v>335</v>
      </c>
      <c r="D131" s="410" t="s">
        <v>334</v>
      </c>
      <c r="E131" s="411">
        <v>1</v>
      </c>
      <c r="F131" s="409">
        <v>8500</v>
      </c>
      <c r="G131" s="56">
        <f t="shared" si="168"/>
        <v>8500</v>
      </c>
      <c r="H131" s="411">
        <v>1</v>
      </c>
      <c r="I131" s="409">
        <v>8500</v>
      </c>
      <c r="J131" s="56">
        <f t="shared" si="169"/>
        <v>8500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8500</v>
      </c>
      <c r="X131" s="268">
        <f t="shared" si="175"/>
        <v>8500</v>
      </c>
      <c r="Y131" s="268">
        <f t="shared" si="108"/>
        <v>0</v>
      </c>
      <c r="Z131" s="276">
        <f t="shared" si="176"/>
        <v>0</v>
      </c>
      <c r="AA131" s="234"/>
      <c r="AB131" s="59"/>
      <c r="AC131" s="59"/>
      <c r="AD131" s="59"/>
      <c r="AE131" s="59"/>
      <c r="AF131" s="59"/>
      <c r="AG131" s="59"/>
    </row>
    <row r="132" spans="1:33" ht="30" customHeight="1" x14ac:dyDescent="0.15">
      <c r="A132" s="50" t="s">
        <v>23</v>
      </c>
      <c r="B132" s="136">
        <v>43930</v>
      </c>
      <c r="C132" s="406" t="s">
        <v>337</v>
      </c>
      <c r="D132" s="410" t="s">
        <v>336</v>
      </c>
      <c r="E132" s="411">
        <v>1</v>
      </c>
      <c r="F132" s="409">
        <v>7000</v>
      </c>
      <c r="G132" s="56">
        <f t="shared" si="168"/>
        <v>7000</v>
      </c>
      <c r="H132" s="411">
        <v>1</v>
      </c>
      <c r="I132" s="409">
        <v>7000</v>
      </c>
      <c r="J132" s="56">
        <f t="shared" si="169"/>
        <v>7000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7000</v>
      </c>
      <c r="X132" s="268">
        <f t="shared" si="175"/>
        <v>7000</v>
      </c>
      <c r="Y132" s="268">
        <f t="shared" si="108"/>
        <v>0</v>
      </c>
      <c r="Z132" s="276">
        <f t="shared" si="176"/>
        <v>0</v>
      </c>
      <c r="AA132" s="234"/>
      <c r="AB132" s="59"/>
      <c r="AC132" s="59"/>
      <c r="AD132" s="59"/>
      <c r="AE132" s="59"/>
      <c r="AF132" s="59"/>
      <c r="AG132" s="59"/>
    </row>
    <row r="133" spans="1:33" ht="30" customHeight="1" x14ac:dyDescent="0.15">
      <c r="A133" s="60" t="s">
        <v>23</v>
      </c>
      <c r="B133" s="136">
        <v>43960</v>
      </c>
      <c r="C133" s="88" t="s">
        <v>203</v>
      </c>
      <c r="D133" s="138"/>
      <c r="E133" s="139"/>
      <c r="F133" s="64"/>
      <c r="G133" s="65">
        <f t="shared" si="168"/>
        <v>0</v>
      </c>
      <c r="H133" s="139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68">
        <f t="shared" si="175"/>
        <v>0</v>
      </c>
      <c r="Y133" s="268">
        <f t="shared" si="108"/>
        <v>0</v>
      </c>
      <c r="Z133" s="276" t="e">
        <f t="shared" si="176"/>
        <v>#DIV/0!</v>
      </c>
      <c r="AA133" s="243"/>
      <c r="AB133" s="59"/>
      <c r="AC133" s="59"/>
      <c r="AD133" s="59"/>
      <c r="AE133" s="59"/>
      <c r="AF133" s="59"/>
      <c r="AG133" s="59"/>
    </row>
    <row r="134" spans="1:33" ht="30" customHeight="1" thickBot="1" x14ac:dyDescent="0.2">
      <c r="A134" s="60" t="s">
        <v>23</v>
      </c>
      <c r="B134" s="136">
        <v>43991</v>
      </c>
      <c r="C134" s="125" t="s">
        <v>204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72">
        <f t="shared" si="175"/>
        <v>0</v>
      </c>
      <c r="Y134" s="272">
        <f t="shared" si="108"/>
        <v>0</v>
      </c>
      <c r="Z134" s="359" t="e">
        <f t="shared" si="176"/>
        <v>#DIV/0!</v>
      </c>
      <c r="AA134" s="243"/>
      <c r="AB134" s="5"/>
      <c r="AC134" s="5"/>
      <c r="AD134" s="5"/>
      <c r="AE134" s="5"/>
      <c r="AF134" s="5"/>
      <c r="AG134" s="5"/>
    </row>
    <row r="135" spans="1:33" ht="30" customHeight="1" thickBot="1" x14ac:dyDescent="0.2">
      <c r="A135" s="111" t="s">
        <v>205</v>
      </c>
      <c r="B135" s="112"/>
      <c r="C135" s="113"/>
      <c r="D135" s="114"/>
      <c r="E135" s="115">
        <f>SUM(E129:E133)</f>
        <v>1000004</v>
      </c>
      <c r="F135" s="90"/>
      <c r="G135" s="89">
        <f>SUM(G129:G134)</f>
        <v>155500</v>
      </c>
      <c r="H135" s="115">
        <f>SUM(H129:H133)</f>
        <v>1000004</v>
      </c>
      <c r="I135" s="90"/>
      <c r="J135" s="89">
        <f>SUM(J129:J134)</f>
        <v>155500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309">
        <f>SUM(V129:V134)</f>
        <v>0</v>
      </c>
      <c r="W135" s="362">
        <f>SUM(W129:W134)</f>
        <v>155500</v>
      </c>
      <c r="X135" s="363">
        <f>SUM(X129:X134)</f>
        <v>155500</v>
      </c>
      <c r="Y135" s="363">
        <f t="shared" si="108"/>
        <v>0</v>
      </c>
      <c r="Z135" s="363">
        <f>Y135/W135</f>
        <v>0</v>
      </c>
      <c r="AA135" s="364"/>
      <c r="AB135" s="5"/>
      <c r="AC135" s="5"/>
      <c r="AD135" s="5"/>
      <c r="AE135" s="5"/>
      <c r="AF135" s="5"/>
      <c r="AG135" s="5"/>
    </row>
    <row r="136" spans="1:33" ht="30" customHeight="1" thickBot="1" x14ac:dyDescent="0.2">
      <c r="A136" s="120" t="s">
        <v>20</v>
      </c>
      <c r="B136" s="93">
        <v>10</v>
      </c>
      <c r="C136" s="126" t="s">
        <v>206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0"/>
      <c r="X136" s="360"/>
      <c r="Y136" s="318"/>
      <c r="Z136" s="360"/>
      <c r="AA136" s="361"/>
      <c r="AB136" s="5"/>
      <c r="AC136" s="5"/>
      <c r="AD136" s="5"/>
      <c r="AE136" s="5"/>
      <c r="AF136" s="5"/>
      <c r="AG136" s="5"/>
    </row>
    <row r="137" spans="1:33" ht="46" customHeight="1" x14ac:dyDescent="0.15">
      <c r="A137" s="50" t="s">
        <v>23</v>
      </c>
      <c r="B137" s="414">
        <v>43840</v>
      </c>
      <c r="C137" s="415" t="s">
        <v>348</v>
      </c>
      <c r="D137" s="416" t="s">
        <v>339</v>
      </c>
      <c r="E137" s="420">
        <v>1</v>
      </c>
      <c r="F137" s="421">
        <v>15000</v>
      </c>
      <c r="G137" s="86">
        <f t="shared" ref="G137:G145" si="177">E137*F137</f>
        <v>15000</v>
      </c>
      <c r="H137" s="420">
        <v>1</v>
      </c>
      <c r="I137" s="421">
        <v>15000</v>
      </c>
      <c r="J137" s="86">
        <f t="shared" ref="J137:J145" si="178">H137*I137</f>
        <v>15000</v>
      </c>
      <c r="K137" s="84"/>
      <c r="L137" s="85"/>
      <c r="M137" s="86">
        <f t="shared" ref="M137:M145" si="179">K137*L137</f>
        <v>0</v>
      </c>
      <c r="N137" s="84"/>
      <c r="O137" s="85"/>
      <c r="P137" s="86">
        <f t="shared" ref="P137:P145" si="180">N137*O137</f>
        <v>0</v>
      </c>
      <c r="Q137" s="84"/>
      <c r="R137" s="85"/>
      <c r="S137" s="86">
        <f t="shared" ref="S137:S145" si="181">Q137*R137</f>
        <v>0</v>
      </c>
      <c r="T137" s="84"/>
      <c r="U137" s="85"/>
      <c r="V137" s="376">
        <f t="shared" ref="V137:V145" si="182">T137*U137</f>
        <v>0</v>
      </c>
      <c r="W137" s="495">
        <f>G137+M137+S137</f>
        <v>15000</v>
      </c>
      <c r="X137" s="496">
        <f t="shared" ref="X137:X145" si="183">J137+P137+V137</f>
        <v>15000</v>
      </c>
      <c r="Y137" s="496">
        <f t="shared" si="108"/>
        <v>0</v>
      </c>
      <c r="Z137" s="497">
        <f t="shared" ref="Z137:Z145" si="184">Y137/W137</f>
        <v>0</v>
      </c>
      <c r="AA137" s="383"/>
      <c r="AB137" s="59"/>
      <c r="AC137" s="59"/>
      <c r="AD137" s="59"/>
      <c r="AE137" s="59"/>
      <c r="AF137" s="59"/>
      <c r="AG137" s="59"/>
    </row>
    <row r="138" spans="1:33" s="320" customFormat="1" ht="46" customHeight="1" x14ac:dyDescent="0.15">
      <c r="A138" s="50" t="s">
        <v>23</v>
      </c>
      <c r="B138" s="414">
        <v>43871</v>
      </c>
      <c r="C138" s="415" t="s">
        <v>349</v>
      </c>
      <c r="D138" s="416" t="s">
        <v>339</v>
      </c>
      <c r="E138" s="411">
        <v>1</v>
      </c>
      <c r="F138" s="409">
        <v>10000</v>
      </c>
      <c r="G138" s="86">
        <f t="shared" si="177"/>
        <v>10000</v>
      </c>
      <c r="H138" s="411">
        <v>1</v>
      </c>
      <c r="I138" s="409">
        <v>10000</v>
      </c>
      <c r="J138" s="86">
        <f t="shared" si="178"/>
        <v>10000</v>
      </c>
      <c r="K138" s="412"/>
      <c r="L138" s="85"/>
      <c r="M138" s="86"/>
      <c r="N138" s="412"/>
      <c r="O138" s="85"/>
      <c r="P138" s="86"/>
      <c r="Q138" s="412"/>
      <c r="R138" s="85"/>
      <c r="S138" s="86"/>
      <c r="T138" s="412"/>
      <c r="U138" s="85"/>
      <c r="V138" s="376"/>
      <c r="W138" s="495">
        <f t="shared" ref="W138:W141" si="185">G138+M138+S138</f>
        <v>10000</v>
      </c>
      <c r="X138" s="496">
        <f t="shared" ref="X138:X141" si="186">J138+P138+V138</f>
        <v>10000</v>
      </c>
      <c r="Y138" s="496">
        <f t="shared" ref="Y138:Y141" si="187">W138-X138</f>
        <v>0</v>
      </c>
      <c r="Z138" s="497">
        <f t="shared" ref="Z138:Z141" si="188">Y138/W138</f>
        <v>0</v>
      </c>
      <c r="AA138" s="413"/>
      <c r="AB138" s="59"/>
      <c r="AC138" s="59"/>
      <c r="AD138" s="59"/>
      <c r="AE138" s="59"/>
      <c r="AF138" s="59"/>
      <c r="AG138" s="59"/>
    </row>
    <row r="139" spans="1:33" s="320" customFormat="1" ht="57" customHeight="1" x14ac:dyDescent="0.15">
      <c r="A139" s="50" t="s">
        <v>23</v>
      </c>
      <c r="B139" s="414">
        <v>43900</v>
      </c>
      <c r="C139" s="415" t="s">
        <v>338</v>
      </c>
      <c r="D139" s="416" t="s">
        <v>339</v>
      </c>
      <c r="E139" s="411">
        <v>1</v>
      </c>
      <c r="F139" s="409">
        <v>25000</v>
      </c>
      <c r="G139" s="86">
        <f t="shared" si="177"/>
        <v>25000</v>
      </c>
      <c r="H139" s="411">
        <v>1</v>
      </c>
      <c r="I139" s="409">
        <v>25000</v>
      </c>
      <c r="J139" s="86">
        <f t="shared" si="178"/>
        <v>25000</v>
      </c>
      <c r="K139" s="412"/>
      <c r="L139" s="85"/>
      <c r="M139" s="86"/>
      <c r="N139" s="412"/>
      <c r="O139" s="85"/>
      <c r="P139" s="86"/>
      <c r="Q139" s="412"/>
      <c r="R139" s="85"/>
      <c r="S139" s="86"/>
      <c r="T139" s="412"/>
      <c r="U139" s="85"/>
      <c r="V139" s="376"/>
      <c r="W139" s="495">
        <f t="shared" si="185"/>
        <v>25000</v>
      </c>
      <c r="X139" s="496">
        <f t="shared" si="186"/>
        <v>25000</v>
      </c>
      <c r="Y139" s="496">
        <f t="shared" si="187"/>
        <v>0</v>
      </c>
      <c r="Z139" s="497">
        <f t="shared" si="188"/>
        <v>0</v>
      </c>
      <c r="AA139" s="413"/>
      <c r="AB139" s="59"/>
      <c r="AC139" s="59"/>
      <c r="AD139" s="59"/>
      <c r="AE139" s="59"/>
      <c r="AF139" s="59"/>
      <c r="AG139" s="59"/>
    </row>
    <row r="140" spans="1:33" s="320" customFormat="1" ht="46" customHeight="1" x14ac:dyDescent="0.15">
      <c r="A140" s="50" t="s">
        <v>23</v>
      </c>
      <c r="B140" s="417">
        <v>43931</v>
      </c>
      <c r="C140" s="415" t="s">
        <v>340</v>
      </c>
      <c r="D140" s="416" t="s">
        <v>339</v>
      </c>
      <c r="E140" s="411">
        <v>1</v>
      </c>
      <c r="F140" s="409">
        <v>45000</v>
      </c>
      <c r="G140" s="86">
        <f t="shared" si="177"/>
        <v>45000</v>
      </c>
      <c r="H140" s="411">
        <v>1</v>
      </c>
      <c r="I140" s="409">
        <v>45000</v>
      </c>
      <c r="J140" s="86">
        <f t="shared" si="178"/>
        <v>45000</v>
      </c>
      <c r="K140" s="412"/>
      <c r="L140" s="85"/>
      <c r="M140" s="86"/>
      <c r="N140" s="412"/>
      <c r="O140" s="85"/>
      <c r="P140" s="86"/>
      <c r="Q140" s="412"/>
      <c r="R140" s="85"/>
      <c r="S140" s="86"/>
      <c r="T140" s="412"/>
      <c r="U140" s="85"/>
      <c r="V140" s="376"/>
      <c r="W140" s="495">
        <f t="shared" si="185"/>
        <v>45000</v>
      </c>
      <c r="X140" s="496">
        <f t="shared" si="186"/>
        <v>45000</v>
      </c>
      <c r="Y140" s="496">
        <f t="shared" si="187"/>
        <v>0</v>
      </c>
      <c r="Z140" s="497">
        <f t="shared" si="188"/>
        <v>0</v>
      </c>
      <c r="AA140" s="413"/>
      <c r="AB140" s="59"/>
      <c r="AC140" s="59"/>
      <c r="AD140" s="59"/>
      <c r="AE140" s="59"/>
      <c r="AF140" s="59"/>
      <c r="AG140" s="59"/>
    </row>
    <row r="141" spans="1:33" s="320" customFormat="1" ht="46" customHeight="1" x14ac:dyDescent="0.15">
      <c r="A141" s="50" t="s">
        <v>23</v>
      </c>
      <c r="B141" s="417">
        <v>44326</v>
      </c>
      <c r="C141" s="418" t="s">
        <v>341</v>
      </c>
      <c r="D141" s="416"/>
      <c r="E141" s="411">
        <v>1</v>
      </c>
      <c r="F141" s="409">
        <v>65000</v>
      </c>
      <c r="G141" s="86">
        <f t="shared" si="177"/>
        <v>65000</v>
      </c>
      <c r="H141" s="411">
        <v>1</v>
      </c>
      <c r="I141" s="409">
        <v>65000</v>
      </c>
      <c r="J141" s="86">
        <f t="shared" si="178"/>
        <v>65000</v>
      </c>
      <c r="K141" s="412"/>
      <c r="L141" s="85"/>
      <c r="M141" s="86"/>
      <c r="N141" s="412"/>
      <c r="O141" s="85"/>
      <c r="P141" s="86"/>
      <c r="Q141" s="412"/>
      <c r="R141" s="85"/>
      <c r="S141" s="86"/>
      <c r="T141" s="412"/>
      <c r="U141" s="85"/>
      <c r="V141" s="376"/>
      <c r="W141" s="495">
        <f t="shared" si="185"/>
        <v>65000</v>
      </c>
      <c r="X141" s="496">
        <f t="shared" si="186"/>
        <v>65000</v>
      </c>
      <c r="Y141" s="496">
        <f t="shared" si="187"/>
        <v>0</v>
      </c>
      <c r="Z141" s="497">
        <f t="shared" si="188"/>
        <v>0</v>
      </c>
      <c r="AA141" s="413"/>
      <c r="AB141" s="59"/>
      <c r="AC141" s="59"/>
      <c r="AD141" s="59"/>
      <c r="AE141" s="59"/>
      <c r="AF141" s="59"/>
      <c r="AG141" s="59"/>
    </row>
    <row r="142" spans="1:33" ht="46" customHeight="1" x14ac:dyDescent="0.15">
      <c r="A142" s="50" t="s">
        <v>23</v>
      </c>
      <c r="B142" s="417">
        <v>44357</v>
      </c>
      <c r="C142" s="419" t="s">
        <v>342</v>
      </c>
      <c r="D142" s="416" t="s">
        <v>343</v>
      </c>
      <c r="E142" s="420">
        <v>150</v>
      </c>
      <c r="F142" s="421">
        <v>450</v>
      </c>
      <c r="G142" s="56">
        <f t="shared" si="177"/>
        <v>67500</v>
      </c>
      <c r="H142" s="420">
        <v>150</v>
      </c>
      <c r="I142" s="421">
        <v>450</v>
      </c>
      <c r="J142" s="56">
        <f t="shared" si="178"/>
        <v>67500</v>
      </c>
      <c r="K142" s="54"/>
      <c r="L142" s="55"/>
      <c r="M142" s="56">
        <f t="shared" si="179"/>
        <v>0</v>
      </c>
      <c r="N142" s="54"/>
      <c r="O142" s="55"/>
      <c r="P142" s="56">
        <f t="shared" si="180"/>
        <v>0</v>
      </c>
      <c r="Q142" s="54"/>
      <c r="R142" s="55"/>
      <c r="S142" s="56">
        <f t="shared" si="181"/>
        <v>0</v>
      </c>
      <c r="T142" s="54"/>
      <c r="U142" s="55"/>
      <c r="V142" s="346">
        <f t="shared" si="182"/>
        <v>0</v>
      </c>
      <c r="W142" s="494">
        <f>G142+M142+S142</f>
        <v>67500</v>
      </c>
      <c r="X142" s="352">
        <f t="shared" si="183"/>
        <v>67500</v>
      </c>
      <c r="Y142" s="352">
        <f t="shared" si="108"/>
        <v>0</v>
      </c>
      <c r="Z142" s="353">
        <f t="shared" si="184"/>
        <v>0</v>
      </c>
      <c r="AA142" s="354"/>
      <c r="AB142" s="59"/>
      <c r="AC142" s="59"/>
      <c r="AD142" s="59"/>
      <c r="AE142" s="59"/>
      <c r="AF142" s="59"/>
      <c r="AG142" s="59"/>
    </row>
    <row r="143" spans="1:33" ht="46" customHeight="1" x14ac:dyDescent="0.15">
      <c r="A143" s="50" t="s">
        <v>23</v>
      </c>
      <c r="B143" s="417">
        <v>44387</v>
      </c>
      <c r="C143" s="419" t="s">
        <v>344</v>
      </c>
      <c r="D143" s="422" t="s">
        <v>345</v>
      </c>
      <c r="E143" s="420">
        <v>300</v>
      </c>
      <c r="F143" s="421">
        <v>75</v>
      </c>
      <c r="G143" s="56">
        <f t="shared" si="177"/>
        <v>22500</v>
      </c>
      <c r="H143" s="420">
        <v>300</v>
      </c>
      <c r="I143" s="421">
        <v>75</v>
      </c>
      <c r="J143" s="56">
        <f t="shared" si="178"/>
        <v>22500</v>
      </c>
      <c r="K143" s="54"/>
      <c r="L143" s="55"/>
      <c r="M143" s="56">
        <f t="shared" si="179"/>
        <v>0</v>
      </c>
      <c r="N143" s="54"/>
      <c r="O143" s="55"/>
      <c r="P143" s="56">
        <f t="shared" si="180"/>
        <v>0</v>
      </c>
      <c r="Q143" s="54"/>
      <c r="R143" s="55"/>
      <c r="S143" s="56">
        <f t="shared" si="181"/>
        <v>0</v>
      </c>
      <c r="T143" s="54"/>
      <c r="U143" s="55"/>
      <c r="V143" s="346">
        <f t="shared" si="182"/>
        <v>0</v>
      </c>
      <c r="W143" s="351">
        <f>G143+M143+S143</f>
        <v>22500</v>
      </c>
      <c r="X143" s="352">
        <f t="shared" si="183"/>
        <v>22500</v>
      </c>
      <c r="Y143" s="352">
        <f t="shared" si="108"/>
        <v>0</v>
      </c>
      <c r="Z143" s="353">
        <f t="shared" si="184"/>
        <v>0</v>
      </c>
      <c r="AA143" s="354"/>
      <c r="AB143" s="59"/>
      <c r="AC143" s="59"/>
      <c r="AD143" s="59"/>
      <c r="AE143" s="59"/>
      <c r="AF143" s="59"/>
      <c r="AG143" s="59"/>
    </row>
    <row r="144" spans="1:33" ht="46" customHeight="1" x14ac:dyDescent="0.15">
      <c r="A144" s="60" t="s">
        <v>23</v>
      </c>
      <c r="B144" s="417">
        <v>44418</v>
      </c>
      <c r="C144" s="415" t="s">
        <v>346</v>
      </c>
      <c r="D144" s="416" t="s">
        <v>339</v>
      </c>
      <c r="E144" s="411">
        <v>2</v>
      </c>
      <c r="F144" s="409">
        <v>15000</v>
      </c>
      <c r="G144" s="56">
        <f t="shared" si="177"/>
        <v>30000</v>
      </c>
      <c r="H144" s="411">
        <v>2</v>
      </c>
      <c r="I144" s="409">
        <v>15000</v>
      </c>
      <c r="J144" s="56">
        <f t="shared" si="178"/>
        <v>30000</v>
      </c>
      <c r="K144" s="63"/>
      <c r="L144" s="64"/>
      <c r="M144" s="65">
        <f t="shared" si="179"/>
        <v>0</v>
      </c>
      <c r="N144" s="63"/>
      <c r="O144" s="64"/>
      <c r="P144" s="65">
        <f t="shared" si="180"/>
        <v>0</v>
      </c>
      <c r="Q144" s="63"/>
      <c r="R144" s="64"/>
      <c r="S144" s="65">
        <f t="shared" si="181"/>
        <v>0</v>
      </c>
      <c r="T144" s="63"/>
      <c r="U144" s="64"/>
      <c r="V144" s="369">
        <f t="shared" si="182"/>
        <v>0</v>
      </c>
      <c r="W144" s="379">
        <f>G144+M144+S144</f>
        <v>30000</v>
      </c>
      <c r="X144" s="352">
        <f t="shared" si="183"/>
        <v>30000</v>
      </c>
      <c r="Y144" s="352">
        <f t="shared" si="108"/>
        <v>0</v>
      </c>
      <c r="Z144" s="353">
        <f t="shared" si="184"/>
        <v>0</v>
      </c>
      <c r="AA144" s="380"/>
      <c r="AB144" s="59"/>
      <c r="AC144" s="59"/>
      <c r="AD144" s="59"/>
      <c r="AE144" s="59"/>
      <c r="AF144" s="59"/>
      <c r="AG144" s="59"/>
    </row>
    <row r="145" spans="1:33" ht="46" customHeight="1" thickBot="1" x14ac:dyDescent="0.2">
      <c r="A145" s="60" t="s">
        <v>23</v>
      </c>
      <c r="B145" s="423">
        <v>44449</v>
      </c>
      <c r="C145" s="415" t="s">
        <v>347</v>
      </c>
      <c r="D145" s="416" t="s">
        <v>339</v>
      </c>
      <c r="E145" s="411">
        <v>1</v>
      </c>
      <c r="F145" s="409">
        <v>22000</v>
      </c>
      <c r="G145" s="65">
        <f t="shared" si="177"/>
        <v>22000</v>
      </c>
      <c r="H145" s="411">
        <v>1</v>
      </c>
      <c r="I145" s="409">
        <v>22000</v>
      </c>
      <c r="J145" s="65">
        <f t="shared" si="178"/>
        <v>22000</v>
      </c>
      <c r="K145" s="63"/>
      <c r="L145" s="64">
        <v>0.22</v>
      </c>
      <c r="M145" s="65">
        <f t="shared" si="179"/>
        <v>0</v>
      </c>
      <c r="N145" s="63"/>
      <c r="O145" s="64">
        <v>0.22</v>
      </c>
      <c r="P145" s="65">
        <f t="shared" si="180"/>
        <v>0</v>
      </c>
      <c r="Q145" s="63"/>
      <c r="R145" s="64">
        <v>0.22</v>
      </c>
      <c r="S145" s="65">
        <f t="shared" si="181"/>
        <v>0</v>
      </c>
      <c r="T145" s="63"/>
      <c r="U145" s="64">
        <v>0.22</v>
      </c>
      <c r="V145" s="369">
        <f t="shared" si="182"/>
        <v>0</v>
      </c>
      <c r="W145" s="355">
        <f>G145+M145+S145</f>
        <v>22000</v>
      </c>
      <c r="X145" s="356">
        <f t="shared" si="183"/>
        <v>22000</v>
      </c>
      <c r="Y145" s="356">
        <f t="shared" si="108"/>
        <v>0</v>
      </c>
      <c r="Z145" s="357">
        <f t="shared" si="184"/>
        <v>0</v>
      </c>
      <c r="AA145" s="381"/>
      <c r="AB145" s="5"/>
      <c r="AC145" s="5"/>
      <c r="AD145" s="5"/>
      <c r="AE145" s="5"/>
      <c r="AF145" s="5"/>
      <c r="AG145" s="5"/>
    </row>
    <row r="146" spans="1:33" ht="30" customHeight="1" thickBot="1" x14ac:dyDescent="0.2">
      <c r="A146" s="111" t="s">
        <v>207</v>
      </c>
      <c r="B146" s="112"/>
      <c r="C146" s="113"/>
      <c r="D146" s="114"/>
      <c r="E146" s="115">
        <f>SUM(E137:E144)</f>
        <v>457</v>
      </c>
      <c r="F146" s="90"/>
      <c r="G146" s="89">
        <f>SUM(G137:G145)</f>
        <v>302000</v>
      </c>
      <c r="H146" s="115">
        <f>SUM(H137:H144)</f>
        <v>457</v>
      </c>
      <c r="I146" s="90"/>
      <c r="J146" s="89">
        <f>SUM(J137:J145)</f>
        <v>302000</v>
      </c>
      <c r="K146" s="91">
        <f>SUM(K137:K144)</f>
        <v>0</v>
      </c>
      <c r="L146" s="90"/>
      <c r="M146" s="89">
        <f>SUM(M137:M145)</f>
        <v>0</v>
      </c>
      <c r="N146" s="91">
        <f>SUM(N137:N144)</f>
        <v>0</v>
      </c>
      <c r="O146" s="90"/>
      <c r="P146" s="89">
        <f>SUM(P137:P145)</f>
        <v>0</v>
      </c>
      <c r="Q146" s="91">
        <f>SUM(Q137:Q144)</f>
        <v>0</v>
      </c>
      <c r="R146" s="90"/>
      <c r="S146" s="89">
        <f>SUM(S137:S145)</f>
        <v>0</v>
      </c>
      <c r="T146" s="91">
        <f>SUM(T137:T144)</f>
        <v>0</v>
      </c>
      <c r="U146" s="90"/>
      <c r="V146" s="309">
        <f>SUM(V137:V145)</f>
        <v>0</v>
      </c>
      <c r="W146" s="362">
        <f>SUM(W137:W145)</f>
        <v>302000</v>
      </c>
      <c r="X146" s="363">
        <f>SUM(X137:X145)</f>
        <v>302000</v>
      </c>
      <c r="Y146" s="363">
        <f t="shared" ref="Y146:Y181" si="189">W146-X146</f>
        <v>0</v>
      </c>
      <c r="Z146" s="363">
        <f>Y146/W146</f>
        <v>0</v>
      </c>
      <c r="AA146" s="364"/>
      <c r="AB146" s="5"/>
      <c r="AC146" s="5"/>
      <c r="AD146" s="5"/>
      <c r="AE146" s="5"/>
      <c r="AF146" s="5"/>
      <c r="AG146" s="5"/>
    </row>
    <row r="147" spans="1:33" ht="30" customHeight="1" thickBot="1" x14ac:dyDescent="0.2">
      <c r="A147" s="120" t="s">
        <v>20</v>
      </c>
      <c r="B147" s="93">
        <v>11</v>
      </c>
      <c r="C147" s="122" t="s">
        <v>208</v>
      </c>
      <c r="D147" s="11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0"/>
      <c r="X147" s="360"/>
      <c r="Y147" s="318"/>
      <c r="Z147" s="360"/>
      <c r="AA147" s="361"/>
      <c r="AB147" s="5"/>
      <c r="AC147" s="5"/>
      <c r="AD147" s="5"/>
      <c r="AE147" s="5"/>
      <c r="AF147" s="5"/>
      <c r="AG147" s="5"/>
    </row>
    <row r="148" spans="1:33" ht="30" customHeight="1" x14ac:dyDescent="0.15">
      <c r="A148" s="143" t="s">
        <v>23</v>
      </c>
      <c r="B148" s="136">
        <v>43841</v>
      </c>
      <c r="C148" s="140" t="s">
        <v>209</v>
      </c>
      <c r="D148" s="83" t="s">
        <v>58</v>
      </c>
      <c r="E148" s="84"/>
      <c r="F148" s="85"/>
      <c r="G148" s="86">
        <f t="shared" ref="G148" si="190">E148*F148</f>
        <v>0</v>
      </c>
      <c r="H148" s="84"/>
      <c r="I148" s="85"/>
      <c r="J148" s="86">
        <f t="shared" ref="J148" si="191">H148*I148</f>
        <v>0</v>
      </c>
      <c r="K148" s="84"/>
      <c r="L148" s="85"/>
      <c r="M148" s="86">
        <f t="shared" ref="M148" si="192">K148*L148</f>
        <v>0</v>
      </c>
      <c r="N148" s="84"/>
      <c r="O148" s="85"/>
      <c r="P148" s="86">
        <f t="shared" ref="P148" si="193">N148*O148</f>
        <v>0</v>
      </c>
      <c r="Q148" s="84"/>
      <c r="R148" s="85"/>
      <c r="S148" s="86">
        <f t="shared" ref="S148" si="194">Q148*R148</f>
        <v>0</v>
      </c>
      <c r="T148" s="84"/>
      <c r="U148" s="85"/>
      <c r="V148" s="376">
        <f t="shared" ref="V148" si="195">T148*U148</f>
        <v>0</v>
      </c>
      <c r="W148" s="377">
        <f>G148+M148+S148</f>
        <v>0</v>
      </c>
      <c r="X148" s="371">
        <f t="shared" ref="X148:X149" si="196">J148+P148+V148</f>
        <v>0</v>
      </c>
      <c r="Y148" s="371">
        <f t="shared" si="189"/>
        <v>0</v>
      </c>
      <c r="Z148" s="372" t="e">
        <f t="shared" ref="Z148:Z149" si="197">Y148/W148</f>
        <v>#DIV/0!</v>
      </c>
      <c r="AA148" s="378"/>
      <c r="AB148" s="59"/>
      <c r="AC148" s="59"/>
      <c r="AD148" s="59"/>
      <c r="AE148" s="59"/>
      <c r="AF148" s="59"/>
      <c r="AG148" s="59"/>
    </row>
    <row r="149" spans="1:33" ht="30" customHeight="1" thickBot="1" x14ac:dyDescent="0.2">
      <c r="A149" s="144" t="s">
        <v>23</v>
      </c>
      <c r="B149" s="136">
        <v>43872</v>
      </c>
      <c r="C149" s="88" t="s">
        <v>209</v>
      </c>
      <c r="D149" s="62" t="s">
        <v>58</v>
      </c>
      <c r="E149" s="63"/>
      <c r="F149" s="64"/>
      <c r="G149" s="56">
        <f>E149*F149</f>
        <v>0</v>
      </c>
      <c r="H149" s="63"/>
      <c r="I149" s="64"/>
      <c r="J149" s="56">
        <f>H149*I149</f>
        <v>0</v>
      </c>
      <c r="K149" s="63"/>
      <c r="L149" s="64"/>
      <c r="M149" s="65">
        <f>K149*L149</f>
        <v>0</v>
      </c>
      <c r="N149" s="63"/>
      <c r="O149" s="64"/>
      <c r="P149" s="65">
        <f>N149*O149</f>
        <v>0</v>
      </c>
      <c r="Q149" s="63"/>
      <c r="R149" s="64"/>
      <c r="S149" s="65">
        <f>Q149*R149</f>
        <v>0</v>
      </c>
      <c r="T149" s="63"/>
      <c r="U149" s="64"/>
      <c r="V149" s="369">
        <f>T149*U149</f>
        <v>0</v>
      </c>
      <c r="W149" s="382">
        <f>G149+M149+S149</f>
        <v>0</v>
      </c>
      <c r="X149" s="356">
        <f t="shared" si="196"/>
        <v>0</v>
      </c>
      <c r="Y149" s="356">
        <f t="shared" si="189"/>
        <v>0</v>
      </c>
      <c r="Z149" s="357" t="e">
        <f t="shared" si="197"/>
        <v>#DIV/0!</v>
      </c>
      <c r="AA149" s="381"/>
      <c r="AB149" s="58"/>
      <c r="AC149" s="59"/>
      <c r="AD149" s="59"/>
      <c r="AE149" s="59"/>
      <c r="AF149" s="59"/>
      <c r="AG149" s="59"/>
    </row>
    <row r="150" spans="1:33" ht="30" customHeight="1" thickBot="1" x14ac:dyDescent="0.2">
      <c r="A150" s="465" t="s">
        <v>210</v>
      </c>
      <c r="B150" s="466"/>
      <c r="C150" s="466"/>
      <c r="D150" s="467"/>
      <c r="E150" s="115">
        <f>SUM(E148:E149)</f>
        <v>0</v>
      </c>
      <c r="F150" s="90"/>
      <c r="G150" s="89">
        <f>SUM(G148:G149)</f>
        <v>0</v>
      </c>
      <c r="H150" s="115">
        <f>SUM(H148:H149)</f>
        <v>0</v>
      </c>
      <c r="I150" s="90"/>
      <c r="J150" s="89">
        <f>SUM(J148:J149)</f>
        <v>0</v>
      </c>
      <c r="K150" s="91">
        <f>SUM(K148:K149)</f>
        <v>0</v>
      </c>
      <c r="L150" s="90"/>
      <c r="M150" s="89">
        <f>SUM(M148:M149)</f>
        <v>0</v>
      </c>
      <c r="N150" s="91">
        <f>SUM(N148:N149)</f>
        <v>0</v>
      </c>
      <c r="O150" s="90"/>
      <c r="P150" s="89">
        <f>SUM(P148:P149)</f>
        <v>0</v>
      </c>
      <c r="Q150" s="91">
        <f>SUM(Q148:Q149)</f>
        <v>0</v>
      </c>
      <c r="R150" s="90"/>
      <c r="S150" s="89">
        <f>SUM(S148:S149)</f>
        <v>0</v>
      </c>
      <c r="T150" s="91">
        <f>SUM(T148:T149)</f>
        <v>0</v>
      </c>
      <c r="U150" s="90"/>
      <c r="V150" s="309">
        <f>SUM(V148:V149)</f>
        <v>0</v>
      </c>
      <c r="W150" s="362">
        <f>SUM(W148:W149)</f>
        <v>0</v>
      </c>
      <c r="X150" s="363">
        <f>SUM(X148:X149)</f>
        <v>0</v>
      </c>
      <c r="Y150" s="363">
        <f t="shared" si="189"/>
        <v>0</v>
      </c>
      <c r="Z150" s="363" t="e">
        <f>Y150/W150</f>
        <v>#DIV/0!</v>
      </c>
      <c r="AA150" s="364"/>
      <c r="AB150" s="5"/>
      <c r="AC150" s="5"/>
      <c r="AD150" s="5"/>
      <c r="AE150" s="5"/>
      <c r="AF150" s="5"/>
      <c r="AG150" s="5"/>
    </row>
    <row r="151" spans="1:33" ht="30" customHeight="1" thickBot="1" x14ac:dyDescent="0.2">
      <c r="A151" s="92" t="s">
        <v>20</v>
      </c>
      <c r="B151" s="93">
        <v>12</v>
      </c>
      <c r="C151" s="94" t="s">
        <v>211</v>
      </c>
      <c r="D151" s="202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60"/>
      <c r="X151" s="360"/>
      <c r="Y151" s="318"/>
      <c r="Z151" s="360"/>
      <c r="AA151" s="361"/>
      <c r="AB151" s="5"/>
      <c r="AC151" s="5"/>
      <c r="AD151" s="5"/>
      <c r="AE151" s="5"/>
      <c r="AF151" s="5"/>
      <c r="AG151" s="5"/>
    </row>
    <row r="152" spans="1:33" ht="30" customHeight="1" x14ac:dyDescent="0.15">
      <c r="A152" s="81" t="s">
        <v>23</v>
      </c>
      <c r="B152" s="145">
        <v>43842</v>
      </c>
      <c r="C152" s="201" t="s">
        <v>212</v>
      </c>
      <c r="D152" s="204" t="s">
        <v>213</v>
      </c>
      <c r="E152" s="141"/>
      <c r="F152" s="85"/>
      <c r="G152" s="86">
        <f t="shared" ref="G152:G154" si="198">E152*F152</f>
        <v>0</v>
      </c>
      <c r="H152" s="141"/>
      <c r="I152" s="85"/>
      <c r="J152" s="86">
        <f t="shared" ref="J152:J154" si="199">H152*I152</f>
        <v>0</v>
      </c>
      <c r="K152" s="84"/>
      <c r="L152" s="85"/>
      <c r="M152" s="86">
        <f t="shared" ref="M152:M154" si="200">K152*L152</f>
        <v>0</v>
      </c>
      <c r="N152" s="84"/>
      <c r="O152" s="85"/>
      <c r="P152" s="86">
        <f t="shared" ref="P152:P154" si="201">N152*O152</f>
        <v>0</v>
      </c>
      <c r="Q152" s="84"/>
      <c r="R152" s="85"/>
      <c r="S152" s="86">
        <f t="shared" ref="S152:S155" si="202">Q152*R152</f>
        <v>0</v>
      </c>
      <c r="T152" s="84"/>
      <c r="U152" s="85"/>
      <c r="V152" s="376">
        <f t="shared" ref="V152:V155" si="203">T152*U152</f>
        <v>0</v>
      </c>
      <c r="W152" s="377">
        <f>G152+M152+S152</f>
        <v>0</v>
      </c>
      <c r="X152" s="371">
        <f t="shared" ref="X152:X155" si="204">J152+P152+V152</f>
        <v>0</v>
      </c>
      <c r="Y152" s="371">
        <f t="shared" si="189"/>
        <v>0</v>
      </c>
      <c r="Z152" s="372" t="e">
        <f t="shared" ref="Z152:Z155" si="205">Y152/W152</f>
        <v>#DIV/0!</v>
      </c>
      <c r="AA152" s="383"/>
      <c r="AB152" s="58"/>
      <c r="AC152" s="59"/>
      <c r="AD152" s="59"/>
      <c r="AE152" s="59"/>
      <c r="AF152" s="59"/>
      <c r="AG152" s="59"/>
    </row>
    <row r="153" spans="1:33" ht="30" customHeight="1" x14ac:dyDescent="0.15">
      <c r="A153" s="50" t="s">
        <v>23</v>
      </c>
      <c r="B153" s="136">
        <v>43873</v>
      </c>
      <c r="C153" s="176" t="s">
        <v>260</v>
      </c>
      <c r="D153" s="205" t="s">
        <v>190</v>
      </c>
      <c r="E153" s="137"/>
      <c r="F153" s="55"/>
      <c r="G153" s="56">
        <f t="shared" si="198"/>
        <v>0</v>
      </c>
      <c r="H153" s="137"/>
      <c r="I153" s="55"/>
      <c r="J153" s="56">
        <f t="shared" si="199"/>
        <v>0</v>
      </c>
      <c r="K153" s="54"/>
      <c r="L153" s="55"/>
      <c r="M153" s="56">
        <f t="shared" si="200"/>
        <v>0</v>
      </c>
      <c r="N153" s="54"/>
      <c r="O153" s="55"/>
      <c r="P153" s="56">
        <f t="shared" si="201"/>
        <v>0</v>
      </c>
      <c r="Q153" s="54"/>
      <c r="R153" s="55"/>
      <c r="S153" s="56">
        <f t="shared" si="202"/>
        <v>0</v>
      </c>
      <c r="T153" s="54"/>
      <c r="U153" s="55"/>
      <c r="V153" s="346">
        <f t="shared" si="203"/>
        <v>0</v>
      </c>
      <c r="W153" s="384">
        <f>G153+M153+S153</f>
        <v>0</v>
      </c>
      <c r="X153" s="352">
        <f t="shared" si="204"/>
        <v>0</v>
      </c>
      <c r="Y153" s="352">
        <f t="shared" si="189"/>
        <v>0</v>
      </c>
      <c r="Z153" s="353" t="e">
        <f t="shared" si="205"/>
        <v>#DIV/0!</v>
      </c>
      <c r="AA153" s="385"/>
      <c r="AB153" s="59"/>
      <c r="AC153" s="59"/>
      <c r="AD153" s="59"/>
      <c r="AE153" s="59"/>
      <c r="AF153" s="59"/>
      <c r="AG153" s="59"/>
    </row>
    <row r="154" spans="1:33" ht="30" customHeight="1" x14ac:dyDescent="0.15">
      <c r="A154" s="60" t="s">
        <v>23</v>
      </c>
      <c r="B154" s="142">
        <v>43902</v>
      </c>
      <c r="C154" s="88" t="s">
        <v>214</v>
      </c>
      <c r="D154" s="206" t="s">
        <v>190</v>
      </c>
      <c r="E154" s="139"/>
      <c r="F154" s="64"/>
      <c r="G154" s="65">
        <f t="shared" si="198"/>
        <v>0</v>
      </c>
      <c r="H154" s="139"/>
      <c r="I154" s="64"/>
      <c r="J154" s="65">
        <f t="shared" si="199"/>
        <v>0</v>
      </c>
      <c r="K154" s="63"/>
      <c r="L154" s="64"/>
      <c r="M154" s="65">
        <f t="shared" si="200"/>
        <v>0</v>
      </c>
      <c r="N154" s="63"/>
      <c r="O154" s="64"/>
      <c r="P154" s="65">
        <f t="shared" si="201"/>
        <v>0</v>
      </c>
      <c r="Q154" s="63"/>
      <c r="R154" s="64"/>
      <c r="S154" s="65">
        <f t="shared" si="202"/>
        <v>0</v>
      </c>
      <c r="T154" s="63"/>
      <c r="U154" s="64"/>
      <c r="V154" s="369">
        <f t="shared" si="203"/>
        <v>0</v>
      </c>
      <c r="W154" s="379">
        <f>G154+M154+S154</f>
        <v>0</v>
      </c>
      <c r="X154" s="352">
        <f t="shared" si="204"/>
        <v>0</v>
      </c>
      <c r="Y154" s="352">
        <f t="shared" si="189"/>
        <v>0</v>
      </c>
      <c r="Z154" s="353" t="e">
        <f t="shared" si="205"/>
        <v>#DIV/0!</v>
      </c>
      <c r="AA154" s="386"/>
      <c r="AB154" s="59"/>
      <c r="AC154" s="59"/>
      <c r="AD154" s="59"/>
      <c r="AE154" s="59"/>
      <c r="AF154" s="59"/>
      <c r="AG154" s="59"/>
    </row>
    <row r="155" spans="1:33" ht="30" customHeight="1" thickBot="1" x14ac:dyDescent="0.2">
      <c r="A155" s="60" t="s">
        <v>23</v>
      </c>
      <c r="B155" s="142">
        <v>43933</v>
      </c>
      <c r="C155" s="233" t="s">
        <v>267</v>
      </c>
      <c r="D155" s="207"/>
      <c r="E155" s="139"/>
      <c r="F155" s="64">
        <v>0.22</v>
      </c>
      <c r="G155" s="65">
        <f>E155*F155</f>
        <v>0</v>
      </c>
      <c r="H155" s="139"/>
      <c r="I155" s="64">
        <v>0.22</v>
      </c>
      <c r="J155" s="65">
        <f>H155*I155</f>
        <v>0</v>
      </c>
      <c r="K155" s="63"/>
      <c r="L155" s="64">
        <v>0.22</v>
      </c>
      <c r="M155" s="65">
        <f>K155*L155</f>
        <v>0</v>
      </c>
      <c r="N155" s="63"/>
      <c r="O155" s="64">
        <v>0.22</v>
      </c>
      <c r="P155" s="65">
        <f>N155*O155</f>
        <v>0</v>
      </c>
      <c r="Q155" s="63"/>
      <c r="R155" s="64">
        <v>0.22</v>
      </c>
      <c r="S155" s="65">
        <f t="shared" si="202"/>
        <v>0</v>
      </c>
      <c r="T155" s="63"/>
      <c r="U155" s="64">
        <v>0.22</v>
      </c>
      <c r="V155" s="369">
        <f t="shared" si="203"/>
        <v>0</v>
      </c>
      <c r="W155" s="355">
        <f>G155+M155+S155</f>
        <v>0</v>
      </c>
      <c r="X155" s="356">
        <f t="shared" si="204"/>
        <v>0</v>
      </c>
      <c r="Y155" s="356">
        <f t="shared" si="189"/>
        <v>0</v>
      </c>
      <c r="Z155" s="357" t="e">
        <f t="shared" si="205"/>
        <v>#DIV/0!</v>
      </c>
      <c r="AA155" s="358"/>
      <c r="AB155" s="5"/>
      <c r="AC155" s="5"/>
      <c r="AD155" s="5"/>
      <c r="AE155" s="5"/>
      <c r="AF155" s="5"/>
      <c r="AG155" s="5"/>
    </row>
    <row r="156" spans="1:33" ht="30" customHeight="1" thickBot="1" x14ac:dyDescent="0.2">
      <c r="A156" s="111" t="s">
        <v>215</v>
      </c>
      <c r="B156" s="112"/>
      <c r="C156" s="113"/>
      <c r="D156" s="203"/>
      <c r="E156" s="115">
        <f>SUM(E152:E154)</f>
        <v>0</v>
      </c>
      <c r="F156" s="90"/>
      <c r="G156" s="89">
        <f>SUM(G152:G155)</f>
        <v>0</v>
      </c>
      <c r="H156" s="115">
        <f>SUM(H152:H154)</f>
        <v>0</v>
      </c>
      <c r="I156" s="90"/>
      <c r="J156" s="89">
        <f>SUM(J152:J155)</f>
        <v>0</v>
      </c>
      <c r="K156" s="91">
        <f>SUM(K152:K154)</f>
        <v>0</v>
      </c>
      <c r="L156" s="90"/>
      <c r="M156" s="89">
        <f>SUM(M152:M155)</f>
        <v>0</v>
      </c>
      <c r="N156" s="91">
        <f>SUM(N152:N154)</f>
        <v>0</v>
      </c>
      <c r="O156" s="90"/>
      <c r="P156" s="89">
        <f>SUM(P152:P155)</f>
        <v>0</v>
      </c>
      <c r="Q156" s="91">
        <f>SUM(Q152:Q154)</f>
        <v>0</v>
      </c>
      <c r="R156" s="90"/>
      <c r="S156" s="89">
        <f>SUM(S152:S155)</f>
        <v>0</v>
      </c>
      <c r="T156" s="91">
        <f>SUM(T152:T154)</f>
        <v>0</v>
      </c>
      <c r="U156" s="90"/>
      <c r="V156" s="309">
        <f>SUM(V152:V155)</f>
        <v>0</v>
      </c>
      <c r="W156" s="362">
        <f t="shared" ref="W156:X156" si="206">SUM(W152:W155)</f>
        <v>0</v>
      </c>
      <c r="X156" s="363">
        <f t="shared" si="206"/>
        <v>0</v>
      </c>
      <c r="Y156" s="363">
        <f t="shared" si="189"/>
        <v>0</v>
      </c>
      <c r="Z156" s="363" t="e">
        <f>Y156/W156</f>
        <v>#DIV/0!</v>
      </c>
      <c r="AA156" s="364"/>
      <c r="AB156" s="5"/>
      <c r="AC156" s="5"/>
      <c r="AD156" s="5"/>
      <c r="AE156" s="5"/>
      <c r="AF156" s="5"/>
      <c r="AG156" s="5"/>
    </row>
    <row r="157" spans="1:33" ht="30" customHeight="1" thickBot="1" x14ac:dyDescent="0.2">
      <c r="A157" s="92" t="s">
        <v>20</v>
      </c>
      <c r="B157" s="227">
        <v>13</v>
      </c>
      <c r="C157" s="94" t="s">
        <v>216</v>
      </c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60"/>
      <c r="X157" s="360"/>
      <c r="Y157" s="318"/>
      <c r="Z157" s="360"/>
      <c r="AA157" s="361"/>
      <c r="AB157" s="4"/>
      <c r="AC157" s="5"/>
      <c r="AD157" s="5"/>
      <c r="AE157" s="5"/>
      <c r="AF157" s="5"/>
      <c r="AG157" s="5"/>
    </row>
    <row r="158" spans="1:33" ht="30" customHeight="1" x14ac:dyDescent="0.15">
      <c r="A158" s="193" t="s">
        <v>21</v>
      </c>
      <c r="B158" s="194" t="s">
        <v>217</v>
      </c>
      <c r="C158" s="223" t="s">
        <v>218</v>
      </c>
      <c r="D158" s="68"/>
      <c r="E158" s="69">
        <f>SUM(E159:E161)</f>
        <v>8</v>
      </c>
      <c r="F158" s="70"/>
      <c r="G158" s="71">
        <f>SUM(G159:G162)</f>
        <v>65000</v>
      </c>
      <c r="H158" s="69">
        <f>SUM(H159:H161)</f>
        <v>7</v>
      </c>
      <c r="I158" s="70"/>
      <c r="J158" s="71">
        <f>SUM(J159:J162)</f>
        <v>61000</v>
      </c>
      <c r="K158" s="69">
        <f>SUM(K159:K161)</f>
        <v>0</v>
      </c>
      <c r="L158" s="70"/>
      <c r="M158" s="71">
        <f>SUM(M159:M162)</f>
        <v>0</v>
      </c>
      <c r="N158" s="69">
        <f>SUM(N159:N161)</f>
        <v>0</v>
      </c>
      <c r="O158" s="70"/>
      <c r="P158" s="71">
        <f>SUM(P159:P162)</f>
        <v>0</v>
      </c>
      <c r="Q158" s="69">
        <f>SUM(Q159:Q161)</f>
        <v>0</v>
      </c>
      <c r="R158" s="70"/>
      <c r="S158" s="71">
        <f>SUM(S159:S162)</f>
        <v>0</v>
      </c>
      <c r="T158" s="69">
        <f>SUM(T159:T161)</f>
        <v>0</v>
      </c>
      <c r="U158" s="70"/>
      <c r="V158" s="345">
        <f>SUM(V159:V162)</f>
        <v>0</v>
      </c>
      <c r="W158" s="348">
        <f>SUM(W159:W162)</f>
        <v>65000</v>
      </c>
      <c r="X158" s="349">
        <f>SUM(X159:X162)</f>
        <v>61000</v>
      </c>
      <c r="Y158" s="349">
        <f t="shared" si="189"/>
        <v>4000</v>
      </c>
      <c r="Z158" s="349">
        <f>Y158/W158</f>
        <v>6.1538461538461542E-2</v>
      </c>
      <c r="AA158" s="350"/>
      <c r="AB158" s="49"/>
      <c r="AC158" s="49"/>
      <c r="AD158" s="49"/>
      <c r="AE158" s="49"/>
      <c r="AF158" s="49"/>
      <c r="AG158" s="49"/>
    </row>
    <row r="159" spans="1:33" ht="30" customHeight="1" x14ac:dyDescent="0.15">
      <c r="A159" s="50" t="s">
        <v>23</v>
      </c>
      <c r="B159" s="195" t="s">
        <v>219</v>
      </c>
      <c r="C159" s="424" t="s">
        <v>220</v>
      </c>
      <c r="D159" s="53" t="s">
        <v>334</v>
      </c>
      <c r="E159" s="425">
        <v>5</v>
      </c>
      <c r="F159" s="426">
        <v>4000</v>
      </c>
      <c r="G159" s="56">
        <f t="shared" ref="G159:G161" si="207">E159*F159</f>
        <v>20000</v>
      </c>
      <c r="H159" s="425">
        <v>4</v>
      </c>
      <c r="I159" s="426">
        <v>4000</v>
      </c>
      <c r="J159" s="56">
        <f t="shared" ref="J159:J161" si="208">H159*I159</f>
        <v>16000</v>
      </c>
      <c r="K159" s="54"/>
      <c r="L159" s="55"/>
      <c r="M159" s="56">
        <f t="shared" ref="M159:M162" si="209">K159*L159</f>
        <v>0</v>
      </c>
      <c r="N159" s="54"/>
      <c r="O159" s="55"/>
      <c r="P159" s="56">
        <f t="shared" ref="P159:P162" si="210">N159*O159</f>
        <v>0</v>
      </c>
      <c r="Q159" s="54"/>
      <c r="R159" s="55"/>
      <c r="S159" s="56">
        <f t="shared" ref="S159:S162" si="211">Q159*R159</f>
        <v>0</v>
      </c>
      <c r="T159" s="54"/>
      <c r="U159" s="55"/>
      <c r="V159" s="346">
        <f t="shared" ref="V159:V162" si="212">T159*U159</f>
        <v>0</v>
      </c>
      <c r="W159" s="351">
        <f t="shared" ref="W159:W180" si="213">G159+M159+S159</f>
        <v>20000</v>
      </c>
      <c r="X159" s="352">
        <f t="shared" ref="X159:X180" si="214">J159+P159+V159</f>
        <v>16000</v>
      </c>
      <c r="Y159" s="352">
        <f t="shared" si="189"/>
        <v>4000</v>
      </c>
      <c r="Z159" s="353">
        <f t="shared" ref="Z159:Z180" si="215">Y159/W159</f>
        <v>0.2</v>
      </c>
      <c r="AA159" s="354"/>
      <c r="AB159" s="59"/>
      <c r="AC159" s="59"/>
      <c r="AD159" s="59"/>
      <c r="AE159" s="59"/>
      <c r="AF159" s="59"/>
      <c r="AG159" s="59"/>
    </row>
    <row r="160" spans="1:33" ht="30" customHeight="1" x14ac:dyDescent="0.15">
      <c r="A160" s="50" t="s">
        <v>23</v>
      </c>
      <c r="B160" s="195" t="s">
        <v>221</v>
      </c>
      <c r="C160" s="427" t="s">
        <v>222</v>
      </c>
      <c r="D160" s="53" t="s">
        <v>334</v>
      </c>
      <c r="E160" s="425">
        <v>3</v>
      </c>
      <c r="F160" s="426">
        <v>15000</v>
      </c>
      <c r="G160" s="56">
        <f t="shared" si="207"/>
        <v>45000</v>
      </c>
      <c r="H160" s="425">
        <v>3</v>
      </c>
      <c r="I160" s="426">
        <v>15000</v>
      </c>
      <c r="J160" s="56">
        <f t="shared" si="208"/>
        <v>45000</v>
      </c>
      <c r="K160" s="54"/>
      <c r="L160" s="55"/>
      <c r="M160" s="56">
        <f t="shared" si="209"/>
        <v>0</v>
      </c>
      <c r="N160" s="54"/>
      <c r="O160" s="55"/>
      <c r="P160" s="56">
        <f t="shared" si="210"/>
        <v>0</v>
      </c>
      <c r="Q160" s="54"/>
      <c r="R160" s="55"/>
      <c r="S160" s="56">
        <f t="shared" si="211"/>
        <v>0</v>
      </c>
      <c r="T160" s="54"/>
      <c r="U160" s="55"/>
      <c r="V160" s="346">
        <f t="shared" si="212"/>
        <v>0</v>
      </c>
      <c r="W160" s="351">
        <f t="shared" si="213"/>
        <v>45000</v>
      </c>
      <c r="X160" s="352">
        <f t="shared" si="214"/>
        <v>45000</v>
      </c>
      <c r="Y160" s="352">
        <f t="shared" si="189"/>
        <v>0</v>
      </c>
      <c r="Z160" s="353">
        <f t="shared" si="215"/>
        <v>0</v>
      </c>
      <c r="AA160" s="354"/>
      <c r="AB160" s="59"/>
      <c r="AC160" s="59"/>
      <c r="AD160" s="59"/>
      <c r="AE160" s="59"/>
      <c r="AF160" s="59"/>
      <c r="AG160" s="59"/>
    </row>
    <row r="161" spans="1:33" ht="30" customHeight="1" x14ac:dyDescent="0.15">
      <c r="A161" s="50" t="s">
        <v>23</v>
      </c>
      <c r="B161" s="195" t="s">
        <v>223</v>
      </c>
      <c r="C161" s="224" t="s">
        <v>224</v>
      </c>
      <c r="D161" s="53" t="s">
        <v>88</v>
      </c>
      <c r="E161" s="54"/>
      <c r="F161" s="55"/>
      <c r="G161" s="56">
        <f t="shared" si="207"/>
        <v>0</v>
      </c>
      <c r="H161" s="54"/>
      <c r="I161" s="55"/>
      <c r="J161" s="56">
        <f t="shared" si="208"/>
        <v>0</v>
      </c>
      <c r="K161" s="54"/>
      <c r="L161" s="55"/>
      <c r="M161" s="56">
        <f t="shared" si="209"/>
        <v>0</v>
      </c>
      <c r="N161" s="54"/>
      <c r="O161" s="55"/>
      <c r="P161" s="56">
        <f t="shared" si="210"/>
        <v>0</v>
      </c>
      <c r="Q161" s="54"/>
      <c r="R161" s="55"/>
      <c r="S161" s="56">
        <f t="shared" si="211"/>
        <v>0</v>
      </c>
      <c r="T161" s="54"/>
      <c r="U161" s="55"/>
      <c r="V161" s="346">
        <f t="shared" si="212"/>
        <v>0</v>
      </c>
      <c r="W161" s="351">
        <f t="shared" si="213"/>
        <v>0</v>
      </c>
      <c r="X161" s="352">
        <f t="shared" si="214"/>
        <v>0</v>
      </c>
      <c r="Y161" s="352">
        <f t="shared" si="189"/>
        <v>0</v>
      </c>
      <c r="Z161" s="353" t="e">
        <f t="shared" si="215"/>
        <v>#DIV/0!</v>
      </c>
      <c r="AA161" s="354"/>
      <c r="AB161" s="59"/>
      <c r="AC161" s="59"/>
      <c r="AD161" s="59"/>
      <c r="AE161" s="59"/>
      <c r="AF161" s="59"/>
      <c r="AG161" s="59"/>
    </row>
    <row r="162" spans="1:33" ht="30" customHeight="1" thickBot="1" x14ac:dyDescent="0.2">
      <c r="A162" s="73" t="s">
        <v>23</v>
      </c>
      <c r="B162" s="228" t="s">
        <v>225</v>
      </c>
      <c r="C162" s="224" t="s">
        <v>226</v>
      </c>
      <c r="D162" s="74"/>
      <c r="E162" s="75"/>
      <c r="F162" s="263">
        <v>0.22</v>
      </c>
      <c r="G162" s="77">
        <f>E162*F162</f>
        <v>0</v>
      </c>
      <c r="H162" s="75"/>
      <c r="I162" s="263">
        <v>0.22</v>
      </c>
      <c r="J162" s="77">
        <f>H162*I162</f>
        <v>0</v>
      </c>
      <c r="K162" s="75"/>
      <c r="L162" s="263">
        <v>0.22</v>
      </c>
      <c r="M162" s="77">
        <f t="shared" si="209"/>
        <v>0</v>
      </c>
      <c r="N162" s="75"/>
      <c r="O162" s="263">
        <v>0.22</v>
      </c>
      <c r="P162" s="77">
        <f t="shared" si="210"/>
        <v>0</v>
      </c>
      <c r="Q162" s="75"/>
      <c r="R162" s="263">
        <v>0.22</v>
      </c>
      <c r="S162" s="77">
        <f t="shared" si="211"/>
        <v>0</v>
      </c>
      <c r="T162" s="75"/>
      <c r="U162" s="263">
        <v>0.22</v>
      </c>
      <c r="V162" s="347">
        <f t="shared" si="212"/>
        <v>0</v>
      </c>
      <c r="W162" s="355">
        <f t="shared" si="213"/>
        <v>0</v>
      </c>
      <c r="X162" s="356">
        <f t="shared" si="214"/>
        <v>0</v>
      </c>
      <c r="Y162" s="356">
        <f t="shared" si="189"/>
        <v>0</v>
      </c>
      <c r="Z162" s="357" t="e">
        <f t="shared" si="215"/>
        <v>#DIV/0!</v>
      </c>
      <c r="AA162" s="358"/>
      <c r="AB162" s="59"/>
      <c r="AC162" s="59"/>
      <c r="AD162" s="59"/>
      <c r="AE162" s="59"/>
      <c r="AF162" s="59"/>
      <c r="AG162" s="59"/>
    </row>
    <row r="163" spans="1:33" ht="30" customHeight="1" x14ac:dyDescent="0.15">
      <c r="A163" s="222" t="s">
        <v>21</v>
      </c>
      <c r="B163" s="229" t="s">
        <v>217</v>
      </c>
      <c r="C163" s="225" t="s">
        <v>227</v>
      </c>
      <c r="D163" s="44"/>
      <c r="E163" s="45">
        <f>SUM(E164:E166)</f>
        <v>0</v>
      </c>
      <c r="F163" s="46"/>
      <c r="G163" s="47">
        <f>SUM(G164:G167)</f>
        <v>0</v>
      </c>
      <c r="H163" s="45">
        <f>SUM(H164:H166)</f>
        <v>0</v>
      </c>
      <c r="I163" s="46"/>
      <c r="J163" s="47">
        <f>SUM(J164:J167)</f>
        <v>0</v>
      </c>
      <c r="K163" s="45">
        <f>SUM(K164:K166)</f>
        <v>0</v>
      </c>
      <c r="L163" s="46"/>
      <c r="M163" s="47">
        <f>SUM(M164:M167)</f>
        <v>0</v>
      </c>
      <c r="N163" s="45">
        <f>SUM(N164:N166)</f>
        <v>0</v>
      </c>
      <c r="O163" s="46"/>
      <c r="P163" s="47">
        <f>SUM(P164:P167)</f>
        <v>0</v>
      </c>
      <c r="Q163" s="45">
        <f>SUM(Q164:Q166)</f>
        <v>0</v>
      </c>
      <c r="R163" s="46"/>
      <c r="S163" s="47">
        <f>SUM(S164:S167)</f>
        <v>0</v>
      </c>
      <c r="T163" s="45">
        <f>SUM(T164:T166)</f>
        <v>0</v>
      </c>
      <c r="U163" s="46"/>
      <c r="V163" s="47">
        <f>SUM(V164:V167)</f>
        <v>0</v>
      </c>
      <c r="W163" s="47">
        <f>SUM(W164:W167)</f>
        <v>0</v>
      </c>
      <c r="X163" s="47">
        <f>SUM(X164:X167)</f>
        <v>0</v>
      </c>
      <c r="Y163" s="47">
        <f t="shared" si="189"/>
        <v>0</v>
      </c>
      <c r="Z163" s="47" t="e">
        <f>Y163/W163</f>
        <v>#DIV/0!</v>
      </c>
      <c r="AA163" s="47"/>
      <c r="AB163" s="49"/>
      <c r="AC163" s="49"/>
      <c r="AD163" s="49"/>
      <c r="AE163" s="49"/>
      <c r="AF163" s="49"/>
      <c r="AG163" s="49"/>
    </row>
    <row r="164" spans="1:33" ht="30" customHeight="1" x14ac:dyDescent="0.15">
      <c r="A164" s="50" t="s">
        <v>23</v>
      </c>
      <c r="B164" s="195" t="s">
        <v>228</v>
      </c>
      <c r="C164" s="96" t="s">
        <v>229</v>
      </c>
      <c r="D164" s="53"/>
      <c r="E164" s="54"/>
      <c r="F164" s="55"/>
      <c r="G164" s="56">
        <f t="shared" ref="G164:G167" si="216">E164*F164</f>
        <v>0</v>
      </c>
      <c r="H164" s="54"/>
      <c r="I164" s="55"/>
      <c r="J164" s="56">
        <f t="shared" ref="J164:J167" si="217">H164*I164</f>
        <v>0</v>
      </c>
      <c r="K164" s="54"/>
      <c r="L164" s="55"/>
      <c r="M164" s="56">
        <f t="shared" ref="M164:M167" si="218">K164*L164</f>
        <v>0</v>
      </c>
      <c r="N164" s="54"/>
      <c r="O164" s="55"/>
      <c r="P164" s="56">
        <f t="shared" ref="P164:P167" si="219">N164*O164</f>
        <v>0</v>
      </c>
      <c r="Q164" s="54"/>
      <c r="R164" s="55"/>
      <c r="S164" s="56">
        <f t="shared" ref="S164:S167" si="220">Q164*R164</f>
        <v>0</v>
      </c>
      <c r="T164" s="54"/>
      <c r="U164" s="55"/>
      <c r="V164" s="56">
        <f t="shared" ref="V164:V167" si="221">T164*U164</f>
        <v>0</v>
      </c>
      <c r="W164" s="57">
        <f t="shared" si="213"/>
        <v>0</v>
      </c>
      <c r="X164" s="268">
        <f t="shared" si="214"/>
        <v>0</v>
      </c>
      <c r="Y164" s="268">
        <f t="shared" si="189"/>
        <v>0</v>
      </c>
      <c r="Z164" s="276" t="e">
        <f t="shared" si="215"/>
        <v>#DIV/0!</v>
      </c>
      <c r="AA164" s="234"/>
      <c r="AB164" s="59"/>
      <c r="AC164" s="59"/>
      <c r="AD164" s="59"/>
      <c r="AE164" s="59"/>
      <c r="AF164" s="59"/>
      <c r="AG164" s="59"/>
    </row>
    <row r="165" spans="1:33" ht="30" customHeight="1" x14ac:dyDescent="0.15">
      <c r="A165" s="50" t="s">
        <v>23</v>
      </c>
      <c r="B165" s="195" t="s">
        <v>230</v>
      </c>
      <c r="C165" s="96" t="s">
        <v>229</v>
      </c>
      <c r="D165" s="53"/>
      <c r="E165" s="54"/>
      <c r="F165" s="55"/>
      <c r="G165" s="56">
        <f t="shared" si="216"/>
        <v>0</v>
      </c>
      <c r="H165" s="54"/>
      <c r="I165" s="55"/>
      <c r="J165" s="56">
        <f t="shared" si="217"/>
        <v>0</v>
      </c>
      <c r="K165" s="54"/>
      <c r="L165" s="55"/>
      <c r="M165" s="56">
        <f t="shared" si="218"/>
        <v>0</v>
      </c>
      <c r="N165" s="54"/>
      <c r="O165" s="55"/>
      <c r="P165" s="56">
        <f t="shared" si="219"/>
        <v>0</v>
      </c>
      <c r="Q165" s="54"/>
      <c r="R165" s="55"/>
      <c r="S165" s="56">
        <f t="shared" si="220"/>
        <v>0</v>
      </c>
      <c r="T165" s="54"/>
      <c r="U165" s="55"/>
      <c r="V165" s="56">
        <f t="shared" si="221"/>
        <v>0</v>
      </c>
      <c r="W165" s="57">
        <f t="shared" si="213"/>
        <v>0</v>
      </c>
      <c r="X165" s="268">
        <f t="shared" si="214"/>
        <v>0</v>
      </c>
      <c r="Y165" s="268">
        <f t="shared" si="189"/>
        <v>0</v>
      </c>
      <c r="Z165" s="276" t="e">
        <f t="shared" si="215"/>
        <v>#DIV/0!</v>
      </c>
      <c r="AA165" s="234"/>
      <c r="AB165" s="59"/>
      <c r="AC165" s="59"/>
      <c r="AD165" s="59"/>
      <c r="AE165" s="59"/>
      <c r="AF165" s="59"/>
      <c r="AG165" s="59"/>
    </row>
    <row r="166" spans="1:33" ht="30" customHeight="1" x14ac:dyDescent="0.15">
      <c r="A166" s="60" t="s">
        <v>23</v>
      </c>
      <c r="B166" s="219" t="s">
        <v>231</v>
      </c>
      <c r="C166" s="96" t="s">
        <v>229</v>
      </c>
      <c r="D166" s="62"/>
      <c r="E166" s="63"/>
      <c r="F166" s="64"/>
      <c r="G166" s="65">
        <f t="shared" si="216"/>
        <v>0</v>
      </c>
      <c r="H166" s="63"/>
      <c r="I166" s="64"/>
      <c r="J166" s="65">
        <f t="shared" si="217"/>
        <v>0</v>
      </c>
      <c r="K166" s="63"/>
      <c r="L166" s="64"/>
      <c r="M166" s="65">
        <f t="shared" si="218"/>
        <v>0</v>
      </c>
      <c r="N166" s="63"/>
      <c r="O166" s="64"/>
      <c r="P166" s="65">
        <f t="shared" si="219"/>
        <v>0</v>
      </c>
      <c r="Q166" s="63"/>
      <c r="R166" s="64"/>
      <c r="S166" s="65">
        <f t="shared" si="220"/>
        <v>0</v>
      </c>
      <c r="T166" s="63"/>
      <c r="U166" s="64"/>
      <c r="V166" s="65">
        <f t="shared" si="221"/>
        <v>0</v>
      </c>
      <c r="W166" s="66">
        <f t="shared" si="213"/>
        <v>0</v>
      </c>
      <c r="X166" s="268">
        <f t="shared" si="214"/>
        <v>0</v>
      </c>
      <c r="Y166" s="268">
        <f t="shared" si="189"/>
        <v>0</v>
      </c>
      <c r="Z166" s="276" t="e">
        <f t="shared" si="215"/>
        <v>#DIV/0!</v>
      </c>
      <c r="AA166" s="243"/>
      <c r="AB166" s="59"/>
      <c r="AC166" s="59"/>
      <c r="AD166" s="59"/>
      <c r="AE166" s="59"/>
      <c r="AF166" s="59"/>
      <c r="AG166" s="59"/>
    </row>
    <row r="167" spans="1:33" ht="30" customHeight="1" thickBot="1" x14ac:dyDescent="0.2">
      <c r="A167" s="60" t="s">
        <v>23</v>
      </c>
      <c r="B167" s="219" t="s">
        <v>232</v>
      </c>
      <c r="C167" s="97" t="s">
        <v>233</v>
      </c>
      <c r="D167" s="74"/>
      <c r="E167" s="264"/>
      <c r="F167" s="64">
        <v>0.22</v>
      </c>
      <c r="G167" s="65">
        <f t="shared" si="216"/>
        <v>0</v>
      </c>
      <c r="H167" s="264"/>
      <c r="I167" s="64">
        <v>0.22</v>
      </c>
      <c r="J167" s="65">
        <f t="shared" si="217"/>
        <v>0</v>
      </c>
      <c r="K167" s="264"/>
      <c r="L167" s="64">
        <v>0.22</v>
      </c>
      <c r="M167" s="65">
        <f t="shared" si="218"/>
        <v>0</v>
      </c>
      <c r="N167" s="264"/>
      <c r="O167" s="64">
        <v>0.22</v>
      </c>
      <c r="P167" s="65">
        <f t="shared" si="219"/>
        <v>0</v>
      </c>
      <c r="Q167" s="264"/>
      <c r="R167" s="64">
        <v>0.22</v>
      </c>
      <c r="S167" s="65">
        <f t="shared" si="220"/>
        <v>0</v>
      </c>
      <c r="T167" s="264"/>
      <c r="U167" s="64">
        <v>0.22</v>
      </c>
      <c r="V167" s="65">
        <f t="shared" si="221"/>
        <v>0</v>
      </c>
      <c r="W167" s="66">
        <f t="shared" si="213"/>
        <v>0</v>
      </c>
      <c r="X167" s="268">
        <f t="shared" si="214"/>
        <v>0</v>
      </c>
      <c r="Y167" s="268">
        <f t="shared" si="189"/>
        <v>0</v>
      </c>
      <c r="Z167" s="276" t="e">
        <f t="shared" si="215"/>
        <v>#DIV/0!</v>
      </c>
      <c r="AA167" s="245"/>
      <c r="AB167" s="59"/>
      <c r="AC167" s="59"/>
      <c r="AD167" s="59"/>
      <c r="AE167" s="59"/>
      <c r="AF167" s="59"/>
      <c r="AG167" s="59"/>
    </row>
    <row r="168" spans="1:33" ht="30" customHeight="1" x14ac:dyDescent="0.15">
      <c r="A168" s="193" t="s">
        <v>21</v>
      </c>
      <c r="B168" s="230" t="s">
        <v>234</v>
      </c>
      <c r="C168" s="225" t="s">
        <v>235</v>
      </c>
      <c r="D168" s="68"/>
      <c r="E168" s="69">
        <f>SUM(E169:E171)</f>
        <v>0</v>
      </c>
      <c r="F168" s="70"/>
      <c r="G168" s="71">
        <f>SUM(G169:G171)</f>
        <v>0</v>
      </c>
      <c r="H168" s="69">
        <f>SUM(H169:H171)</f>
        <v>0</v>
      </c>
      <c r="I168" s="70"/>
      <c r="J168" s="71">
        <f>SUM(J169:J171)</f>
        <v>0</v>
      </c>
      <c r="K168" s="69">
        <f>SUM(K169:K171)</f>
        <v>0</v>
      </c>
      <c r="L168" s="70"/>
      <c r="M168" s="71">
        <f>SUM(M169:M171)</f>
        <v>0</v>
      </c>
      <c r="N168" s="69">
        <f>SUM(N169:N171)</f>
        <v>0</v>
      </c>
      <c r="O168" s="70"/>
      <c r="P168" s="71">
        <f>SUM(P169:P171)</f>
        <v>0</v>
      </c>
      <c r="Q168" s="69">
        <f>SUM(Q169:Q171)</f>
        <v>0</v>
      </c>
      <c r="R168" s="70"/>
      <c r="S168" s="71">
        <f>SUM(S169:S171)</f>
        <v>0</v>
      </c>
      <c r="T168" s="69">
        <f>SUM(T169:T171)</f>
        <v>0</v>
      </c>
      <c r="U168" s="70"/>
      <c r="V168" s="71">
        <f>SUM(V169:V171)</f>
        <v>0</v>
      </c>
      <c r="W168" s="71">
        <f>SUM(W169:W171)</f>
        <v>0</v>
      </c>
      <c r="X168" s="71">
        <f>SUM(X169:X171)</f>
        <v>0</v>
      </c>
      <c r="Y168" s="71">
        <f t="shared" si="189"/>
        <v>0</v>
      </c>
      <c r="Z168" s="71" t="e">
        <f>Y168/W168</f>
        <v>#DIV/0!</v>
      </c>
      <c r="AA168" s="251"/>
      <c r="AB168" s="49"/>
      <c r="AC168" s="49"/>
      <c r="AD168" s="49"/>
      <c r="AE168" s="49"/>
      <c r="AF168" s="49"/>
      <c r="AG168" s="49"/>
    </row>
    <row r="169" spans="1:33" ht="30" customHeight="1" x14ac:dyDescent="0.15">
      <c r="A169" s="50" t="s">
        <v>23</v>
      </c>
      <c r="B169" s="195" t="s">
        <v>236</v>
      </c>
      <c r="C169" s="96" t="s">
        <v>237</v>
      </c>
      <c r="D169" s="53"/>
      <c r="E169" s="54"/>
      <c r="F169" s="55"/>
      <c r="G169" s="56">
        <f t="shared" ref="G169:G171" si="222">E169*F169</f>
        <v>0</v>
      </c>
      <c r="H169" s="54"/>
      <c r="I169" s="55"/>
      <c r="J169" s="56">
        <f t="shared" ref="J169:J171" si="223">H169*I169</f>
        <v>0</v>
      </c>
      <c r="K169" s="54"/>
      <c r="L169" s="55"/>
      <c r="M169" s="56">
        <f t="shared" ref="M169:M171" si="224">K169*L169</f>
        <v>0</v>
      </c>
      <c r="N169" s="54"/>
      <c r="O169" s="55"/>
      <c r="P169" s="56">
        <f t="shared" ref="P169:P171" si="225">N169*O169</f>
        <v>0</v>
      </c>
      <c r="Q169" s="54"/>
      <c r="R169" s="55"/>
      <c r="S169" s="56">
        <f t="shared" ref="S169:S171" si="226">Q169*R169</f>
        <v>0</v>
      </c>
      <c r="T169" s="54"/>
      <c r="U169" s="55"/>
      <c r="V169" s="56">
        <f t="shared" ref="V169:V171" si="227">T169*U169</f>
        <v>0</v>
      </c>
      <c r="W169" s="57">
        <f t="shared" si="213"/>
        <v>0</v>
      </c>
      <c r="X169" s="268">
        <f t="shared" si="214"/>
        <v>0</v>
      </c>
      <c r="Y169" s="268">
        <f t="shared" si="189"/>
        <v>0</v>
      </c>
      <c r="Z169" s="276" t="e">
        <f t="shared" si="215"/>
        <v>#DIV/0!</v>
      </c>
      <c r="AA169" s="249"/>
      <c r="AB169" s="59"/>
      <c r="AC169" s="59"/>
      <c r="AD169" s="59"/>
      <c r="AE169" s="59"/>
      <c r="AF169" s="59"/>
      <c r="AG169" s="59"/>
    </row>
    <row r="170" spans="1:33" ht="30" customHeight="1" x14ac:dyDescent="0.15">
      <c r="A170" s="50" t="s">
        <v>23</v>
      </c>
      <c r="B170" s="195" t="s">
        <v>238</v>
      </c>
      <c r="C170" s="96" t="s">
        <v>237</v>
      </c>
      <c r="D170" s="53"/>
      <c r="E170" s="54"/>
      <c r="F170" s="55"/>
      <c r="G170" s="56">
        <f t="shared" si="222"/>
        <v>0</v>
      </c>
      <c r="H170" s="54"/>
      <c r="I170" s="55"/>
      <c r="J170" s="56">
        <f t="shared" si="223"/>
        <v>0</v>
      </c>
      <c r="K170" s="54"/>
      <c r="L170" s="55"/>
      <c r="M170" s="56">
        <f t="shared" si="224"/>
        <v>0</v>
      </c>
      <c r="N170" s="54"/>
      <c r="O170" s="55"/>
      <c r="P170" s="56">
        <f t="shared" si="225"/>
        <v>0</v>
      </c>
      <c r="Q170" s="54"/>
      <c r="R170" s="55"/>
      <c r="S170" s="56">
        <f t="shared" si="226"/>
        <v>0</v>
      </c>
      <c r="T170" s="54"/>
      <c r="U170" s="55"/>
      <c r="V170" s="56">
        <f t="shared" si="227"/>
        <v>0</v>
      </c>
      <c r="W170" s="57">
        <f t="shared" si="213"/>
        <v>0</v>
      </c>
      <c r="X170" s="268">
        <f t="shared" si="214"/>
        <v>0</v>
      </c>
      <c r="Y170" s="268">
        <f t="shared" si="189"/>
        <v>0</v>
      </c>
      <c r="Z170" s="276" t="e">
        <f t="shared" si="215"/>
        <v>#DIV/0!</v>
      </c>
      <c r="AA170" s="249"/>
      <c r="AB170" s="59"/>
      <c r="AC170" s="59"/>
      <c r="AD170" s="59"/>
      <c r="AE170" s="59"/>
      <c r="AF170" s="59"/>
      <c r="AG170" s="59"/>
    </row>
    <row r="171" spans="1:33" ht="30" customHeight="1" thickBot="1" x14ac:dyDescent="0.2">
      <c r="A171" s="60" t="s">
        <v>23</v>
      </c>
      <c r="B171" s="219" t="s">
        <v>239</v>
      </c>
      <c r="C171" s="88" t="s">
        <v>237</v>
      </c>
      <c r="D171" s="62"/>
      <c r="E171" s="63"/>
      <c r="F171" s="64"/>
      <c r="G171" s="65">
        <f t="shared" si="222"/>
        <v>0</v>
      </c>
      <c r="H171" s="63"/>
      <c r="I171" s="64"/>
      <c r="J171" s="65">
        <f t="shared" si="223"/>
        <v>0</v>
      </c>
      <c r="K171" s="63"/>
      <c r="L171" s="64"/>
      <c r="M171" s="65">
        <f t="shared" si="224"/>
        <v>0</v>
      </c>
      <c r="N171" s="63"/>
      <c r="O171" s="64"/>
      <c r="P171" s="65">
        <f t="shared" si="225"/>
        <v>0</v>
      </c>
      <c r="Q171" s="63"/>
      <c r="R171" s="64"/>
      <c r="S171" s="65">
        <f t="shared" si="226"/>
        <v>0</v>
      </c>
      <c r="T171" s="63"/>
      <c r="U171" s="64"/>
      <c r="V171" s="65">
        <f t="shared" si="227"/>
        <v>0</v>
      </c>
      <c r="W171" s="66">
        <f t="shared" si="213"/>
        <v>0</v>
      </c>
      <c r="X171" s="268">
        <f t="shared" si="214"/>
        <v>0</v>
      </c>
      <c r="Y171" s="268">
        <f t="shared" si="189"/>
        <v>0</v>
      </c>
      <c r="Z171" s="276" t="e">
        <f t="shared" si="215"/>
        <v>#DIV/0!</v>
      </c>
      <c r="AA171" s="250"/>
      <c r="AB171" s="59"/>
      <c r="AC171" s="59"/>
      <c r="AD171" s="59"/>
      <c r="AE171" s="59"/>
      <c r="AF171" s="59"/>
      <c r="AG171" s="59"/>
    </row>
    <row r="172" spans="1:33" ht="30" customHeight="1" x14ac:dyDescent="0.15">
      <c r="A172" s="193" t="s">
        <v>21</v>
      </c>
      <c r="B172" s="230" t="s">
        <v>240</v>
      </c>
      <c r="C172" s="226" t="s">
        <v>216</v>
      </c>
      <c r="D172" s="68"/>
      <c r="E172" s="69">
        <f>SUM(E173:E179)</f>
        <v>151</v>
      </c>
      <c r="F172" s="70"/>
      <c r="G172" s="71">
        <f>SUM(G173:G180)</f>
        <v>76000</v>
      </c>
      <c r="H172" s="69">
        <f>SUM(H173:H179)</f>
        <v>151</v>
      </c>
      <c r="I172" s="70"/>
      <c r="J172" s="71">
        <f>SUM(J173:J180)</f>
        <v>76000</v>
      </c>
      <c r="K172" s="69">
        <f>SUM(K173:K179)</f>
        <v>0</v>
      </c>
      <c r="L172" s="70"/>
      <c r="M172" s="71">
        <f>SUM(M173:M180)</f>
        <v>0</v>
      </c>
      <c r="N172" s="69">
        <f>SUM(N173:N179)</f>
        <v>0</v>
      </c>
      <c r="O172" s="70"/>
      <c r="P172" s="71">
        <f>SUM(P173:P180)</f>
        <v>0</v>
      </c>
      <c r="Q172" s="69">
        <f>SUM(Q173:Q179)</f>
        <v>0</v>
      </c>
      <c r="R172" s="70"/>
      <c r="S172" s="71">
        <f>SUM(S173:S180)</f>
        <v>0</v>
      </c>
      <c r="T172" s="69">
        <f>SUM(T173:T179)</f>
        <v>0</v>
      </c>
      <c r="U172" s="70"/>
      <c r="V172" s="71">
        <f>SUM(V173:V180)</f>
        <v>0</v>
      </c>
      <c r="W172" s="71">
        <f>SUM(W173:W180)</f>
        <v>76000</v>
      </c>
      <c r="X172" s="71">
        <f>SUM(X173:X180)</f>
        <v>76000</v>
      </c>
      <c r="Y172" s="71">
        <f t="shared" si="189"/>
        <v>0</v>
      </c>
      <c r="Z172" s="71">
        <f>Y172/W172</f>
        <v>0</v>
      </c>
      <c r="AA172" s="251"/>
      <c r="AB172" s="49"/>
      <c r="AC172" s="49"/>
      <c r="AD172" s="49"/>
      <c r="AE172" s="49"/>
      <c r="AF172" s="49"/>
      <c r="AG172" s="49"/>
    </row>
    <row r="173" spans="1:33" ht="84" customHeight="1" x14ac:dyDescent="0.15">
      <c r="A173" s="50" t="s">
        <v>23</v>
      </c>
      <c r="B173" s="195" t="s">
        <v>241</v>
      </c>
      <c r="C173" s="428" t="s">
        <v>350</v>
      </c>
      <c r="D173" s="430" t="s">
        <v>351</v>
      </c>
      <c r="E173" s="431">
        <v>50</v>
      </c>
      <c r="F173" s="432">
        <v>350</v>
      </c>
      <c r="G173" s="56">
        <f t="shared" ref="G173:G176" si="228">E173*F173</f>
        <v>17500</v>
      </c>
      <c r="H173" s="431">
        <v>50</v>
      </c>
      <c r="I173" s="432">
        <v>350</v>
      </c>
      <c r="J173" s="56">
        <f t="shared" ref="J173:J176" si="229">H173*I173</f>
        <v>17500</v>
      </c>
      <c r="K173" s="54"/>
      <c r="L173" s="55"/>
      <c r="M173" s="56">
        <f t="shared" ref="M173:M179" si="230">K173*L173</f>
        <v>0</v>
      </c>
      <c r="N173" s="54"/>
      <c r="O173" s="55"/>
      <c r="P173" s="56">
        <f t="shared" ref="P173:P179" si="231">N173*O173</f>
        <v>0</v>
      </c>
      <c r="Q173" s="54"/>
      <c r="R173" s="55"/>
      <c r="S173" s="56">
        <f t="shared" ref="S173:S180" si="232">Q173*R173</f>
        <v>0</v>
      </c>
      <c r="T173" s="54"/>
      <c r="U173" s="55"/>
      <c r="V173" s="56">
        <f t="shared" ref="V173:V180" si="233">T173*U173</f>
        <v>0</v>
      </c>
      <c r="W173" s="57">
        <f t="shared" si="213"/>
        <v>17500</v>
      </c>
      <c r="X173" s="268">
        <f t="shared" si="214"/>
        <v>17500</v>
      </c>
      <c r="Y173" s="268">
        <f t="shared" si="189"/>
        <v>0</v>
      </c>
      <c r="Z173" s="276">
        <f t="shared" si="215"/>
        <v>0</v>
      </c>
      <c r="AA173" s="249"/>
      <c r="AB173" s="59"/>
      <c r="AC173" s="59"/>
      <c r="AD173" s="59"/>
      <c r="AE173" s="59"/>
      <c r="AF173" s="59"/>
      <c r="AG173" s="59"/>
    </row>
    <row r="174" spans="1:33" ht="57" customHeight="1" x14ac:dyDescent="0.15">
      <c r="A174" s="50" t="s">
        <v>23</v>
      </c>
      <c r="B174" s="195" t="s">
        <v>242</v>
      </c>
      <c r="C174" s="428" t="s">
        <v>352</v>
      </c>
      <c r="D174" s="429" t="s">
        <v>353</v>
      </c>
      <c r="E174" s="400">
        <v>100</v>
      </c>
      <c r="F174" s="401">
        <v>350</v>
      </c>
      <c r="G174" s="56">
        <f t="shared" si="228"/>
        <v>35000</v>
      </c>
      <c r="H174" s="400">
        <v>100</v>
      </c>
      <c r="I174" s="401">
        <v>350</v>
      </c>
      <c r="J174" s="56">
        <f t="shared" si="229"/>
        <v>35000</v>
      </c>
      <c r="K174" s="54"/>
      <c r="L174" s="55"/>
      <c r="M174" s="56">
        <f t="shared" si="230"/>
        <v>0</v>
      </c>
      <c r="N174" s="54"/>
      <c r="O174" s="55"/>
      <c r="P174" s="56">
        <f t="shared" si="231"/>
        <v>0</v>
      </c>
      <c r="Q174" s="54"/>
      <c r="R174" s="55"/>
      <c r="S174" s="56">
        <f t="shared" si="232"/>
        <v>0</v>
      </c>
      <c r="T174" s="54"/>
      <c r="U174" s="55"/>
      <c r="V174" s="56">
        <f t="shared" si="233"/>
        <v>0</v>
      </c>
      <c r="W174" s="66">
        <f t="shared" si="213"/>
        <v>35000</v>
      </c>
      <c r="X174" s="268">
        <f t="shared" si="214"/>
        <v>35000</v>
      </c>
      <c r="Y174" s="268">
        <f t="shared" si="189"/>
        <v>0</v>
      </c>
      <c r="Z174" s="276">
        <f t="shared" si="215"/>
        <v>0</v>
      </c>
      <c r="AA174" s="249"/>
      <c r="AB174" s="59"/>
      <c r="AC174" s="59"/>
      <c r="AD174" s="59"/>
      <c r="AE174" s="59"/>
      <c r="AF174" s="59"/>
      <c r="AG174" s="59"/>
    </row>
    <row r="175" spans="1:33" ht="43" customHeight="1" x14ac:dyDescent="0.15">
      <c r="A175" s="50" t="s">
        <v>23</v>
      </c>
      <c r="B175" s="195" t="s">
        <v>243</v>
      </c>
      <c r="C175" s="419" t="s">
        <v>354</v>
      </c>
      <c r="D175" s="416" t="s">
        <v>355</v>
      </c>
      <c r="E175" s="420">
        <v>1</v>
      </c>
      <c r="F175" s="421">
        <v>23500</v>
      </c>
      <c r="G175" s="56">
        <f t="shared" si="228"/>
        <v>23500</v>
      </c>
      <c r="H175" s="420">
        <v>1</v>
      </c>
      <c r="I175" s="421">
        <v>23500</v>
      </c>
      <c r="J175" s="56">
        <f t="shared" si="229"/>
        <v>23500</v>
      </c>
      <c r="K175" s="54"/>
      <c r="L175" s="55"/>
      <c r="M175" s="56">
        <f t="shared" si="230"/>
        <v>0</v>
      </c>
      <c r="N175" s="54"/>
      <c r="O175" s="55"/>
      <c r="P175" s="56">
        <f t="shared" si="231"/>
        <v>0</v>
      </c>
      <c r="Q175" s="54"/>
      <c r="R175" s="55"/>
      <c r="S175" s="56">
        <f t="shared" si="232"/>
        <v>0</v>
      </c>
      <c r="T175" s="54"/>
      <c r="U175" s="55"/>
      <c r="V175" s="56">
        <f t="shared" si="233"/>
        <v>0</v>
      </c>
      <c r="W175" s="66">
        <f t="shared" si="213"/>
        <v>23500</v>
      </c>
      <c r="X175" s="268">
        <f t="shared" si="214"/>
        <v>23500</v>
      </c>
      <c r="Y175" s="268">
        <f t="shared" si="189"/>
        <v>0</v>
      </c>
      <c r="Z175" s="276">
        <f t="shared" si="215"/>
        <v>0</v>
      </c>
      <c r="AA175" s="249"/>
      <c r="AB175" s="59"/>
      <c r="AC175" s="59"/>
      <c r="AD175" s="59"/>
      <c r="AE175" s="59"/>
      <c r="AF175" s="59"/>
      <c r="AG175" s="59"/>
    </row>
    <row r="176" spans="1:33" ht="30" customHeight="1" x14ac:dyDescent="0.15">
      <c r="A176" s="50" t="s">
        <v>23</v>
      </c>
      <c r="B176" s="195" t="s">
        <v>244</v>
      </c>
      <c r="C176" s="96" t="s">
        <v>245</v>
      </c>
      <c r="D176" s="53"/>
      <c r="E176" s="54"/>
      <c r="F176" s="55"/>
      <c r="G176" s="56">
        <f t="shared" si="228"/>
        <v>0</v>
      </c>
      <c r="H176" s="54"/>
      <c r="I176" s="55"/>
      <c r="J176" s="56">
        <f t="shared" si="229"/>
        <v>0</v>
      </c>
      <c r="K176" s="54"/>
      <c r="L176" s="55"/>
      <c r="M176" s="56">
        <f t="shared" si="230"/>
        <v>0</v>
      </c>
      <c r="N176" s="54"/>
      <c r="O176" s="55"/>
      <c r="P176" s="56">
        <f t="shared" si="231"/>
        <v>0</v>
      </c>
      <c r="Q176" s="54"/>
      <c r="R176" s="55"/>
      <c r="S176" s="56">
        <f t="shared" si="232"/>
        <v>0</v>
      </c>
      <c r="T176" s="54"/>
      <c r="U176" s="55"/>
      <c r="V176" s="56">
        <f t="shared" si="233"/>
        <v>0</v>
      </c>
      <c r="W176" s="66">
        <f t="shared" si="213"/>
        <v>0</v>
      </c>
      <c r="X176" s="268">
        <f t="shared" si="214"/>
        <v>0</v>
      </c>
      <c r="Y176" s="268">
        <f t="shared" si="189"/>
        <v>0</v>
      </c>
      <c r="Z176" s="276" t="e">
        <f t="shared" si="215"/>
        <v>#DIV/0!</v>
      </c>
      <c r="AA176" s="249"/>
      <c r="AB176" s="59"/>
      <c r="AC176" s="59"/>
      <c r="AD176" s="59"/>
      <c r="AE176" s="59"/>
      <c r="AF176" s="59"/>
      <c r="AG176" s="59"/>
    </row>
    <row r="177" spans="1:33" ht="30" customHeight="1" x14ac:dyDescent="0.15">
      <c r="A177" s="50" t="s">
        <v>23</v>
      </c>
      <c r="B177" s="195" t="s">
        <v>246</v>
      </c>
      <c r="C177" s="175" t="s">
        <v>259</v>
      </c>
      <c r="D177" s="53"/>
      <c r="E177" s="54"/>
      <c r="F177" s="55"/>
      <c r="G177" s="56">
        <f t="shared" ref="G177:G178" si="234">E177*F177</f>
        <v>0</v>
      </c>
      <c r="H177" s="54"/>
      <c r="I177" s="55"/>
      <c r="J177" s="56">
        <f t="shared" ref="J177:J178" si="235">H177*I177</f>
        <v>0</v>
      </c>
      <c r="K177" s="54"/>
      <c r="L177" s="55"/>
      <c r="M177" s="56">
        <f t="shared" si="230"/>
        <v>0</v>
      </c>
      <c r="N177" s="54"/>
      <c r="O177" s="55"/>
      <c r="P177" s="56">
        <f t="shared" si="231"/>
        <v>0</v>
      </c>
      <c r="Q177" s="54"/>
      <c r="R177" s="55"/>
      <c r="S177" s="56">
        <f t="shared" si="232"/>
        <v>0</v>
      </c>
      <c r="T177" s="54"/>
      <c r="U177" s="55"/>
      <c r="V177" s="56">
        <f t="shared" si="233"/>
        <v>0</v>
      </c>
      <c r="W177" s="66">
        <f t="shared" si="213"/>
        <v>0</v>
      </c>
      <c r="X177" s="268">
        <f t="shared" si="214"/>
        <v>0</v>
      </c>
      <c r="Y177" s="268">
        <f t="shared" si="189"/>
        <v>0</v>
      </c>
      <c r="Z177" s="276" t="e">
        <f t="shared" si="215"/>
        <v>#DIV/0!</v>
      </c>
      <c r="AA177" s="249"/>
      <c r="AB177" s="58"/>
      <c r="AC177" s="59"/>
      <c r="AD177" s="59"/>
      <c r="AE177" s="59"/>
      <c r="AF177" s="59"/>
      <c r="AG177" s="59"/>
    </row>
    <row r="178" spans="1:33" ht="30" customHeight="1" x14ac:dyDescent="0.15">
      <c r="A178" s="50" t="s">
        <v>23</v>
      </c>
      <c r="B178" s="195" t="s">
        <v>247</v>
      </c>
      <c r="C178" s="175" t="s">
        <v>259</v>
      </c>
      <c r="D178" s="53"/>
      <c r="E178" s="54"/>
      <c r="F178" s="55"/>
      <c r="G178" s="56">
        <f t="shared" si="234"/>
        <v>0</v>
      </c>
      <c r="H178" s="54"/>
      <c r="I178" s="55"/>
      <c r="J178" s="56">
        <f t="shared" si="235"/>
        <v>0</v>
      </c>
      <c r="K178" s="54"/>
      <c r="L178" s="55"/>
      <c r="M178" s="56">
        <f t="shared" si="230"/>
        <v>0</v>
      </c>
      <c r="N178" s="54"/>
      <c r="O178" s="55"/>
      <c r="P178" s="56">
        <f t="shared" si="231"/>
        <v>0</v>
      </c>
      <c r="Q178" s="54"/>
      <c r="R178" s="55"/>
      <c r="S178" s="56">
        <f t="shared" si="232"/>
        <v>0</v>
      </c>
      <c r="T178" s="54"/>
      <c r="U178" s="55"/>
      <c r="V178" s="56">
        <f t="shared" si="233"/>
        <v>0</v>
      </c>
      <c r="W178" s="66">
        <f t="shared" si="213"/>
        <v>0</v>
      </c>
      <c r="X178" s="268">
        <f t="shared" si="214"/>
        <v>0</v>
      </c>
      <c r="Y178" s="268">
        <f t="shared" si="189"/>
        <v>0</v>
      </c>
      <c r="Z178" s="276" t="e">
        <f t="shared" si="215"/>
        <v>#DIV/0!</v>
      </c>
      <c r="AA178" s="249"/>
      <c r="AB178" s="59"/>
      <c r="AC178" s="59"/>
      <c r="AD178" s="59"/>
      <c r="AE178" s="59"/>
      <c r="AF178" s="59"/>
      <c r="AG178" s="59"/>
    </row>
    <row r="179" spans="1:33" ht="30" customHeight="1" x14ac:dyDescent="0.15">
      <c r="A179" s="60" t="s">
        <v>23</v>
      </c>
      <c r="B179" s="219" t="s">
        <v>248</v>
      </c>
      <c r="C179" s="175" t="s">
        <v>259</v>
      </c>
      <c r="D179" s="62"/>
      <c r="E179" s="63"/>
      <c r="F179" s="64"/>
      <c r="G179" s="65">
        <f>E179*F179</f>
        <v>0</v>
      </c>
      <c r="H179" s="63"/>
      <c r="I179" s="64"/>
      <c r="J179" s="65">
        <f>H179*I179</f>
        <v>0</v>
      </c>
      <c r="K179" s="63"/>
      <c r="L179" s="64"/>
      <c r="M179" s="65">
        <f t="shared" si="230"/>
        <v>0</v>
      </c>
      <c r="N179" s="63"/>
      <c r="O179" s="64"/>
      <c r="P179" s="65">
        <f t="shared" si="231"/>
        <v>0</v>
      </c>
      <c r="Q179" s="63"/>
      <c r="R179" s="64"/>
      <c r="S179" s="65">
        <f t="shared" si="232"/>
        <v>0</v>
      </c>
      <c r="T179" s="63"/>
      <c r="U179" s="64"/>
      <c r="V179" s="65">
        <f t="shared" si="233"/>
        <v>0</v>
      </c>
      <c r="W179" s="66">
        <f t="shared" si="213"/>
        <v>0</v>
      </c>
      <c r="X179" s="268">
        <f t="shared" si="214"/>
        <v>0</v>
      </c>
      <c r="Y179" s="268">
        <f t="shared" si="189"/>
        <v>0</v>
      </c>
      <c r="Z179" s="276" t="e">
        <f t="shared" si="215"/>
        <v>#DIV/0!</v>
      </c>
      <c r="AA179" s="250"/>
      <c r="AB179" s="59"/>
      <c r="AC179" s="59"/>
      <c r="AD179" s="59"/>
      <c r="AE179" s="59"/>
      <c r="AF179" s="59"/>
      <c r="AG179" s="59"/>
    </row>
    <row r="180" spans="1:33" ht="30" customHeight="1" thickBot="1" x14ac:dyDescent="0.2">
      <c r="A180" s="60" t="s">
        <v>23</v>
      </c>
      <c r="B180" s="196" t="s">
        <v>249</v>
      </c>
      <c r="C180" s="97" t="s">
        <v>250</v>
      </c>
      <c r="D180" s="74"/>
      <c r="E180" s="264"/>
      <c r="F180" s="64">
        <v>0.22</v>
      </c>
      <c r="G180" s="65">
        <f>E180*F180</f>
        <v>0</v>
      </c>
      <c r="H180" s="264"/>
      <c r="I180" s="64">
        <v>0.22</v>
      </c>
      <c r="J180" s="65">
        <f>H180*I180</f>
        <v>0</v>
      </c>
      <c r="K180" s="264"/>
      <c r="L180" s="64">
        <v>0.22</v>
      </c>
      <c r="M180" s="65">
        <f>K180*L180</f>
        <v>0</v>
      </c>
      <c r="N180" s="264"/>
      <c r="O180" s="64">
        <v>0.22</v>
      </c>
      <c r="P180" s="65">
        <f>N180*O180</f>
        <v>0</v>
      </c>
      <c r="Q180" s="264"/>
      <c r="R180" s="64">
        <v>0.22</v>
      </c>
      <c r="S180" s="65">
        <f t="shared" si="232"/>
        <v>0</v>
      </c>
      <c r="T180" s="264"/>
      <c r="U180" s="64">
        <v>0.22</v>
      </c>
      <c r="V180" s="65">
        <f t="shared" si="233"/>
        <v>0</v>
      </c>
      <c r="W180" s="66">
        <f t="shared" si="213"/>
        <v>0</v>
      </c>
      <c r="X180" s="268">
        <f t="shared" si="214"/>
        <v>0</v>
      </c>
      <c r="Y180" s="268">
        <f t="shared" si="189"/>
        <v>0</v>
      </c>
      <c r="Z180" s="276" t="e">
        <f t="shared" si="215"/>
        <v>#DIV/0!</v>
      </c>
      <c r="AA180" s="245"/>
      <c r="AB180" s="5"/>
      <c r="AC180" s="5"/>
      <c r="AD180" s="5"/>
      <c r="AE180" s="5"/>
      <c r="AF180" s="5"/>
      <c r="AG180" s="5"/>
    </row>
    <row r="181" spans="1:33" ht="30" customHeight="1" thickBot="1" x14ac:dyDescent="0.2">
      <c r="A181" s="148" t="s">
        <v>251</v>
      </c>
      <c r="B181" s="212"/>
      <c r="C181" s="149"/>
      <c r="D181" s="150"/>
      <c r="E181" s="115">
        <f>E172+E168+E163+E158</f>
        <v>159</v>
      </c>
      <c r="F181" s="90"/>
      <c r="G181" s="151">
        <f>G172+G168+G163+G158</f>
        <v>141000</v>
      </c>
      <c r="H181" s="115">
        <f>H172+H168+H163+H158</f>
        <v>158</v>
      </c>
      <c r="I181" s="90"/>
      <c r="J181" s="151">
        <f>J172+J168+J163+J158</f>
        <v>137000</v>
      </c>
      <c r="K181" s="115">
        <f>K172+K168+K163+K158</f>
        <v>0</v>
      </c>
      <c r="L181" s="90"/>
      <c r="M181" s="151">
        <f>M172+M168+M163+M158</f>
        <v>0</v>
      </c>
      <c r="N181" s="115">
        <f>N172+N168+N163+N158</f>
        <v>0</v>
      </c>
      <c r="O181" s="90"/>
      <c r="P181" s="151">
        <f>P172+P168+P163+P158</f>
        <v>0</v>
      </c>
      <c r="Q181" s="115">
        <f>Q172+Q168+Q163+Q158</f>
        <v>0</v>
      </c>
      <c r="R181" s="90"/>
      <c r="S181" s="151">
        <f>S172+S168+S163+S158</f>
        <v>0</v>
      </c>
      <c r="T181" s="115">
        <f>T172+T168+T163+T158</f>
        <v>0</v>
      </c>
      <c r="U181" s="90"/>
      <c r="V181" s="151">
        <f>V172+V168+V163+V158</f>
        <v>0</v>
      </c>
      <c r="W181" s="152">
        <f>W172+W158+W168+W163</f>
        <v>141000</v>
      </c>
      <c r="X181" s="152">
        <f>X172+X158+X168+X163</f>
        <v>137000</v>
      </c>
      <c r="Y181" s="152">
        <f t="shared" si="189"/>
        <v>4000</v>
      </c>
      <c r="Z181" s="152">
        <f>Y181/W181</f>
        <v>2.8368794326241134E-2</v>
      </c>
      <c r="AA181" s="252"/>
      <c r="AB181" s="5"/>
      <c r="AC181" s="5"/>
      <c r="AD181" s="5"/>
      <c r="AE181" s="5"/>
      <c r="AF181" s="5"/>
      <c r="AG181" s="5"/>
    </row>
    <row r="182" spans="1:33" ht="30" customHeight="1" thickBot="1" x14ac:dyDescent="0.2">
      <c r="A182" s="153" t="s">
        <v>252</v>
      </c>
      <c r="B182" s="154"/>
      <c r="C182" s="155"/>
      <c r="D182" s="156"/>
      <c r="E182" s="157"/>
      <c r="F182" s="158"/>
      <c r="G182" s="159">
        <f>G33+G47+G56+G78+G92+G106+G119+G127+G135+G146+G150+G156+G181</f>
        <v>877300</v>
      </c>
      <c r="H182" s="157"/>
      <c r="I182" s="158"/>
      <c r="J182" s="159">
        <f>J33+J47+J56+J78+J92+J106+J119+J127+J135+J146+J150+J156+J181</f>
        <v>848300</v>
      </c>
      <c r="K182" s="157"/>
      <c r="L182" s="158"/>
      <c r="M182" s="159">
        <f>M33+M47+M56+M78+M92+M106+M119+M127+M135+M146+M150+M156+M181</f>
        <v>0</v>
      </c>
      <c r="N182" s="157"/>
      <c r="O182" s="158"/>
      <c r="P182" s="159">
        <f>P33+P47+P56+P78+P92+P106+P119+P127+P135+P146+P150+P156+P181</f>
        <v>0</v>
      </c>
      <c r="Q182" s="157"/>
      <c r="R182" s="158"/>
      <c r="S182" s="159">
        <f>S33+S47+S56+S78+S92+S106+S119+S127+S135+S146+S150+S156+S181</f>
        <v>0</v>
      </c>
      <c r="T182" s="157"/>
      <c r="U182" s="158"/>
      <c r="V182" s="159">
        <f>V33+V47+V56+V78+V92+V106+V119+V127+V135+V146+V150+V156+V181</f>
        <v>0</v>
      </c>
      <c r="W182" s="159">
        <f>W33+W47+W56+W78+W92+W106+W119+W127+W135+W146+W150+W156+W181</f>
        <v>877300</v>
      </c>
      <c r="X182" s="159">
        <f>X33+X47+X56+X78+X92+X106+X119+X127+X135+X146+X150+X156+X181</f>
        <v>848300</v>
      </c>
      <c r="Y182" s="159">
        <f>Y33+Y47+Y56+Y78+Y92+Y106+Y119+Y127+Y135+Y146+Y150+Y156+Y181</f>
        <v>29000</v>
      </c>
      <c r="Z182" s="275">
        <f>Y182/W182</f>
        <v>3.3055967172005013E-2</v>
      </c>
      <c r="AA182" s="253"/>
      <c r="AB182" s="5"/>
      <c r="AC182" s="5"/>
      <c r="AD182" s="5"/>
      <c r="AE182" s="5"/>
      <c r="AF182" s="5"/>
      <c r="AG182" s="5"/>
    </row>
    <row r="183" spans="1:33" ht="15" customHeight="1" thickBot="1" x14ac:dyDescent="0.2">
      <c r="A183" s="468"/>
      <c r="B183" s="436"/>
      <c r="C183" s="436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1"/>
      <c r="X183" s="21"/>
      <c r="Y183" s="21"/>
      <c r="Z183" s="21"/>
      <c r="AA183" s="238"/>
      <c r="AB183" s="5"/>
      <c r="AC183" s="5"/>
      <c r="AD183" s="5"/>
      <c r="AE183" s="5"/>
      <c r="AF183" s="5"/>
      <c r="AG183" s="5"/>
    </row>
    <row r="184" spans="1:33" ht="30" customHeight="1" thickBot="1" x14ac:dyDescent="0.2">
      <c r="A184" s="469" t="s">
        <v>253</v>
      </c>
      <c r="B184" s="470"/>
      <c r="C184" s="471"/>
      <c r="D184" s="160"/>
      <c r="E184" s="157"/>
      <c r="F184" s="158"/>
      <c r="G184" s="161">
        <f>Фінансування!C27-'Кошторис  витрат'!G182</f>
        <v>0</v>
      </c>
      <c r="H184" s="157"/>
      <c r="I184" s="158"/>
      <c r="J184" s="161">
        <f>Фінансування!C28-'Кошторис  витрат'!J182</f>
        <v>0</v>
      </c>
      <c r="K184" s="157"/>
      <c r="L184" s="158"/>
      <c r="M184" s="161">
        <f>'Кошторис  витрат'!J27-'Кошторис  витрат'!M182</f>
        <v>0</v>
      </c>
      <c r="N184" s="157"/>
      <c r="O184" s="158"/>
      <c r="P184" s="161">
        <f>'Кошторис  витрат'!J28-'Кошторис  витрат'!P182</f>
        <v>8800</v>
      </c>
      <c r="Q184" s="157"/>
      <c r="R184" s="158"/>
      <c r="S184" s="161">
        <f>Фінансування!L27-'Кошторис  витрат'!S182</f>
        <v>0</v>
      </c>
      <c r="T184" s="157"/>
      <c r="U184" s="158"/>
      <c r="V184" s="161">
        <f>Фінансування!L28-'Кошторис  витрат'!V182</f>
        <v>0</v>
      </c>
      <c r="W184" s="162">
        <f>Фінансування!N27-'Кошторис  витрат'!W182</f>
        <v>0</v>
      </c>
      <c r="X184" s="162">
        <f>Фінансування!N28-'Кошторис  витрат'!X182</f>
        <v>0</v>
      </c>
      <c r="Y184" s="162"/>
      <c r="Z184" s="162"/>
      <c r="AA184" s="254"/>
      <c r="AB184" s="5"/>
      <c r="AC184" s="5"/>
      <c r="AD184" s="5"/>
      <c r="AE184" s="5"/>
      <c r="AF184" s="5"/>
      <c r="AG184" s="5"/>
    </row>
    <row r="185" spans="1:33" ht="15.75" customHeight="1" x14ac:dyDescent="0.15">
      <c r="A185" s="1"/>
      <c r="B185" s="163"/>
      <c r="C185" s="2"/>
      <c r="D185" s="164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35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163"/>
      <c r="C186" s="2"/>
      <c r="D186" s="164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35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163"/>
      <c r="C187" s="2"/>
      <c r="D187" s="164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35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6"/>
      <c r="B188" s="7"/>
      <c r="C188" s="8"/>
      <c r="D188" s="164"/>
      <c r="E188" s="165"/>
      <c r="F188" s="165"/>
      <c r="G188" s="9"/>
      <c r="H188" s="165"/>
      <c r="I188" s="165"/>
      <c r="J188" s="9"/>
      <c r="K188" s="166"/>
      <c r="L188" s="6"/>
      <c r="M188" s="165"/>
      <c r="N188" s="166"/>
      <c r="O188" s="6"/>
      <c r="P188" s="165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35"/>
      <c r="AB188" s="1"/>
      <c r="AC188" s="2"/>
      <c r="AD188" s="1"/>
      <c r="AE188" s="1"/>
      <c r="AF188" s="1"/>
      <c r="AG188" s="1"/>
    </row>
    <row r="189" spans="1:33" ht="15.75" customHeight="1" x14ac:dyDescent="0.15">
      <c r="A189" s="10"/>
      <c r="B189" s="167"/>
      <c r="C189" s="11" t="s">
        <v>8</v>
      </c>
      <c r="D189" s="168"/>
      <c r="E189" s="14"/>
      <c r="F189" s="12" t="s">
        <v>9</v>
      </c>
      <c r="G189" s="14"/>
      <c r="H189" s="14"/>
      <c r="I189" s="12" t="s">
        <v>9</v>
      </c>
      <c r="J189" s="14"/>
      <c r="K189" s="15"/>
      <c r="L189" s="13" t="s">
        <v>10</v>
      </c>
      <c r="M189" s="14"/>
      <c r="N189" s="15"/>
      <c r="O189" s="13" t="s">
        <v>10</v>
      </c>
      <c r="P189" s="14"/>
      <c r="Q189" s="14"/>
      <c r="R189" s="14"/>
      <c r="S189" s="14"/>
      <c r="T189" s="14"/>
      <c r="U189" s="14"/>
      <c r="V189" s="14"/>
      <c r="W189" s="169"/>
      <c r="X189" s="169"/>
      <c r="Y189" s="169"/>
      <c r="Z189" s="169"/>
      <c r="AA189" s="255"/>
      <c r="AB189" s="171"/>
      <c r="AC189" s="170"/>
      <c r="AD189" s="171"/>
      <c r="AE189" s="171"/>
      <c r="AF189" s="171"/>
      <c r="AG189" s="171"/>
    </row>
    <row r="190" spans="1:33" ht="15.75" customHeight="1" x14ac:dyDescent="0.15">
      <c r="A190" s="1"/>
      <c r="B190" s="163"/>
      <c r="C190" s="2"/>
      <c r="D190" s="164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35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163"/>
      <c r="C191" s="2"/>
      <c r="D191" s="164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35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163"/>
      <c r="C192" s="2"/>
      <c r="D192" s="164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35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3"/>
      <c r="C193" s="2"/>
      <c r="D193" s="164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2"/>
      <c r="X193" s="172"/>
      <c r="Y193" s="172"/>
      <c r="Z193" s="172"/>
      <c r="AA193" s="235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63"/>
      <c r="C194" s="2"/>
      <c r="D194" s="164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2"/>
      <c r="X194" s="172"/>
      <c r="Y194" s="172"/>
      <c r="Z194" s="172"/>
      <c r="AA194" s="235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63"/>
      <c r="C195" s="2"/>
      <c r="D195" s="164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2"/>
      <c r="X195" s="172"/>
      <c r="Y195" s="172"/>
      <c r="Z195" s="172"/>
      <c r="AA195" s="235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63"/>
      <c r="C196" s="2"/>
      <c r="D196" s="164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2"/>
      <c r="X196" s="172"/>
      <c r="Y196" s="172"/>
      <c r="Z196" s="172"/>
      <c r="AA196" s="235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3"/>
      <c r="C197" s="2"/>
      <c r="D197" s="164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2"/>
      <c r="X197" s="172"/>
      <c r="Y197" s="172"/>
      <c r="Z197" s="172"/>
      <c r="AA197" s="235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3"/>
      <c r="C198" s="2"/>
      <c r="D198" s="164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2"/>
      <c r="X198" s="172"/>
      <c r="Y198" s="172"/>
      <c r="Z198" s="172"/>
      <c r="AA198" s="235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3"/>
      <c r="C199" s="2"/>
      <c r="D199" s="164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2"/>
      <c r="X199" s="172"/>
      <c r="Y199" s="172"/>
      <c r="Z199" s="172"/>
      <c r="AA199" s="235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3"/>
      <c r="C200" s="2"/>
      <c r="D200" s="164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2"/>
      <c r="X200" s="172"/>
      <c r="Y200" s="172"/>
      <c r="Z200" s="172"/>
      <c r="AA200" s="235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3"/>
      <c r="C201" s="2"/>
      <c r="D201" s="164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2"/>
      <c r="X201" s="172"/>
      <c r="Y201" s="172"/>
      <c r="Z201" s="172"/>
      <c r="AA201" s="235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3"/>
      <c r="C202" s="2"/>
      <c r="D202" s="164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2"/>
      <c r="X202" s="172"/>
      <c r="Y202" s="172"/>
      <c r="Z202" s="172"/>
      <c r="AA202" s="235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3"/>
      <c r="C203" s="2"/>
      <c r="D203" s="164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2"/>
      <c r="X203" s="172"/>
      <c r="Y203" s="172"/>
      <c r="Z203" s="172"/>
      <c r="AA203" s="235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3"/>
      <c r="C204" s="2"/>
      <c r="D204" s="164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2"/>
      <c r="X204" s="172"/>
      <c r="Y204" s="172"/>
      <c r="Z204" s="172"/>
      <c r="AA204" s="235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3"/>
      <c r="C205" s="2"/>
      <c r="D205" s="164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2"/>
      <c r="X205" s="172"/>
      <c r="Y205" s="172"/>
      <c r="Z205" s="172"/>
      <c r="AA205" s="235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3"/>
      <c r="C206" s="2"/>
      <c r="D206" s="164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2"/>
      <c r="X206" s="172"/>
      <c r="Y206" s="172"/>
      <c r="Z206" s="172"/>
      <c r="AA206" s="235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3"/>
      <c r="C207" s="2"/>
      <c r="D207" s="164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2"/>
      <c r="X207" s="172"/>
      <c r="Y207" s="172"/>
      <c r="Z207" s="172"/>
      <c r="AA207" s="235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3"/>
      <c r="C208" s="2"/>
      <c r="D208" s="164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2"/>
      <c r="X208" s="172"/>
      <c r="Y208" s="172"/>
      <c r="Z208" s="172"/>
      <c r="AA208" s="235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3"/>
      <c r="C209" s="2"/>
      <c r="D209" s="164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2"/>
      <c r="X209" s="172"/>
      <c r="Y209" s="172"/>
      <c r="Z209" s="172"/>
      <c r="AA209" s="235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3"/>
      <c r="C210" s="2"/>
      <c r="D210" s="164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2"/>
      <c r="X210" s="172"/>
      <c r="Y210" s="172"/>
      <c r="Z210" s="172"/>
      <c r="AA210" s="235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3"/>
      <c r="C211" s="2"/>
      <c r="D211" s="164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2"/>
      <c r="X211" s="172"/>
      <c r="Y211" s="172"/>
      <c r="Z211" s="172"/>
      <c r="AA211" s="235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3"/>
      <c r="C212" s="2"/>
      <c r="D212" s="164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2"/>
      <c r="X212" s="172"/>
      <c r="Y212" s="172"/>
      <c r="Z212" s="172"/>
      <c r="AA212" s="235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3"/>
      <c r="C213" s="2"/>
      <c r="D213" s="164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2"/>
      <c r="X213" s="172"/>
      <c r="Y213" s="172"/>
      <c r="Z213" s="172"/>
      <c r="AA213" s="235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3"/>
      <c r="C214" s="2"/>
      <c r="D214" s="164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2"/>
      <c r="X214" s="172"/>
      <c r="Y214" s="172"/>
      <c r="Z214" s="172"/>
      <c r="AA214" s="235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3"/>
      <c r="C215" s="2"/>
      <c r="D215" s="164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2"/>
      <c r="X215" s="172"/>
      <c r="Y215" s="172"/>
      <c r="Z215" s="172"/>
      <c r="AA215" s="235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3"/>
      <c r="C216" s="2"/>
      <c r="D216" s="164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2"/>
      <c r="X216" s="172"/>
      <c r="Y216" s="172"/>
      <c r="Z216" s="172"/>
      <c r="AA216" s="235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3"/>
      <c r="C217" s="2"/>
      <c r="D217" s="164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2"/>
      <c r="X217" s="172"/>
      <c r="Y217" s="172"/>
      <c r="Z217" s="172"/>
      <c r="AA217" s="235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3"/>
      <c r="C218" s="2"/>
      <c r="D218" s="164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2"/>
      <c r="X218" s="172"/>
      <c r="Y218" s="172"/>
      <c r="Z218" s="172"/>
      <c r="AA218" s="235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3"/>
      <c r="C219" s="2"/>
      <c r="D219" s="164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2"/>
      <c r="X219" s="172"/>
      <c r="Y219" s="172"/>
      <c r="Z219" s="172"/>
      <c r="AA219" s="235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3"/>
      <c r="C220" s="2"/>
      <c r="D220" s="164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2"/>
      <c r="X220" s="172"/>
      <c r="Y220" s="172"/>
      <c r="Z220" s="172"/>
      <c r="AA220" s="235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3"/>
      <c r="C221" s="2"/>
      <c r="D221" s="164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2"/>
      <c r="X221" s="172"/>
      <c r="Y221" s="172"/>
      <c r="Z221" s="172"/>
      <c r="AA221" s="235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3"/>
      <c r="C222" s="2"/>
      <c r="D222" s="164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2"/>
      <c r="X222" s="172"/>
      <c r="Y222" s="172"/>
      <c r="Z222" s="172"/>
      <c r="AA222" s="235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3"/>
      <c r="C223" s="2"/>
      <c r="D223" s="164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2"/>
      <c r="X223" s="172"/>
      <c r="Y223" s="172"/>
      <c r="Z223" s="172"/>
      <c r="AA223" s="235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3"/>
      <c r="C224" s="2"/>
      <c r="D224" s="164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2"/>
      <c r="X224" s="172"/>
      <c r="Y224" s="172"/>
      <c r="Z224" s="172"/>
      <c r="AA224" s="235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3"/>
      <c r="C225" s="2"/>
      <c r="D225" s="164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2"/>
      <c r="X225" s="172"/>
      <c r="Y225" s="172"/>
      <c r="Z225" s="172"/>
      <c r="AA225" s="235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3"/>
      <c r="C226" s="2"/>
      <c r="D226" s="164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2"/>
      <c r="X226" s="172"/>
      <c r="Y226" s="172"/>
      <c r="Z226" s="172"/>
      <c r="AA226" s="235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3"/>
      <c r="C227" s="2"/>
      <c r="D227" s="164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2"/>
      <c r="X227" s="172"/>
      <c r="Y227" s="172"/>
      <c r="Z227" s="172"/>
      <c r="AA227" s="235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3"/>
      <c r="C228" s="2"/>
      <c r="D228" s="164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2"/>
      <c r="X228" s="172"/>
      <c r="Y228" s="172"/>
      <c r="Z228" s="172"/>
      <c r="AA228" s="235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3"/>
      <c r="C229" s="2"/>
      <c r="D229" s="164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2"/>
      <c r="X229" s="172"/>
      <c r="Y229" s="172"/>
      <c r="Z229" s="172"/>
      <c r="AA229" s="235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3"/>
      <c r="C230" s="2"/>
      <c r="D230" s="164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2"/>
      <c r="X230" s="172"/>
      <c r="Y230" s="172"/>
      <c r="Z230" s="172"/>
      <c r="AA230" s="235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3"/>
      <c r="C231" s="2"/>
      <c r="D231" s="164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2"/>
      <c r="X231" s="172"/>
      <c r="Y231" s="172"/>
      <c r="Z231" s="172"/>
      <c r="AA231" s="235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3"/>
      <c r="C232" s="2"/>
      <c r="D232" s="164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2"/>
      <c r="X232" s="172"/>
      <c r="Y232" s="172"/>
      <c r="Z232" s="172"/>
      <c r="AA232" s="235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3"/>
      <c r="C233" s="2"/>
      <c r="D233" s="164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2"/>
      <c r="X233" s="172"/>
      <c r="Y233" s="172"/>
      <c r="Z233" s="172"/>
      <c r="AA233" s="235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3"/>
      <c r="C234" s="2"/>
      <c r="D234" s="164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2"/>
      <c r="X234" s="172"/>
      <c r="Y234" s="172"/>
      <c r="Z234" s="172"/>
      <c r="AA234" s="235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3"/>
      <c r="C235" s="2"/>
      <c r="D235" s="164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2"/>
      <c r="X235" s="172"/>
      <c r="Y235" s="172"/>
      <c r="Z235" s="172"/>
      <c r="AA235" s="235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3"/>
      <c r="C236" s="2"/>
      <c r="D236" s="164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2"/>
      <c r="X236" s="172"/>
      <c r="Y236" s="172"/>
      <c r="Z236" s="172"/>
      <c r="AA236" s="235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3"/>
      <c r="C237" s="2"/>
      <c r="D237" s="164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2"/>
      <c r="X237" s="172"/>
      <c r="Y237" s="172"/>
      <c r="Z237" s="172"/>
      <c r="AA237" s="235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3"/>
      <c r="C238" s="2"/>
      <c r="D238" s="164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2"/>
      <c r="X238" s="172"/>
      <c r="Y238" s="172"/>
      <c r="Z238" s="172"/>
      <c r="AA238" s="235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3"/>
      <c r="C239" s="2"/>
      <c r="D239" s="164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2"/>
      <c r="X239" s="172"/>
      <c r="Y239" s="172"/>
      <c r="Z239" s="172"/>
      <c r="AA239" s="235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3"/>
      <c r="C240" s="2"/>
      <c r="D240" s="164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2"/>
      <c r="X240" s="172"/>
      <c r="Y240" s="172"/>
      <c r="Z240" s="172"/>
      <c r="AA240" s="235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3"/>
      <c r="C241" s="2"/>
      <c r="D241" s="164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2"/>
      <c r="X241" s="172"/>
      <c r="Y241" s="172"/>
      <c r="Z241" s="172"/>
      <c r="AA241" s="235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3"/>
      <c r="C242" s="2"/>
      <c r="D242" s="164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2"/>
      <c r="X242" s="172"/>
      <c r="Y242" s="172"/>
      <c r="Z242" s="172"/>
      <c r="AA242" s="235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3"/>
      <c r="C243" s="2"/>
      <c r="D243" s="164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2"/>
      <c r="X243" s="172"/>
      <c r="Y243" s="172"/>
      <c r="Z243" s="172"/>
      <c r="AA243" s="235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3"/>
      <c r="C244" s="2"/>
      <c r="D244" s="164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2"/>
      <c r="X244" s="172"/>
      <c r="Y244" s="172"/>
      <c r="Z244" s="172"/>
      <c r="AA244" s="235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3"/>
      <c r="C245" s="2"/>
      <c r="D245" s="164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2"/>
      <c r="X245" s="172"/>
      <c r="Y245" s="172"/>
      <c r="Z245" s="172"/>
      <c r="AA245" s="235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3"/>
      <c r="C246" s="2"/>
      <c r="D246" s="164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2"/>
      <c r="X246" s="172"/>
      <c r="Y246" s="172"/>
      <c r="Z246" s="172"/>
      <c r="AA246" s="235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3"/>
      <c r="C247" s="2"/>
      <c r="D247" s="164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2"/>
      <c r="X247" s="172"/>
      <c r="Y247" s="172"/>
      <c r="Z247" s="172"/>
      <c r="AA247" s="235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3"/>
      <c r="C248" s="2"/>
      <c r="D248" s="164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2"/>
      <c r="X248" s="172"/>
      <c r="Y248" s="172"/>
      <c r="Z248" s="172"/>
      <c r="AA248" s="235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3"/>
      <c r="C249" s="2"/>
      <c r="D249" s="164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2"/>
      <c r="X249" s="172"/>
      <c r="Y249" s="172"/>
      <c r="Z249" s="172"/>
      <c r="AA249" s="235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3"/>
      <c r="C250" s="2"/>
      <c r="D250" s="164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2"/>
      <c r="X250" s="172"/>
      <c r="Y250" s="172"/>
      <c r="Z250" s="172"/>
      <c r="AA250" s="235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3"/>
      <c r="C251" s="2"/>
      <c r="D251" s="164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2"/>
      <c r="X251" s="172"/>
      <c r="Y251" s="172"/>
      <c r="Z251" s="172"/>
      <c r="AA251" s="235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3"/>
      <c r="C252" s="2"/>
      <c r="D252" s="164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2"/>
      <c r="X252" s="172"/>
      <c r="Y252" s="172"/>
      <c r="Z252" s="172"/>
      <c r="AA252" s="235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3"/>
      <c r="C253" s="2"/>
      <c r="D253" s="164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2"/>
      <c r="X253" s="172"/>
      <c r="Y253" s="172"/>
      <c r="Z253" s="172"/>
      <c r="AA253" s="235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3"/>
      <c r="C254" s="2"/>
      <c r="D254" s="164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2"/>
      <c r="X254" s="172"/>
      <c r="Y254" s="172"/>
      <c r="Z254" s="172"/>
      <c r="AA254" s="235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3"/>
      <c r="C255" s="2"/>
      <c r="D255" s="164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2"/>
      <c r="X255" s="172"/>
      <c r="Y255" s="172"/>
      <c r="Z255" s="172"/>
      <c r="AA255" s="235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3"/>
      <c r="C256" s="2"/>
      <c r="D256" s="164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2"/>
      <c r="X256" s="172"/>
      <c r="Y256" s="172"/>
      <c r="Z256" s="172"/>
      <c r="AA256" s="235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3"/>
      <c r="C257" s="2"/>
      <c r="D257" s="164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2"/>
      <c r="X257" s="172"/>
      <c r="Y257" s="172"/>
      <c r="Z257" s="172"/>
      <c r="AA257" s="235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3"/>
      <c r="C258" s="2"/>
      <c r="D258" s="164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2"/>
      <c r="X258" s="172"/>
      <c r="Y258" s="172"/>
      <c r="Z258" s="172"/>
      <c r="AA258" s="235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3"/>
      <c r="C259" s="2"/>
      <c r="D259" s="164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2"/>
      <c r="X259" s="172"/>
      <c r="Y259" s="172"/>
      <c r="Z259" s="172"/>
      <c r="AA259" s="235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3"/>
      <c r="C260" s="2"/>
      <c r="D260" s="164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2"/>
      <c r="X260" s="172"/>
      <c r="Y260" s="172"/>
      <c r="Z260" s="172"/>
      <c r="AA260" s="235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3"/>
      <c r="C261" s="2"/>
      <c r="D261" s="164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2"/>
      <c r="X261" s="172"/>
      <c r="Y261" s="172"/>
      <c r="Z261" s="172"/>
      <c r="AA261" s="235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3"/>
      <c r="C262" s="2"/>
      <c r="D262" s="164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2"/>
      <c r="X262" s="172"/>
      <c r="Y262" s="172"/>
      <c r="Z262" s="172"/>
      <c r="AA262" s="235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3"/>
      <c r="C263" s="2"/>
      <c r="D263" s="164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2"/>
      <c r="X263" s="172"/>
      <c r="Y263" s="172"/>
      <c r="Z263" s="172"/>
      <c r="AA263" s="235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3"/>
      <c r="C264" s="2"/>
      <c r="D264" s="164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2"/>
      <c r="X264" s="172"/>
      <c r="Y264" s="172"/>
      <c r="Z264" s="172"/>
      <c r="AA264" s="235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3"/>
      <c r="C265" s="2"/>
      <c r="D265" s="164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2"/>
      <c r="X265" s="172"/>
      <c r="Y265" s="172"/>
      <c r="Z265" s="172"/>
      <c r="AA265" s="235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3"/>
      <c r="C266" s="2"/>
      <c r="D266" s="164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2"/>
      <c r="X266" s="172"/>
      <c r="Y266" s="172"/>
      <c r="Z266" s="172"/>
      <c r="AA266" s="235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3"/>
      <c r="C267" s="2"/>
      <c r="D267" s="164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2"/>
      <c r="X267" s="172"/>
      <c r="Y267" s="172"/>
      <c r="Z267" s="172"/>
      <c r="AA267" s="235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3"/>
      <c r="C268" s="2"/>
      <c r="D268" s="164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2"/>
      <c r="X268" s="172"/>
      <c r="Y268" s="172"/>
      <c r="Z268" s="172"/>
      <c r="AA268" s="235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3"/>
      <c r="C269" s="2"/>
      <c r="D269" s="164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2"/>
      <c r="X269" s="172"/>
      <c r="Y269" s="172"/>
      <c r="Z269" s="172"/>
      <c r="AA269" s="235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3"/>
      <c r="C270" s="2"/>
      <c r="D270" s="164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2"/>
      <c r="X270" s="172"/>
      <c r="Y270" s="172"/>
      <c r="Z270" s="172"/>
      <c r="AA270" s="235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3"/>
      <c r="C271" s="2"/>
      <c r="D271" s="164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2"/>
      <c r="X271" s="172"/>
      <c r="Y271" s="172"/>
      <c r="Z271" s="172"/>
      <c r="AA271" s="235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3"/>
      <c r="C272" s="2"/>
      <c r="D272" s="164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2"/>
      <c r="X272" s="172"/>
      <c r="Y272" s="172"/>
      <c r="Z272" s="172"/>
      <c r="AA272" s="235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3"/>
      <c r="C273" s="2"/>
      <c r="D273" s="164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2"/>
      <c r="X273" s="172"/>
      <c r="Y273" s="172"/>
      <c r="Z273" s="172"/>
      <c r="AA273" s="235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3"/>
      <c r="C274" s="2"/>
      <c r="D274" s="164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2"/>
      <c r="X274" s="172"/>
      <c r="Y274" s="172"/>
      <c r="Z274" s="172"/>
      <c r="AA274" s="235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3"/>
      <c r="C275" s="2"/>
      <c r="D275" s="164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2"/>
      <c r="X275" s="172"/>
      <c r="Y275" s="172"/>
      <c r="Z275" s="172"/>
      <c r="AA275" s="235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3"/>
      <c r="C276" s="2"/>
      <c r="D276" s="164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2"/>
      <c r="X276" s="172"/>
      <c r="Y276" s="172"/>
      <c r="Z276" s="172"/>
      <c r="AA276" s="235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3"/>
      <c r="C277" s="2"/>
      <c r="D277" s="164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2"/>
      <c r="X277" s="172"/>
      <c r="Y277" s="172"/>
      <c r="Z277" s="172"/>
      <c r="AA277" s="235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3"/>
      <c r="C278" s="2"/>
      <c r="D278" s="164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2"/>
      <c r="X278" s="172"/>
      <c r="Y278" s="172"/>
      <c r="Z278" s="172"/>
      <c r="AA278" s="235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3"/>
      <c r="C279" s="2"/>
      <c r="D279" s="164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2"/>
      <c r="X279" s="172"/>
      <c r="Y279" s="172"/>
      <c r="Z279" s="172"/>
      <c r="AA279" s="235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3"/>
      <c r="C280" s="2"/>
      <c r="D280" s="164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2"/>
      <c r="X280" s="172"/>
      <c r="Y280" s="172"/>
      <c r="Z280" s="172"/>
      <c r="AA280" s="235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3"/>
      <c r="C281" s="2"/>
      <c r="D281" s="164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2"/>
      <c r="X281" s="172"/>
      <c r="Y281" s="172"/>
      <c r="Z281" s="172"/>
      <c r="AA281" s="235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3"/>
      <c r="C282" s="2"/>
      <c r="D282" s="164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2"/>
      <c r="X282" s="172"/>
      <c r="Y282" s="172"/>
      <c r="Z282" s="172"/>
      <c r="AA282" s="235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3"/>
      <c r="C283" s="2"/>
      <c r="D283" s="164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2"/>
      <c r="X283" s="172"/>
      <c r="Y283" s="172"/>
      <c r="Z283" s="172"/>
      <c r="AA283" s="235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3"/>
      <c r="C284" s="2"/>
      <c r="D284" s="164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2"/>
      <c r="X284" s="172"/>
      <c r="Y284" s="172"/>
      <c r="Z284" s="172"/>
      <c r="AA284" s="235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3"/>
      <c r="C285" s="2"/>
      <c r="D285" s="164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2"/>
      <c r="X285" s="172"/>
      <c r="Y285" s="172"/>
      <c r="Z285" s="172"/>
      <c r="AA285" s="235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3"/>
      <c r="C286" s="2"/>
      <c r="D286" s="164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2"/>
      <c r="X286" s="172"/>
      <c r="Y286" s="172"/>
      <c r="Z286" s="172"/>
      <c r="AA286" s="235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3"/>
      <c r="C287" s="2"/>
      <c r="D287" s="164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2"/>
      <c r="X287" s="172"/>
      <c r="Y287" s="172"/>
      <c r="Z287" s="172"/>
      <c r="AA287" s="235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3"/>
      <c r="C288" s="2"/>
      <c r="D288" s="164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2"/>
      <c r="X288" s="172"/>
      <c r="Y288" s="172"/>
      <c r="Z288" s="172"/>
      <c r="AA288" s="235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3"/>
      <c r="C289" s="2"/>
      <c r="D289" s="164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2"/>
      <c r="X289" s="172"/>
      <c r="Y289" s="172"/>
      <c r="Z289" s="172"/>
      <c r="AA289" s="235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3"/>
      <c r="C290" s="2"/>
      <c r="D290" s="164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2"/>
      <c r="X290" s="172"/>
      <c r="Y290" s="172"/>
      <c r="Z290" s="172"/>
      <c r="AA290" s="235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3"/>
      <c r="C291" s="2"/>
      <c r="D291" s="164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2"/>
      <c r="X291" s="172"/>
      <c r="Y291" s="172"/>
      <c r="Z291" s="172"/>
      <c r="AA291" s="235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3"/>
      <c r="C292" s="2"/>
      <c r="D292" s="164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2"/>
      <c r="X292" s="172"/>
      <c r="Y292" s="172"/>
      <c r="Z292" s="172"/>
      <c r="AA292" s="235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3"/>
      <c r="C293" s="2"/>
      <c r="D293" s="164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2"/>
      <c r="X293" s="172"/>
      <c r="Y293" s="172"/>
      <c r="Z293" s="172"/>
      <c r="AA293" s="235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3"/>
      <c r="C294" s="2"/>
      <c r="D294" s="164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2"/>
      <c r="X294" s="172"/>
      <c r="Y294" s="172"/>
      <c r="Z294" s="172"/>
      <c r="AA294" s="235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3"/>
      <c r="C295" s="2"/>
      <c r="D295" s="164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2"/>
      <c r="X295" s="172"/>
      <c r="Y295" s="172"/>
      <c r="Z295" s="172"/>
      <c r="AA295" s="235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3"/>
      <c r="C296" s="2"/>
      <c r="D296" s="164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2"/>
      <c r="X296" s="172"/>
      <c r="Y296" s="172"/>
      <c r="Z296" s="172"/>
      <c r="AA296" s="235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3"/>
      <c r="C297" s="2"/>
      <c r="D297" s="164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2"/>
      <c r="X297" s="172"/>
      <c r="Y297" s="172"/>
      <c r="Z297" s="172"/>
      <c r="AA297" s="235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3"/>
      <c r="C298" s="2"/>
      <c r="D298" s="164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2"/>
      <c r="X298" s="172"/>
      <c r="Y298" s="172"/>
      <c r="Z298" s="172"/>
      <c r="AA298" s="235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3"/>
      <c r="C299" s="2"/>
      <c r="D299" s="164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2"/>
      <c r="X299" s="172"/>
      <c r="Y299" s="172"/>
      <c r="Z299" s="172"/>
      <c r="AA299" s="235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3"/>
      <c r="C300" s="2"/>
      <c r="D300" s="164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2"/>
      <c r="X300" s="172"/>
      <c r="Y300" s="172"/>
      <c r="Z300" s="172"/>
      <c r="AA300" s="235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3"/>
      <c r="C301" s="2"/>
      <c r="D301" s="164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2"/>
      <c r="X301" s="172"/>
      <c r="Y301" s="172"/>
      <c r="Z301" s="172"/>
      <c r="AA301" s="235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3"/>
      <c r="C302" s="2"/>
      <c r="D302" s="164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2"/>
      <c r="X302" s="172"/>
      <c r="Y302" s="172"/>
      <c r="Z302" s="172"/>
      <c r="AA302" s="235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3"/>
      <c r="C303" s="2"/>
      <c r="D303" s="164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2"/>
      <c r="X303" s="172"/>
      <c r="Y303" s="172"/>
      <c r="Z303" s="172"/>
      <c r="AA303" s="235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3"/>
      <c r="C304" s="2"/>
      <c r="D304" s="164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2"/>
      <c r="X304" s="172"/>
      <c r="Y304" s="172"/>
      <c r="Z304" s="172"/>
      <c r="AA304" s="235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3"/>
      <c r="C305" s="2"/>
      <c r="D305" s="164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2"/>
      <c r="X305" s="172"/>
      <c r="Y305" s="172"/>
      <c r="Z305" s="172"/>
      <c r="AA305" s="235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3"/>
      <c r="C306" s="2"/>
      <c r="D306" s="164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2"/>
      <c r="X306" s="172"/>
      <c r="Y306" s="172"/>
      <c r="Z306" s="172"/>
      <c r="AA306" s="235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3"/>
      <c r="C307" s="2"/>
      <c r="D307" s="164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2"/>
      <c r="X307" s="172"/>
      <c r="Y307" s="172"/>
      <c r="Z307" s="172"/>
      <c r="AA307" s="235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3"/>
      <c r="C308" s="2"/>
      <c r="D308" s="164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2"/>
      <c r="X308" s="172"/>
      <c r="Y308" s="172"/>
      <c r="Z308" s="172"/>
      <c r="AA308" s="235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3"/>
      <c r="C309" s="2"/>
      <c r="D309" s="164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2"/>
      <c r="X309" s="172"/>
      <c r="Y309" s="172"/>
      <c r="Z309" s="172"/>
      <c r="AA309" s="235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3"/>
      <c r="C310" s="2"/>
      <c r="D310" s="164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2"/>
      <c r="X310" s="172"/>
      <c r="Y310" s="172"/>
      <c r="Z310" s="172"/>
      <c r="AA310" s="235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3"/>
      <c r="C311" s="2"/>
      <c r="D311" s="164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2"/>
      <c r="X311" s="172"/>
      <c r="Y311" s="172"/>
      <c r="Z311" s="172"/>
      <c r="AA311" s="235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3"/>
      <c r="C312" s="2"/>
      <c r="D312" s="164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2"/>
      <c r="X312" s="172"/>
      <c r="Y312" s="172"/>
      <c r="Z312" s="172"/>
      <c r="AA312" s="235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3"/>
      <c r="C313" s="2"/>
      <c r="D313" s="164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2"/>
      <c r="X313" s="172"/>
      <c r="Y313" s="172"/>
      <c r="Z313" s="172"/>
      <c r="AA313" s="235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3"/>
      <c r="C314" s="2"/>
      <c r="D314" s="164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2"/>
      <c r="X314" s="172"/>
      <c r="Y314" s="172"/>
      <c r="Z314" s="172"/>
      <c r="AA314" s="235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3"/>
      <c r="C315" s="2"/>
      <c r="D315" s="164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2"/>
      <c r="X315" s="172"/>
      <c r="Y315" s="172"/>
      <c r="Z315" s="172"/>
      <c r="AA315" s="235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3"/>
      <c r="C316" s="2"/>
      <c r="D316" s="164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2"/>
      <c r="X316" s="172"/>
      <c r="Y316" s="172"/>
      <c r="Z316" s="172"/>
      <c r="AA316" s="235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3"/>
      <c r="C317" s="2"/>
      <c r="D317" s="164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2"/>
      <c r="X317" s="172"/>
      <c r="Y317" s="172"/>
      <c r="Z317" s="172"/>
      <c r="AA317" s="235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3"/>
      <c r="C318" s="2"/>
      <c r="D318" s="164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2"/>
      <c r="X318" s="172"/>
      <c r="Y318" s="172"/>
      <c r="Z318" s="172"/>
      <c r="AA318" s="235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3"/>
      <c r="C319" s="2"/>
      <c r="D319" s="164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2"/>
      <c r="X319" s="172"/>
      <c r="Y319" s="172"/>
      <c r="Z319" s="172"/>
      <c r="AA319" s="235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3"/>
      <c r="C320" s="2"/>
      <c r="D320" s="164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2"/>
      <c r="X320" s="172"/>
      <c r="Y320" s="172"/>
      <c r="Z320" s="172"/>
      <c r="AA320" s="235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3"/>
      <c r="C321" s="2"/>
      <c r="D321" s="164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2"/>
      <c r="X321" s="172"/>
      <c r="Y321" s="172"/>
      <c r="Z321" s="172"/>
      <c r="AA321" s="235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3"/>
      <c r="C322" s="2"/>
      <c r="D322" s="164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2"/>
      <c r="X322" s="172"/>
      <c r="Y322" s="172"/>
      <c r="Z322" s="172"/>
      <c r="AA322" s="235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3"/>
      <c r="C323" s="2"/>
      <c r="D323" s="164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2"/>
      <c r="X323" s="172"/>
      <c r="Y323" s="172"/>
      <c r="Z323" s="172"/>
      <c r="AA323" s="235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3"/>
      <c r="C324" s="2"/>
      <c r="D324" s="164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2"/>
      <c r="X324" s="172"/>
      <c r="Y324" s="172"/>
      <c r="Z324" s="172"/>
      <c r="AA324" s="235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3"/>
      <c r="C325" s="2"/>
      <c r="D325" s="164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2"/>
      <c r="X325" s="172"/>
      <c r="Y325" s="172"/>
      <c r="Z325" s="172"/>
      <c r="AA325" s="235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3"/>
      <c r="C326" s="2"/>
      <c r="D326" s="164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2"/>
      <c r="X326" s="172"/>
      <c r="Y326" s="172"/>
      <c r="Z326" s="172"/>
      <c r="AA326" s="235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3"/>
      <c r="C327" s="2"/>
      <c r="D327" s="164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2"/>
      <c r="X327" s="172"/>
      <c r="Y327" s="172"/>
      <c r="Z327" s="172"/>
      <c r="AA327" s="235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3"/>
      <c r="C328" s="2"/>
      <c r="D328" s="164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2"/>
      <c r="X328" s="172"/>
      <c r="Y328" s="172"/>
      <c r="Z328" s="172"/>
      <c r="AA328" s="235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3"/>
      <c r="C329" s="2"/>
      <c r="D329" s="164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2"/>
      <c r="X329" s="172"/>
      <c r="Y329" s="172"/>
      <c r="Z329" s="172"/>
      <c r="AA329" s="235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3"/>
      <c r="C330" s="2"/>
      <c r="D330" s="164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2"/>
      <c r="X330" s="172"/>
      <c r="Y330" s="172"/>
      <c r="Z330" s="172"/>
      <c r="AA330" s="235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3"/>
      <c r="C331" s="2"/>
      <c r="D331" s="164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2"/>
      <c r="X331" s="172"/>
      <c r="Y331" s="172"/>
      <c r="Z331" s="172"/>
      <c r="AA331" s="235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3"/>
      <c r="C332" s="2"/>
      <c r="D332" s="164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2"/>
      <c r="X332" s="172"/>
      <c r="Y332" s="172"/>
      <c r="Z332" s="172"/>
      <c r="AA332" s="235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3"/>
      <c r="C333" s="2"/>
      <c r="D333" s="164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2"/>
      <c r="X333" s="172"/>
      <c r="Y333" s="172"/>
      <c r="Z333" s="172"/>
      <c r="AA333" s="235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3"/>
      <c r="C334" s="2"/>
      <c r="D334" s="164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2"/>
      <c r="X334" s="172"/>
      <c r="Y334" s="172"/>
      <c r="Z334" s="172"/>
      <c r="AA334" s="235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3"/>
      <c r="C335" s="2"/>
      <c r="D335" s="164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2"/>
      <c r="X335" s="172"/>
      <c r="Y335" s="172"/>
      <c r="Z335" s="172"/>
      <c r="AA335" s="235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3"/>
      <c r="C336" s="2"/>
      <c r="D336" s="164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2"/>
      <c r="X336" s="172"/>
      <c r="Y336" s="172"/>
      <c r="Z336" s="172"/>
      <c r="AA336" s="235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3"/>
      <c r="C337" s="2"/>
      <c r="D337" s="164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2"/>
      <c r="X337" s="172"/>
      <c r="Y337" s="172"/>
      <c r="Z337" s="172"/>
      <c r="AA337" s="235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3"/>
      <c r="C338" s="2"/>
      <c r="D338" s="164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2"/>
      <c r="X338" s="172"/>
      <c r="Y338" s="172"/>
      <c r="Z338" s="172"/>
      <c r="AA338" s="235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3"/>
      <c r="C339" s="2"/>
      <c r="D339" s="164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2"/>
      <c r="X339" s="172"/>
      <c r="Y339" s="172"/>
      <c r="Z339" s="172"/>
      <c r="AA339" s="235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3"/>
      <c r="C340" s="2"/>
      <c r="D340" s="164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2"/>
      <c r="X340" s="172"/>
      <c r="Y340" s="172"/>
      <c r="Z340" s="172"/>
      <c r="AA340" s="235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3"/>
      <c r="C341" s="2"/>
      <c r="D341" s="164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2"/>
      <c r="X341" s="172"/>
      <c r="Y341" s="172"/>
      <c r="Z341" s="172"/>
      <c r="AA341" s="235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3"/>
      <c r="C342" s="2"/>
      <c r="D342" s="164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2"/>
      <c r="X342" s="172"/>
      <c r="Y342" s="172"/>
      <c r="Z342" s="172"/>
      <c r="AA342" s="235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3"/>
      <c r="C343" s="2"/>
      <c r="D343" s="164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2"/>
      <c r="X343" s="172"/>
      <c r="Y343" s="172"/>
      <c r="Z343" s="172"/>
      <c r="AA343" s="235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3"/>
      <c r="C344" s="2"/>
      <c r="D344" s="164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2"/>
      <c r="X344" s="172"/>
      <c r="Y344" s="172"/>
      <c r="Z344" s="172"/>
      <c r="AA344" s="235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3"/>
      <c r="C345" s="2"/>
      <c r="D345" s="164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2"/>
      <c r="X345" s="172"/>
      <c r="Y345" s="172"/>
      <c r="Z345" s="172"/>
      <c r="AA345" s="235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3"/>
      <c r="C346" s="2"/>
      <c r="D346" s="164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2"/>
      <c r="X346" s="172"/>
      <c r="Y346" s="172"/>
      <c r="Z346" s="172"/>
      <c r="AA346" s="235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3"/>
      <c r="C347" s="2"/>
      <c r="D347" s="164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2"/>
      <c r="X347" s="172"/>
      <c r="Y347" s="172"/>
      <c r="Z347" s="172"/>
      <c r="AA347" s="235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3"/>
      <c r="C348" s="2"/>
      <c r="D348" s="164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2"/>
      <c r="X348" s="172"/>
      <c r="Y348" s="172"/>
      <c r="Z348" s="172"/>
      <c r="AA348" s="235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3"/>
      <c r="C349" s="2"/>
      <c r="D349" s="164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2"/>
      <c r="X349" s="172"/>
      <c r="Y349" s="172"/>
      <c r="Z349" s="172"/>
      <c r="AA349" s="235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3"/>
      <c r="C350" s="2"/>
      <c r="D350" s="164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2"/>
      <c r="X350" s="172"/>
      <c r="Y350" s="172"/>
      <c r="Z350" s="172"/>
      <c r="AA350" s="235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3"/>
      <c r="C351" s="2"/>
      <c r="D351" s="164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2"/>
      <c r="X351" s="172"/>
      <c r="Y351" s="172"/>
      <c r="Z351" s="172"/>
      <c r="AA351" s="235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3"/>
      <c r="C352" s="2"/>
      <c r="D352" s="164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2"/>
      <c r="X352" s="172"/>
      <c r="Y352" s="172"/>
      <c r="Z352" s="172"/>
      <c r="AA352" s="235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3"/>
      <c r="C353" s="2"/>
      <c r="D353" s="164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2"/>
      <c r="X353" s="172"/>
      <c r="Y353" s="172"/>
      <c r="Z353" s="172"/>
      <c r="AA353" s="235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3"/>
      <c r="C354" s="2"/>
      <c r="D354" s="164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2"/>
      <c r="X354" s="172"/>
      <c r="Y354" s="172"/>
      <c r="Z354" s="172"/>
      <c r="AA354" s="235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3"/>
      <c r="C355" s="2"/>
      <c r="D355" s="164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2"/>
      <c r="X355" s="172"/>
      <c r="Y355" s="172"/>
      <c r="Z355" s="172"/>
      <c r="AA355" s="235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3"/>
      <c r="C356" s="2"/>
      <c r="D356" s="164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2"/>
      <c r="X356" s="172"/>
      <c r="Y356" s="172"/>
      <c r="Z356" s="172"/>
      <c r="AA356" s="235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3"/>
      <c r="C357" s="2"/>
      <c r="D357" s="164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2"/>
      <c r="X357" s="172"/>
      <c r="Y357" s="172"/>
      <c r="Z357" s="172"/>
      <c r="AA357" s="235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3"/>
      <c r="C358" s="2"/>
      <c r="D358" s="164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2"/>
      <c r="X358" s="172"/>
      <c r="Y358" s="172"/>
      <c r="Z358" s="172"/>
      <c r="AA358" s="235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3"/>
      <c r="C359" s="2"/>
      <c r="D359" s="164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2"/>
      <c r="X359" s="172"/>
      <c r="Y359" s="172"/>
      <c r="Z359" s="172"/>
      <c r="AA359" s="235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3"/>
      <c r="C360" s="2"/>
      <c r="D360" s="164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2"/>
      <c r="X360" s="172"/>
      <c r="Y360" s="172"/>
      <c r="Z360" s="172"/>
      <c r="AA360" s="235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3"/>
      <c r="C361" s="2"/>
      <c r="D361" s="164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2"/>
      <c r="X361" s="172"/>
      <c r="Y361" s="172"/>
      <c r="Z361" s="172"/>
      <c r="AA361" s="235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3"/>
      <c r="C362" s="2"/>
      <c r="D362" s="164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2"/>
      <c r="X362" s="172"/>
      <c r="Y362" s="172"/>
      <c r="Z362" s="172"/>
      <c r="AA362" s="235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3"/>
      <c r="C363" s="2"/>
      <c r="D363" s="164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2"/>
      <c r="X363" s="172"/>
      <c r="Y363" s="172"/>
      <c r="Z363" s="172"/>
      <c r="AA363" s="235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3"/>
      <c r="C364" s="2"/>
      <c r="D364" s="164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2"/>
      <c r="X364" s="172"/>
      <c r="Y364" s="172"/>
      <c r="Z364" s="172"/>
      <c r="AA364" s="235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3"/>
      <c r="C365" s="2"/>
      <c r="D365" s="164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2"/>
      <c r="X365" s="172"/>
      <c r="Y365" s="172"/>
      <c r="Z365" s="172"/>
      <c r="AA365" s="235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3"/>
      <c r="C366" s="2"/>
      <c r="D366" s="164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2"/>
      <c r="X366" s="172"/>
      <c r="Y366" s="172"/>
      <c r="Z366" s="172"/>
      <c r="AA366" s="235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3"/>
      <c r="C367" s="2"/>
      <c r="D367" s="164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2"/>
      <c r="X367" s="172"/>
      <c r="Y367" s="172"/>
      <c r="Z367" s="172"/>
      <c r="AA367" s="235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3"/>
      <c r="C368" s="2"/>
      <c r="D368" s="164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2"/>
      <c r="X368" s="172"/>
      <c r="Y368" s="172"/>
      <c r="Z368" s="172"/>
      <c r="AA368" s="235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3"/>
      <c r="C369" s="2"/>
      <c r="D369" s="164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2"/>
      <c r="X369" s="172"/>
      <c r="Y369" s="172"/>
      <c r="Z369" s="172"/>
      <c r="AA369" s="235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3"/>
      <c r="C370" s="2"/>
      <c r="D370" s="164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2"/>
      <c r="X370" s="172"/>
      <c r="Y370" s="172"/>
      <c r="Z370" s="172"/>
      <c r="AA370" s="235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3"/>
      <c r="C371" s="2"/>
      <c r="D371" s="164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2"/>
      <c r="X371" s="172"/>
      <c r="Y371" s="172"/>
      <c r="Z371" s="172"/>
      <c r="AA371" s="235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3"/>
      <c r="C372" s="2"/>
      <c r="D372" s="164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2"/>
      <c r="X372" s="172"/>
      <c r="Y372" s="172"/>
      <c r="Z372" s="172"/>
      <c r="AA372" s="235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3"/>
      <c r="C373" s="2"/>
      <c r="D373" s="164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2"/>
      <c r="X373" s="172"/>
      <c r="Y373" s="172"/>
      <c r="Z373" s="172"/>
      <c r="AA373" s="235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3"/>
      <c r="C374" s="2"/>
      <c r="D374" s="164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2"/>
      <c r="X374" s="172"/>
      <c r="Y374" s="172"/>
      <c r="Z374" s="172"/>
      <c r="AA374" s="235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3"/>
      <c r="C375" s="2"/>
      <c r="D375" s="164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2"/>
      <c r="X375" s="172"/>
      <c r="Y375" s="172"/>
      <c r="Z375" s="172"/>
      <c r="AA375" s="235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3"/>
      <c r="C376" s="2"/>
      <c r="D376" s="164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2"/>
      <c r="X376" s="172"/>
      <c r="Y376" s="172"/>
      <c r="Z376" s="172"/>
      <c r="AA376" s="235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3"/>
      <c r="C377" s="2"/>
      <c r="D377" s="164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2"/>
      <c r="X377" s="172"/>
      <c r="Y377" s="172"/>
      <c r="Z377" s="172"/>
      <c r="AA377" s="235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3"/>
      <c r="C378" s="2"/>
      <c r="D378" s="164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2"/>
      <c r="X378" s="172"/>
      <c r="Y378" s="172"/>
      <c r="Z378" s="172"/>
      <c r="AA378" s="235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3"/>
      <c r="C379" s="2"/>
      <c r="D379" s="164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2"/>
      <c r="X379" s="172"/>
      <c r="Y379" s="172"/>
      <c r="Z379" s="172"/>
      <c r="AA379" s="235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3"/>
      <c r="C380" s="2"/>
      <c r="D380" s="164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2"/>
      <c r="X380" s="172"/>
      <c r="Y380" s="172"/>
      <c r="Z380" s="172"/>
      <c r="AA380" s="235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3"/>
      <c r="C381" s="2"/>
      <c r="D381" s="164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2"/>
      <c r="X381" s="172"/>
      <c r="Y381" s="172"/>
      <c r="Z381" s="172"/>
      <c r="AA381" s="235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3"/>
      <c r="C382" s="2"/>
      <c r="D382" s="164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2"/>
      <c r="X382" s="172"/>
      <c r="Y382" s="172"/>
      <c r="Z382" s="172"/>
      <c r="AA382" s="235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3"/>
      <c r="C383" s="2"/>
      <c r="D383" s="164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2"/>
      <c r="X383" s="172"/>
      <c r="Y383" s="172"/>
      <c r="Z383" s="172"/>
      <c r="AA383" s="235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3"/>
      <c r="C384" s="2"/>
      <c r="D384" s="164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2"/>
      <c r="X384" s="172"/>
      <c r="Y384" s="172"/>
      <c r="Z384" s="172"/>
      <c r="AA384" s="235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164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2"/>
      <c r="X385" s="172"/>
      <c r="Y385" s="172"/>
      <c r="Z385" s="172"/>
      <c r="AA385" s="235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164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2"/>
      <c r="X386" s="172"/>
      <c r="Y386" s="172"/>
      <c r="Z386" s="172"/>
      <c r="AA386" s="235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64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2"/>
      <c r="X387" s="172"/>
      <c r="Y387" s="172"/>
      <c r="Z387" s="172"/>
      <c r="AA387" s="235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64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2"/>
      <c r="X388" s="172"/>
      <c r="Y388" s="172"/>
      <c r="Z388" s="172"/>
      <c r="AA388" s="235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64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2"/>
      <c r="X389" s="172"/>
      <c r="Y389" s="172"/>
      <c r="Z389" s="172"/>
      <c r="AA389" s="235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64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2"/>
      <c r="X390" s="172"/>
      <c r="Y390" s="172"/>
      <c r="Z390" s="172"/>
      <c r="AA390" s="235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4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2"/>
      <c r="X391" s="172"/>
      <c r="Y391" s="172"/>
      <c r="Z391" s="172"/>
      <c r="AA391" s="235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4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2"/>
      <c r="X392" s="172"/>
      <c r="Y392" s="172"/>
      <c r="Z392" s="172"/>
      <c r="AA392" s="235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4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2"/>
      <c r="X393" s="172"/>
      <c r="Y393" s="172"/>
      <c r="Z393" s="172"/>
      <c r="AA393" s="235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4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2"/>
      <c r="X394" s="172"/>
      <c r="Y394" s="172"/>
      <c r="Z394" s="172"/>
      <c r="AA394" s="235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4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2"/>
      <c r="X395" s="172"/>
      <c r="Y395" s="172"/>
      <c r="Z395" s="172"/>
      <c r="AA395" s="235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2"/>
      <c r="X396" s="172"/>
      <c r="Y396" s="172"/>
      <c r="Z396" s="172"/>
      <c r="AA396" s="235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4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2"/>
      <c r="X397" s="172"/>
      <c r="Y397" s="172"/>
      <c r="Z397" s="172"/>
      <c r="AA397" s="235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4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2"/>
      <c r="X398" s="172"/>
      <c r="Y398" s="172"/>
      <c r="Z398" s="172"/>
      <c r="AA398" s="235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4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2"/>
      <c r="X399" s="172"/>
      <c r="Y399" s="172"/>
      <c r="Z399" s="172"/>
      <c r="AA399" s="235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4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2"/>
      <c r="X400" s="172"/>
      <c r="Y400" s="172"/>
      <c r="Z400" s="172"/>
      <c r="AA400" s="235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4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2"/>
      <c r="X401" s="172"/>
      <c r="Y401" s="172"/>
      <c r="Z401" s="172"/>
      <c r="AA401" s="235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4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2"/>
      <c r="X402" s="172"/>
      <c r="Y402" s="172"/>
      <c r="Z402" s="172"/>
      <c r="AA402" s="235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4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2"/>
      <c r="X403" s="172"/>
      <c r="Y403" s="172"/>
      <c r="Z403" s="172"/>
      <c r="AA403" s="235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4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2"/>
      <c r="X404" s="172"/>
      <c r="Y404" s="172"/>
      <c r="Z404" s="172"/>
      <c r="AA404" s="235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4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2"/>
      <c r="X405" s="172"/>
      <c r="Y405" s="172"/>
      <c r="Z405" s="172"/>
      <c r="AA405" s="235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4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2"/>
      <c r="X406" s="172"/>
      <c r="Y406" s="172"/>
      <c r="Z406" s="172"/>
      <c r="AA406" s="235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4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2"/>
      <c r="X407" s="172"/>
      <c r="Y407" s="172"/>
      <c r="Z407" s="172"/>
      <c r="AA407" s="235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4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2"/>
      <c r="X408" s="172"/>
      <c r="Y408" s="172"/>
      <c r="Z408" s="172"/>
      <c r="AA408" s="235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4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2"/>
      <c r="X409" s="172"/>
      <c r="Y409" s="172"/>
      <c r="Z409" s="172"/>
      <c r="AA409" s="235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4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2"/>
      <c r="X410" s="172"/>
      <c r="Y410" s="172"/>
      <c r="Z410" s="172"/>
      <c r="AA410" s="235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4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2"/>
      <c r="X411" s="172"/>
      <c r="Y411" s="172"/>
      <c r="Z411" s="172"/>
      <c r="AA411" s="235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4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2"/>
      <c r="X412" s="172"/>
      <c r="Y412" s="172"/>
      <c r="Z412" s="172"/>
      <c r="AA412" s="235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4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2"/>
      <c r="X413" s="172"/>
      <c r="Y413" s="172"/>
      <c r="Z413" s="172"/>
      <c r="AA413" s="235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4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2"/>
      <c r="X414" s="172"/>
      <c r="Y414" s="172"/>
      <c r="Z414" s="172"/>
      <c r="AA414" s="235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4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2"/>
      <c r="X415" s="172"/>
      <c r="Y415" s="172"/>
      <c r="Z415" s="172"/>
      <c r="AA415" s="235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4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2"/>
      <c r="X416" s="172"/>
      <c r="Y416" s="172"/>
      <c r="Z416" s="172"/>
      <c r="AA416" s="235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4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2"/>
      <c r="X417" s="172"/>
      <c r="Y417" s="172"/>
      <c r="Z417" s="172"/>
      <c r="AA417" s="235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4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2"/>
      <c r="X418" s="172"/>
      <c r="Y418" s="172"/>
      <c r="Z418" s="172"/>
      <c r="AA418" s="235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4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2"/>
      <c r="X419" s="172"/>
      <c r="Y419" s="172"/>
      <c r="Z419" s="172"/>
      <c r="AA419" s="235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4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2"/>
      <c r="X420" s="172"/>
      <c r="Y420" s="172"/>
      <c r="Z420" s="172"/>
      <c r="AA420" s="235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4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2"/>
      <c r="X421" s="172"/>
      <c r="Y421" s="172"/>
      <c r="Z421" s="172"/>
      <c r="AA421" s="235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4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2"/>
      <c r="X422" s="172"/>
      <c r="Y422" s="172"/>
      <c r="Z422" s="172"/>
      <c r="AA422" s="235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4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2"/>
      <c r="X423" s="172"/>
      <c r="Y423" s="172"/>
      <c r="Z423" s="172"/>
      <c r="AA423" s="235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4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2"/>
      <c r="X424" s="172"/>
      <c r="Y424" s="172"/>
      <c r="Z424" s="172"/>
      <c r="AA424" s="235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4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2"/>
      <c r="X425" s="172"/>
      <c r="Y425" s="172"/>
      <c r="Z425" s="172"/>
      <c r="AA425" s="235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4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2"/>
      <c r="X426" s="172"/>
      <c r="Y426" s="172"/>
      <c r="Z426" s="172"/>
      <c r="AA426" s="235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4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2"/>
      <c r="X427" s="172"/>
      <c r="Y427" s="172"/>
      <c r="Z427" s="172"/>
      <c r="AA427" s="235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4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2"/>
      <c r="X428" s="172"/>
      <c r="Y428" s="172"/>
      <c r="Z428" s="172"/>
      <c r="AA428" s="235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4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2"/>
      <c r="X429" s="172"/>
      <c r="Y429" s="172"/>
      <c r="Z429" s="172"/>
      <c r="AA429" s="235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4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2"/>
      <c r="X430" s="172"/>
      <c r="Y430" s="172"/>
      <c r="Z430" s="172"/>
      <c r="AA430" s="235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4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2"/>
      <c r="X431" s="172"/>
      <c r="Y431" s="172"/>
      <c r="Z431" s="172"/>
      <c r="AA431" s="235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4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2"/>
      <c r="X432" s="172"/>
      <c r="Y432" s="172"/>
      <c r="Z432" s="172"/>
      <c r="AA432" s="235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4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2"/>
      <c r="X433" s="172"/>
      <c r="Y433" s="172"/>
      <c r="Z433" s="172"/>
      <c r="AA433" s="235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4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2"/>
      <c r="X434" s="172"/>
      <c r="Y434" s="172"/>
      <c r="Z434" s="172"/>
      <c r="AA434" s="235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4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2"/>
      <c r="X435" s="172"/>
      <c r="Y435" s="172"/>
      <c r="Z435" s="172"/>
      <c r="AA435" s="235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4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2"/>
      <c r="X436" s="172"/>
      <c r="Y436" s="172"/>
      <c r="Z436" s="172"/>
      <c r="AA436" s="235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4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2"/>
      <c r="X437" s="172"/>
      <c r="Y437" s="172"/>
      <c r="Z437" s="172"/>
      <c r="AA437" s="235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4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2"/>
      <c r="X438" s="172"/>
      <c r="Y438" s="172"/>
      <c r="Z438" s="172"/>
      <c r="AA438" s="235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4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2"/>
      <c r="X439" s="172"/>
      <c r="Y439" s="172"/>
      <c r="Z439" s="172"/>
      <c r="AA439" s="235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4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2"/>
      <c r="X440" s="172"/>
      <c r="Y440" s="172"/>
      <c r="Z440" s="172"/>
      <c r="AA440" s="235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4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2"/>
      <c r="X441" s="172"/>
      <c r="Y441" s="172"/>
      <c r="Z441" s="172"/>
      <c r="AA441" s="235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4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2"/>
      <c r="X442" s="172"/>
      <c r="Y442" s="172"/>
      <c r="Z442" s="172"/>
      <c r="AA442" s="235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4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2"/>
      <c r="X443" s="172"/>
      <c r="Y443" s="172"/>
      <c r="Z443" s="172"/>
      <c r="AA443" s="235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4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2"/>
      <c r="X444" s="172"/>
      <c r="Y444" s="172"/>
      <c r="Z444" s="172"/>
      <c r="AA444" s="235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4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2"/>
      <c r="X445" s="172"/>
      <c r="Y445" s="172"/>
      <c r="Z445" s="172"/>
      <c r="AA445" s="235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4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2"/>
      <c r="X446" s="172"/>
      <c r="Y446" s="172"/>
      <c r="Z446" s="172"/>
      <c r="AA446" s="235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4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2"/>
      <c r="X447" s="172"/>
      <c r="Y447" s="172"/>
      <c r="Z447" s="172"/>
      <c r="AA447" s="235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4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2"/>
      <c r="X448" s="172"/>
      <c r="Y448" s="172"/>
      <c r="Z448" s="172"/>
      <c r="AA448" s="235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4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2"/>
      <c r="X449" s="172"/>
      <c r="Y449" s="172"/>
      <c r="Z449" s="172"/>
      <c r="AA449" s="235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4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2"/>
      <c r="X450" s="172"/>
      <c r="Y450" s="172"/>
      <c r="Z450" s="172"/>
      <c r="AA450" s="235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4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2"/>
      <c r="X451" s="172"/>
      <c r="Y451" s="172"/>
      <c r="Z451" s="172"/>
      <c r="AA451" s="235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4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2"/>
      <c r="X452" s="172"/>
      <c r="Y452" s="172"/>
      <c r="Z452" s="172"/>
      <c r="AA452" s="235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4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2"/>
      <c r="X453" s="172"/>
      <c r="Y453" s="172"/>
      <c r="Z453" s="172"/>
      <c r="AA453" s="235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4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2"/>
      <c r="X454" s="172"/>
      <c r="Y454" s="172"/>
      <c r="Z454" s="172"/>
      <c r="AA454" s="235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4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2"/>
      <c r="X455" s="172"/>
      <c r="Y455" s="172"/>
      <c r="Z455" s="172"/>
      <c r="AA455" s="235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4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2"/>
      <c r="X456" s="172"/>
      <c r="Y456" s="172"/>
      <c r="Z456" s="172"/>
      <c r="AA456" s="235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4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2"/>
      <c r="X457" s="172"/>
      <c r="Y457" s="172"/>
      <c r="Z457" s="172"/>
      <c r="AA457" s="235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4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2"/>
      <c r="X458" s="172"/>
      <c r="Y458" s="172"/>
      <c r="Z458" s="172"/>
      <c r="AA458" s="235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4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2"/>
      <c r="X459" s="172"/>
      <c r="Y459" s="172"/>
      <c r="Z459" s="172"/>
      <c r="AA459" s="235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4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2"/>
      <c r="X460" s="172"/>
      <c r="Y460" s="172"/>
      <c r="Z460" s="172"/>
      <c r="AA460" s="235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4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2"/>
      <c r="X461" s="172"/>
      <c r="Y461" s="172"/>
      <c r="Z461" s="172"/>
      <c r="AA461" s="235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4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2"/>
      <c r="X462" s="172"/>
      <c r="Y462" s="172"/>
      <c r="Z462" s="172"/>
      <c r="AA462" s="235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4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2"/>
      <c r="X463" s="172"/>
      <c r="Y463" s="172"/>
      <c r="Z463" s="172"/>
      <c r="AA463" s="235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4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2"/>
      <c r="X464" s="172"/>
      <c r="Y464" s="172"/>
      <c r="Z464" s="172"/>
      <c r="AA464" s="235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4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2"/>
      <c r="X465" s="172"/>
      <c r="Y465" s="172"/>
      <c r="Z465" s="172"/>
      <c r="AA465" s="235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4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2"/>
      <c r="X466" s="172"/>
      <c r="Y466" s="172"/>
      <c r="Z466" s="172"/>
      <c r="AA466" s="235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4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2"/>
      <c r="X467" s="172"/>
      <c r="Y467" s="172"/>
      <c r="Z467" s="172"/>
      <c r="AA467" s="235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4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2"/>
      <c r="X468" s="172"/>
      <c r="Y468" s="172"/>
      <c r="Z468" s="172"/>
      <c r="AA468" s="235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4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2"/>
      <c r="X469" s="172"/>
      <c r="Y469" s="172"/>
      <c r="Z469" s="172"/>
      <c r="AA469" s="235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4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2"/>
      <c r="X470" s="172"/>
      <c r="Y470" s="172"/>
      <c r="Z470" s="172"/>
      <c r="AA470" s="235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4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2"/>
      <c r="X471" s="172"/>
      <c r="Y471" s="172"/>
      <c r="Z471" s="172"/>
      <c r="AA471" s="235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4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2"/>
      <c r="X472" s="172"/>
      <c r="Y472" s="172"/>
      <c r="Z472" s="172"/>
      <c r="AA472" s="235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4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2"/>
      <c r="X473" s="172"/>
      <c r="Y473" s="172"/>
      <c r="Z473" s="172"/>
      <c r="AA473" s="235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4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2"/>
      <c r="X474" s="172"/>
      <c r="Y474" s="172"/>
      <c r="Z474" s="172"/>
      <c r="AA474" s="235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4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2"/>
      <c r="X475" s="172"/>
      <c r="Y475" s="172"/>
      <c r="Z475" s="172"/>
      <c r="AA475" s="235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4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2"/>
      <c r="X476" s="172"/>
      <c r="Y476" s="172"/>
      <c r="Z476" s="172"/>
      <c r="AA476" s="235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4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2"/>
      <c r="X477" s="172"/>
      <c r="Y477" s="172"/>
      <c r="Z477" s="172"/>
      <c r="AA477" s="235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4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2"/>
      <c r="X478" s="172"/>
      <c r="Y478" s="172"/>
      <c r="Z478" s="172"/>
      <c r="AA478" s="235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4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2"/>
      <c r="X479" s="172"/>
      <c r="Y479" s="172"/>
      <c r="Z479" s="172"/>
      <c r="AA479" s="235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4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2"/>
      <c r="X480" s="172"/>
      <c r="Y480" s="172"/>
      <c r="Z480" s="172"/>
      <c r="AA480" s="235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4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2"/>
      <c r="X481" s="172"/>
      <c r="Y481" s="172"/>
      <c r="Z481" s="172"/>
      <c r="AA481" s="235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4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2"/>
      <c r="X482" s="172"/>
      <c r="Y482" s="172"/>
      <c r="Z482" s="172"/>
      <c r="AA482" s="235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4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2"/>
      <c r="X483" s="172"/>
      <c r="Y483" s="172"/>
      <c r="Z483" s="172"/>
      <c r="AA483" s="235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4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2"/>
      <c r="X484" s="172"/>
      <c r="Y484" s="172"/>
      <c r="Z484" s="172"/>
      <c r="AA484" s="235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4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2"/>
      <c r="X485" s="172"/>
      <c r="Y485" s="172"/>
      <c r="Z485" s="172"/>
      <c r="AA485" s="235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4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2"/>
      <c r="X486" s="172"/>
      <c r="Y486" s="172"/>
      <c r="Z486" s="172"/>
      <c r="AA486" s="235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4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2"/>
      <c r="X487" s="172"/>
      <c r="Y487" s="172"/>
      <c r="Z487" s="172"/>
      <c r="AA487" s="235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4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2"/>
      <c r="X488" s="172"/>
      <c r="Y488" s="172"/>
      <c r="Z488" s="172"/>
      <c r="AA488" s="235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4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2"/>
      <c r="X489" s="172"/>
      <c r="Y489" s="172"/>
      <c r="Z489" s="172"/>
      <c r="AA489" s="235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4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2"/>
      <c r="X490" s="172"/>
      <c r="Y490" s="172"/>
      <c r="Z490" s="172"/>
      <c r="AA490" s="235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4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2"/>
      <c r="X491" s="172"/>
      <c r="Y491" s="172"/>
      <c r="Z491" s="172"/>
      <c r="AA491" s="235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4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2"/>
      <c r="X492" s="172"/>
      <c r="Y492" s="172"/>
      <c r="Z492" s="172"/>
      <c r="AA492" s="235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4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2"/>
      <c r="X493" s="172"/>
      <c r="Y493" s="172"/>
      <c r="Z493" s="172"/>
      <c r="AA493" s="235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4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2"/>
      <c r="X494" s="172"/>
      <c r="Y494" s="172"/>
      <c r="Z494" s="172"/>
      <c r="AA494" s="235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4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2"/>
      <c r="X495" s="172"/>
      <c r="Y495" s="172"/>
      <c r="Z495" s="172"/>
      <c r="AA495" s="235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4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2"/>
      <c r="X496" s="172"/>
      <c r="Y496" s="172"/>
      <c r="Z496" s="172"/>
      <c r="AA496" s="235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4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2"/>
      <c r="X497" s="172"/>
      <c r="Y497" s="172"/>
      <c r="Z497" s="172"/>
      <c r="AA497" s="235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4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2"/>
      <c r="X498" s="172"/>
      <c r="Y498" s="172"/>
      <c r="Z498" s="172"/>
      <c r="AA498" s="235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4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2"/>
      <c r="X499" s="172"/>
      <c r="Y499" s="172"/>
      <c r="Z499" s="172"/>
      <c r="AA499" s="235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4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2"/>
      <c r="X500" s="172"/>
      <c r="Y500" s="172"/>
      <c r="Z500" s="172"/>
      <c r="AA500" s="235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4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2"/>
      <c r="X501" s="172"/>
      <c r="Y501" s="172"/>
      <c r="Z501" s="172"/>
      <c r="AA501" s="235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4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2"/>
      <c r="X502" s="172"/>
      <c r="Y502" s="172"/>
      <c r="Z502" s="172"/>
      <c r="AA502" s="235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4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2"/>
      <c r="X503" s="172"/>
      <c r="Y503" s="172"/>
      <c r="Z503" s="172"/>
      <c r="AA503" s="235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4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2"/>
      <c r="X504" s="172"/>
      <c r="Y504" s="172"/>
      <c r="Z504" s="172"/>
      <c r="AA504" s="235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4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2"/>
      <c r="X505" s="172"/>
      <c r="Y505" s="172"/>
      <c r="Z505" s="172"/>
      <c r="AA505" s="235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4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2"/>
      <c r="X506" s="172"/>
      <c r="Y506" s="172"/>
      <c r="Z506" s="172"/>
      <c r="AA506" s="235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4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2"/>
      <c r="X507" s="172"/>
      <c r="Y507" s="172"/>
      <c r="Z507" s="172"/>
      <c r="AA507" s="235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4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2"/>
      <c r="X508" s="172"/>
      <c r="Y508" s="172"/>
      <c r="Z508" s="172"/>
      <c r="AA508" s="235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4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2"/>
      <c r="X509" s="172"/>
      <c r="Y509" s="172"/>
      <c r="Z509" s="172"/>
      <c r="AA509" s="235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4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2"/>
      <c r="X510" s="172"/>
      <c r="Y510" s="172"/>
      <c r="Z510" s="172"/>
      <c r="AA510" s="235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4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2"/>
      <c r="X511" s="172"/>
      <c r="Y511" s="172"/>
      <c r="Z511" s="172"/>
      <c r="AA511" s="235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4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2"/>
      <c r="X512" s="172"/>
      <c r="Y512" s="172"/>
      <c r="Z512" s="172"/>
      <c r="AA512" s="235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4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2"/>
      <c r="X513" s="172"/>
      <c r="Y513" s="172"/>
      <c r="Z513" s="172"/>
      <c r="AA513" s="235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4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2"/>
      <c r="X514" s="172"/>
      <c r="Y514" s="172"/>
      <c r="Z514" s="172"/>
      <c r="AA514" s="235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4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2"/>
      <c r="X515" s="172"/>
      <c r="Y515" s="172"/>
      <c r="Z515" s="172"/>
      <c r="AA515" s="235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4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2"/>
      <c r="X516" s="172"/>
      <c r="Y516" s="172"/>
      <c r="Z516" s="172"/>
      <c r="AA516" s="235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4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2"/>
      <c r="X517" s="172"/>
      <c r="Y517" s="172"/>
      <c r="Z517" s="172"/>
      <c r="AA517" s="235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4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2"/>
      <c r="X518" s="172"/>
      <c r="Y518" s="172"/>
      <c r="Z518" s="172"/>
      <c r="AA518" s="235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4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2"/>
      <c r="X519" s="172"/>
      <c r="Y519" s="172"/>
      <c r="Z519" s="172"/>
      <c r="AA519" s="235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4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2"/>
      <c r="X520" s="172"/>
      <c r="Y520" s="172"/>
      <c r="Z520" s="172"/>
      <c r="AA520" s="235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4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2"/>
      <c r="X521" s="172"/>
      <c r="Y521" s="172"/>
      <c r="Z521" s="172"/>
      <c r="AA521" s="235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4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2"/>
      <c r="X522" s="172"/>
      <c r="Y522" s="172"/>
      <c r="Z522" s="172"/>
      <c r="AA522" s="235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4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2"/>
      <c r="X523" s="172"/>
      <c r="Y523" s="172"/>
      <c r="Z523" s="172"/>
      <c r="AA523" s="235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4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2"/>
      <c r="X524" s="172"/>
      <c r="Y524" s="172"/>
      <c r="Z524" s="172"/>
      <c r="AA524" s="235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4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2"/>
      <c r="X525" s="172"/>
      <c r="Y525" s="172"/>
      <c r="Z525" s="172"/>
      <c r="AA525" s="235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4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2"/>
      <c r="X526" s="172"/>
      <c r="Y526" s="172"/>
      <c r="Z526" s="172"/>
      <c r="AA526" s="235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4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2"/>
      <c r="X527" s="172"/>
      <c r="Y527" s="172"/>
      <c r="Z527" s="172"/>
      <c r="AA527" s="235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4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2"/>
      <c r="X528" s="172"/>
      <c r="Y528" s="172"/>
      <c r="Z528" s="172"/>
      <c r="AA528" s="235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4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2"/>
      <c r="X529" s="172"/>
      <c r="Y529" s="172"/>
      <c r="Z529" s="172"/>
      <c r="AA529" s="235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4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2"/>
      <c r="X530" s="172"/>
      <c r="Y530" s="172"/>
      <c r="Z530" s="172"/>
      <c r="AA530" s="235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4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2"/>
      <c r="X531" s="172"/>
      <c r="Y531" s="172"/>
      <c r="Z531" s="172"/>
      <c r="AA531" s="235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4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2"/>
      <c r="X532" s="172"/>
      <c r="Y532" s="172"/>
      <c r="Z532" s="172"/>
      <c r="AA532" s="235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4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2"/>
      <c r="X533" s="172"/>
      <c r="Y533" s="172"/>
      <c r="Z533" s="172"/>
      <c r="AA533" s="235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4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2"/>
      <c r="X534" s="172"/>
      <c r="Y534" s="172"/>
      <c r="Z534" s="172"/>
      <c r="AA534" s="235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4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2"/>
      <c r="X535" s="172"/>
      <c r="Y535" s="172"/>
      <c r="Z535" s="172"/>
      <c r="AA535" s="235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4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2"/>
      <c r="X536" s="172"/>
      <c r="Y536" s="172"/>
      <c r="Z536" s="172"/>
      <c r="AA536" s="235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4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2"/>
      <c r="X537" s="172"/>
      <c r="Y537" s="172"/>
      <c r="Z537" s="172"/>
      <c r="AA537" s="235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4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2"/>
      <c r="X538" s="172"/>
      <c r="Y538" s="172"/>
      <c r="Z538" s="172"/>
      <c r="AA538" s="235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4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2"/>
      <c r="X539" s="172"/>
      <c r="Y539" s="172"/>
      <c r="Z539" s="172"/>
      <c r="AA539" s="235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4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2"/>
      <c r="X540" s="172"/>
      <c r="Y540" s="172"/>
      <c r="Z540" s="172"/>
      <c r="AA540" s="235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4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2"/>
      <c r="X541" s="172"/>
      <c r="Y541" s="172"/>
      <c r="Z541" s="172"/>
      <c r="AA541" s="235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4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2"/>
      <c r="X542" s="172"/>
      <c r="Y542" s="172"/>
      <c r="Z542" s="172"/>
      <c r="AA542" s="235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4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2"/>
      <c r="X543" s="172"/>
      <c r="Y543" s="172"/>
      <c r="Z543" s="172"/>
      <c r="AA543" s="235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4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2"/>
      <c r="X544" s="172"/>
      <c r="Y544" s="172"/>
      <c r="Z544" s="172"/>
      <c r="AA544" s="235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4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2"/>
      <c r="X545" s="172"/>
      <c r="Y545" s="172"/>
      <c r="Z545" s="172"/>
      <c r="AA545" s="235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4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2"/>
      <c r="X546" s="172"/>
      <c r="Y546" s="172"/>
      <c r="Z546" s="172"/>
      <c r="AA546" s="235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4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2"/>
      <c r="X547" s="172"/>
      <c r="Y547" s="172"/>
      <c r="Z547" s="172"/>
      <c r="AA547" s="235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4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2"/>
      <c r="X548" s="172"/>
      <c r="Y548" s="172"/>
      <c r="Z548" s="172"/>
      <c r="AA548" s="235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4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2"/>
      <c r="X549" s="172"/>
      <c r="Y549" s="172"/>
      <c r="Z549" s="172"/>
      <c r="AA549" s="235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4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2"/>
      <c r="X550" s="172"/>
      <c r="Y550" s="172"/>
      <c r="Z550" s="172"/>
      <c r="AA550" s="235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4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2"/>
      <c r="X551" s="172"/>
      <c r="Y551" s="172"/>
      <c r="Z551" s="172"/>
      <c r="AA551" s="235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4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2"/>
      <c r="X552" s="172"/>
      <c r="Y552" s="172"/>
      <c r="Z552" s="172"/>
      <c r="AA552" s="235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4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2"/>
      <c r="X553" s="172"/>
      <c r="Y553" s="172"/>
      <c r="Z553" s="172"/>
      <c r="AA553" s="235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4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2"/>
      <c r="X554" s="172"/>
      <c r="Y554" s="172"/>
      <c r="Z554" s="172"/>
      <c r="AA554" s="235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4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2"/>
      <c r="X555" s="172"/>
      <c r="Y555" s="172"/>
      <c r="Z555" s="172"/>
      <c r="AA555" s="235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4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2"/>
      <c r="X556" s="172"/>
      <c r="Y556" s="172"/>
      <c r="Z556" s="172"/>
      <c r="AA556" s="235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4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2"/>
      <c r="X557" s="172"/>
      <c r="Y557" s="172"/>
      <c r="Z557" s="172"/>
      <c r="AA557" s="235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4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2"/>
      <c r="X558" s="172"/>
      <c r="Y558" s="172"/>
      <c r="Z558" s="172"/>
      <c r="AA558" s="235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4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2"/>
      <c r="X559" s="172"/>
      <c r="Y559" s="172"/>
      <c r="Z559" s="172"/>
      <c r="AA559" s="235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4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2"/>
      <c r="X560" s="172"/>
      <c r="Y560" s="172"/>
      <c r="Z560" s="172"/>
      <c r="AA560" s="235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4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2"/>
      <c r="X561" s="172"/>
      <c r="Y561" s="172"/>
      <c r="Z561" s="172"/>
      <c r="AA561" s="235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4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2"/>
      <c r="X562" s="172"/>
      <c r="Y562" s="172"/>
      <c r="Z562" s="172"/>
      <c r="AA562" s="235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4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2"/>
      <c r="X563" s="172"/>
      <c r="Y563" s="172"/>
      <c r="Z563" s="172"/>
      <c r="AA563" s="235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4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2"/>
      <c r="X564" s="172"/>
      <c r="Y564" s="172"/>
      <c r="Z564" s="172"/>
      <c r="AA564" s="235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4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2"/>
      <c r="X565" s="172"/>
      <c r="Y565" s="172"/>
      <c r="Z565" s="172"/>
      <c r="AA565" s="235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4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2"/>
      <c r="X566" s="172"/>
      <c r="Y566" s="172"/>
      <c r="Z566" s="172"/>
      <c r="AA566" s="235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4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2"/>
      <c r="X567" s="172"/>
      <c r="Y567" s="172"/>
      <c r="Z567" s="172"/>
      <c r="AA567" s="235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4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2"/>
      <c r="X568" s="172"/>
      <c r="Y568" s="172"/>
      <c r="Z568" s="172"/>
      <c r="AA568" s="235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4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2"/>
      <c r="X569" s="172"/>
      <c r="Y569" s="172"/>
      <c r="Z569" s="172"/>
      <c r="AA569" s="235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4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2"/>
      <c r="X570" s="172"/>
      <c r="Y570" s="172"/>
      <c r="Z570" s="172"/>
      <c r="AA570" s="235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4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2"/>
      <c r="X571" s="172"/>
      <c r="Y571" s="172"/>
      <c r="Z571" s="172"/>
      <c r="AA571" s="235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4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2"/>
      <c r="X572" s="172"/>
      <c r="Y572" s="172"/>
      <c r="Z572" s="172"/>
      <c r="AA572" s="235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4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2"/>
      <c r="X573" s="172"/>
      <c r="Y573" s="172"/>
      <c r="Z573" s="172"/>
      <c r="AA573" s="235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4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2"/>
      <c r="X574" s="172"/>
      <c r="Y574" s="172"/>
      <c r="Z574" s="172"/>
      <c r="AA574" s="235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4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2"/>
      <c r="X575" s="172"/>
      <c r="Y575" s="172"/>
      <c r="Z575" s="172"/>
      <c r="AA575" s="235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4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2"/>
      <c r="X576" s="172"/>
      <c r="Y576" s="172"/>
      <c r="Z576" s="172"/>
      <c r="AA576" s="235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4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2"/>
      <c r="X577" s="172"/>
      <c r="Y577" s="172"/>
      <c r="Z577" s="172"/>
      <c r="AA577" s="235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4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2"/>
      <c r="X578" s="172"/>
      <c r="Y578" s="172"/>
      <c r="Z578" s="172"/>
      <c r="AA578" s="235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4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2"/>
      <c r="X579" s="172"/>
      <c r="Y579" s="172"/>
      <c r="Z579" s="172"/>
      <c r="AA579" s="235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4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2"/>
      <c r="X580" s="172"/>
      <c r="Y580" s="172"/>
      <c r="Z580" s="172"/>
      <c r="AA580" s="235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4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2"/>
      <c r="X581" s="172"/>
      <c r="Y581" s="172"/>
      <c r="Z581" s="172"/>
      <c r="AA581" s="235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4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2"/>
      <c r="X582" s="172"/>
      <c r="Y582" s="172"/>
      <c r="Z582" s="172"/>
      <c r="AA582" s="235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4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2"/>
      <c r="X583" s="172"/>
      <c r="Y583" s="172"/>
      <c r="Z583" s="172"/>
      <c r="AA583" s="235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4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2"/>
      <c r="X584" s="172"/>
      <c r="Y584" s="172"/>
      <c r="Z584" s="172"/>
      <c r="AA584" s="235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4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2"/>
      <c r="X585" s="172"/>
      <c r="Y585" s="172"/>
      <c r="Z585" s="172"/>
      <c r="AA585" s="235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4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2"/>
      <c r="X586" s="172"/>
      <c r="Y586" s="172"/>
      <c r="Z586" s="172"/>
      <c r="AA586" s="235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4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2"/>
      <c r="X587" s="172"/>
      <c r="Y587" s="172"/>
      <c r="Z587" s="172"/>
      <c r="AA587" s="235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4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2"/>
      <c r="X588" s="172"/>
      <c r="Y588" s="172"/>
      <c r="Z588" s="172"/>
      <c r="AA588" s="235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4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2"/>
      <c r="X589" s="172"/>
      <c r="Y589" s="172"/>
      <c r="Z589" s="172"/>
      <c r="AA589" s="235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4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2"/>
      <c r="X590" s="172"/>
      <c r="Y590" s="172"/>
      <c r="Z590" s="172"/>
      <c r="AA590" s="235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4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2"/>
      <c r="X591" s="172"/>
      <c r="Y591" s="172"/>
      <c r="Z591" s="172"/>
      <c r="AA591" s="235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4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2"/>
      <c r="X592" s="172"/>
      <c r="Y592" s="172"/>
      <c r="Z592" s="172"/>
      <c r="AA592" s="235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4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2"/>
      <c r="X593" s="172"/>
      <c r="Y593" s="172"/>
      <c r="Z593" s="172"/>
      <c r="AA593" s="235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4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2"/>
      <c r="X594" s="172"/>
      <c r="Y594" s="172"/>
      <c r="Z594" s="172"/>
      <c r="AA594" s="235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4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2"/>
      <c r="X595" s="172"/>
      <c r="Y595" s="172"/>
      <c r="Z595" s="172"/>
      <c r="AA595" s="235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4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2"/>
      <c r="X596" s="172"/>
      <c r="Y596" s="172"/>
      <c r="Z596" s="172"/>
      <c r="AA596" s="235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4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2"/>
      <c r="X597" s="172"/>
      <c r="Y597" s="172"/>
      <c r="Z597" s="172"/>
      <c r="AA597" s="235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4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2"/>
      <c r="X598" s="172"/>
      <c r="Y598" s="172"/>
      <c r="Z598" s="172"/>
      <c r="AA598" s="235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4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2"/>
      <c r="X599" s="172"/>
      <c r="Y599" s="172"/>
      <c r="Z599" s="172"/>
      <c r="AA599" s="235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4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2"/>
      <c r="X600" s="172"/>
      <c r="Y600" s="172"/>
      <c r="Z600" s="172"/>
      <c r="AA600" s="235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4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2"/>
      <c r="X601" s="172"/>
      <c r="Y601" s="172"/>
      <c r="Z601" s="172"/>
      <c r="AA601" s="235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4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2"/>
      <c r="X602" s="172"/>
      <c r="Y602" s="172"/>
      <c r="Z602" s="172"/>
      <c r="AA602" s="235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4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2"/>
      <c r="X603" s="172"/>
      <c r="Y603" s="172"/>
      <c r="Z603" s="172"/>
      <c r="AA603" s="235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4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2"/>
      <c r="X604" s="172"/>
      <c r="Y604" s="172"/>
      <c r="Z604" s="172"/>
      <c r="AA604" s="235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4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2"/>
      <c r="X605" s="172"/>
      <c r="Y605" s="172"/>
      <c r="Z605" s="172"/>
      <c r="AA605" s="235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4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2"/>
      <c r="X606" s="172"/>
      <c r="Y606" s="172"/>
      <c r="Z606" s="172"/>
      <c r="AA606" s="235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4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2"/>
      <c r="X607" s="172"/>
      <c r="Y607" s="172"/>
      <c r="Z607" s="172"/>
      <c r="AA607" s="235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4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2"/>
      <c r="X608" s="172"/>
      <c r="Y608" s="172"/>
      <c r="Z608" s="172"/>
      <c r="AA608" s="235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4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2"/>
      <c r="X609" s="172"/>
      <c r="Y609" s="172"/>
      <c r="Z609" s="172"/>
      <c r="AA609" s="235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4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2"/>
      <c r="X610" s="172"/>
      <c r="Y610" s="172"/>
      <c r="Z610" s="172"/>
      <c r="AA610" s="235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4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2"/>
      <c r="X611" s="172"/>
      <c r="Y611" s="172"/>
      <c r="Z611" s="172"/>
      <c r="AA611" s="235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4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2"/>
      <c r="X612" s="172"/>
      <c r="Y612" s="172"/>
      <c r="Z612" s="172"/>
      <c r="AA612" s="235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4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2"/>
      <c r="X613" s="172"/>
      <c r="Y613" s="172"/>
      <c r="Z613" s="172"/>
      <c r="AA613" s="235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4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2"/>
      <c r="X614" s="172"/>
      <c r="Y614" s="172"/>
      <c r="Z614" s="172"/>
      <c r="AA614" s="235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4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2"/>
      <c r="X615" s="172"/>
      <c r="Y615" s="172"/>
      <c r="Z615" s="172"/>
      <c r="AA615" s="235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4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2"/>
      <c r="X616" s="172"/>
      <c r="Y616" s="172"/>
      <c r="Z616" s="172"/>
      <c r="AA616" s="235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4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2"/>
      <c r="X617" s="172"/>
      <c r="Y617" s="172"/>
      <c r="Z617" s="172"/>
      <c r="AA617" s="235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4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2"/>
      <c r="X618" s="172"/>
      <c r="Y618" s="172"/>
      <c r="Z618" s="172"/>
      <c r="AA618" s="235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4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2"/>
      <c r="X619" s="172"/>
      <c r="Y619" s="172"/>
      <c r="Z619" s="172"/>
      <c r="AA619" s="235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4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2"/>
      <c r="X620" s="172"/>
      <c r="Y620" s="172"/>
      <c r="Z620" s="172"/>
      <c r="AA620" s="235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4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2"/>
      <c r="X621" s="172"/>
      <c r="Y621" s="172"/>
      <c r="Z621" s="172"/>
      <c r="AA621" s="235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4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2"/>
      <c r="X622" s="172"/>
      <c r="Y622" s="172"/>
      <c r="Z622" s="172"/>
      <c r="AA622" s="235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4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2"/>
      <c r="X623" s="172"/>
      <c r="Y623" s="172"/>
      <c r="Z623" s="172"/>
      <c r="AA623" s="235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4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2"/>
      <c r="X624" s="172"/>
      <c r="Y624" s="172"/>
      <c r="Z624" s="172"/>
      <c r="AA624" s="235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4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2"/>
      <c r="X625" s="172"/>
      <c r="Y625" s="172"/>
      <c r="Z625" s="172"/>
      <c r="AA625" s="235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4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2"/>
      <c r="X626" s="172"/>
      <c r="Y626" s="172"/>
      <c r="Z626" s="172"/>
      <c r="AA626" s="235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4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2"/>
      <c r="X627" s="172"/>
      <c r="Y627" s="172"/>
      <c r="Z627" s="172"/>
      <c r="AA627" s="235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4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2"/>
      <c r="X628" s="172"/>
      <c r="Y628" s="172"/>
      <c r="Z628" s="172"/>
      <c r="AA628" s="235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4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2"/>
      <c r="X629" s="172"/>
      <c r="Y629" s="172"/>
      <c r="Z629" s="172"/>
      <c r="AA629" s="235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4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2"/>
      <c r="X630" s="172"/>
      <c r="Y630" s="172"/>
      <c r="Z630" s="172"/>
      <c r="AA630" s="235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4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2"/>
      <c r="X631" s="172"/>
      <c r="Y631" s="172"/>
      <c r="Z631" s="172"/>
      <c r="AA631" s="235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4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2"/>
      <c r="X632" s="172"/>
      <c r="Y632" s="172"/>
      <c r="Z632" s="172"/>
      <c r="AA632" s="235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4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2"/>
      <c r="X633" s="172"/>
      <c r="Y633" s="172"/>
      <c r="Z633" s="172"/>
      <c r="AA633" s="235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4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2"/>
      <c r="X634" s="172"/>
      <c r="Y634" s="172"/>
      <c r="Z634" s="172"/>
      <c r="AA634" s="235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4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2"/>
      <c r="X635" s="172"/>
      <c r="Y635" s="172"/>
      <c r="Z635" s="172"/>
      <c r="AA635" s="235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4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2"/>
      <c r="X636" s="172"/>
      <c r="Y636" s="172"/>
      <c r="Z636" s="172"/>
      <c r="AA636" s="235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4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2"/>
      <c r="X637" s="172"/>
      <c r="Y637" s="172"/>
      <c r="Z637" s="172"/>
      <c r="AA637" s="235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4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2"/>
      <c r="X638" s="172"/>
      <c r="Y638" s="172"/>
      <c r="Z638" s="172"/>
      <c r="AA638" s="235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4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2"/>
      <c r="X639" s="172"/>
      <c r="Y639" s="172"/>
      <c r="Z639" s="172"/>
      <c r="AA639" s="235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4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2"/>
      <c r="X640" s="172"/>
      <c r="Y640" s="172"/>
      <c r="Z640" s="172"/>
      <c r="AA640" s="235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4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2"/>
      <c r="X641" s="172"/>
      <c r="Y641" s="172"/>
      <c r="Z641" s="172"/>
      <c r="AA641" s="235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4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2"/>
      <c r="X642" s="172"/>
      <c r="Y642" s="172"/>
      <c r="Z642" s="172"/>
      <c r="AA642" s="235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4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2"/>
      <c r="X643" s="172"/>
      <c r="Y643" s="172"/>
      <c r="Z643" s="172"/>
      <c r="AA643" s="235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4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2"/>
      <c r="X644" s="172"/>
      <c r="Y644" s="172"/>
      <c r="Z644" s="172"/>
      <c r="AA644" s="235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4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2"/>
      <c r="X645" s="172"/>
      <c r="Y645" s="172"/>
      <c r="Z645" s="172"/>
      <c r="AA645" s="235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4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2"/>
      <c r="X646" s="172"/>
      <c r="Y646" s="172"/>
      <c r="Z646" s="172"/>
      <c r="AA646" s="235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4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2"/>
      <c r="X647" s="172"/>
      <c r="Y647" s="172"/>
      <c r="Z647" s="172"/>
      <c r="AA647" s="235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4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2"/>
      <c r="X648" s="172"/>
      <c r="Y648" s="172"/>
      <c r="Z648" s="172"/>
      <c r="AA648" s="235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4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2"/>
      <c r="X649" s="172"/>
      <c r="Y649" s="172"/>
      <c r="Z649" s="172"/>
      <c r="AA649" s="235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4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2"/>
      <c r="X650" s="172"/>
      <c r="Y650" s="172"/>
      <c r="Z650" s="172"/>
      <c r="AA650" s="235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4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2"/>
      <c r="X651" s="172"/>
      <c r="Y651" s="172"/>
      <c r="Z651" s="172"/>
      <c r="AA651" s="235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4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2"/>
      <c r="X652" s="172"/>
      <c r="Y652" s="172"/>
      <c r="Z652" s="172"/>
      <c r="AA652" s="235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4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2"/>
      <c r="X653" s="172"/>
      <c r="Y653" s="172"/>
      <c r="Z653" s="172"/>
      <c r="AA653" s="235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4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2"/>
      <c r="X654" s="172"/>
      <c r="Y654" s="172"/>
      <c r="Z654" s="172"/>
      <c r="AA654" s="235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4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2"/>
      <c r="X655" s="172"/>
      <c r="Y655" s="172"/>
      <c r="Z655" s="172"/>
      <c r="AA655" s="235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4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2"/>
      <c r="X656" s="172"/>
      <c r="Y656" s="172"/>
      <c r="Z656" s="172"/>
      <c r="AA656" s="235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4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2"/>
      <c r="X657" s="172"/>
      <c r="Y657" s="172"/>
      <c r="Z657" s="172"/>
      <c r="AA657" s="235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4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2"/>
      <c r="X658" s="172"/>
      <c r="Y658" s="172"/>
      <c r="Z658" s="172"/>
      <c r="AA658" s="235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4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2"/>
      <c r="X659" s="172"/>
      <c r="Y659" s="172"/>
      <c r="Z659" s="172"/>
      <c r="AA659" s="235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4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2"/>
      <c r="X660" s="172"/>
      <c r="Y660" s="172"/>
      <c r="Z660" s="172"/>
      <c r="AA660" s="235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4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2"/>
      <c r="X661" s="172"/>
      <c r="Y661" s="172"/>
      <c r="Z661" s="172"/>
      <c r="AA661" s="235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4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2"/>
      <c r="X662" s="172"/>
      <c r="Y662" s="172"/>
      <c r="Z662" s="172"/>
      <c r="AA662" s="235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4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2"/>
      <c r="X663" s="172"/>
      <c r="Y663" s="172"/>
      <c r="Z663" s="172"/>
      <c r="AA663" s="235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4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2"/>
      <c r="X664" s="172"/>
      <c r="Y664" s="172"/>
      <c r="Z664" s="172"/>
      <c r="AA664" s="235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4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2"/>
      <c r="X665" s="172"/>
      <c r="Y665" s="172"/>
      <c r="Z665" s="172"/>
      <c r="AA665" s="235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4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2"/>
      <c r="X666" s="172"/>
      <c r="Y666" s="172"/>
      <c r="Z666" s="172"/>
      <c r="AA666" s="235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4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2"/>
      <c r="X667" s="172"/>
      <c r="Y667" s="172"/>
      <c r="Z667" s="172"/>
      <c r="AA667" s="235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4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2"/>
      <c r="X668" s="172"/>
      <c r="Y668" s="172"/>
      <c r="Z668" s="172"/>
      <c r="AA668" s="235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4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2"/>
      <c r="X669" s="172"/>
      <c r="Y669" s="172"/>
      <c r="Z669" s="172"/>
      <c r="AA669" s="235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4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2"/>
      <c r="X670" s="172"/>
      <c r="Y670" s="172"/>
      <c r="Z670" s="172"/>
      <c r="AA670" s="235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4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2"/>
      <c r="X671" s="172"/>
      <c r="Y671" s="172"/>
      <c r="Z671" s="172"/>
      <c r="AA671" s="235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4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2"/>
      <c r="X672" s="172"/>
      <c r="Y672" s="172"/>
      <c r="Z672" s="172"/>
      <c r="AA672" s="235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4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2"/>
      <c r="X673" s="172"/>
      <c r="Y673" s="172"/>
      <c r="Z673" s="172"/>
      <c r="AA673" s="235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4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2"/>
      <c r="X674" s="172"/>
      <c r="Y674" s="172"/>
      <c r="Z674" s="172"/>
      <c r="AA674" s="235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4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2"/>
      <c r="X675" s="172"/>
      <c r="Y675" s="172"/>
      <c r="Z675" s="172"/>
      <c r="AA675" s="235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4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2"/>
      <c r="X676" s="172"/>
      <c r="Y676" s="172"/>
      <c r="Z676" s="172"/>
      <c r="AA676" s="235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4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2"/>
      <c r="X677" s="172"/>
      <c r="Y677" s="172"/>
      <c r="Z677" s="172"/>
      <c r="AA677" s="235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4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2"/>
      <c r="X678" s="172"/>
      <c r="Y678" s="172"/>
      <c r="Z678" s="172"/>
      <c r="AA678" s="235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4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2"/>
      <c r="X679" s="172"/>
      <c r="Y679" s="172"/>
      <c r="Z679" s="172"/>
      <c r="AA679" s="235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4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2"/>
      <c r="X680" s="172"/>
      <c r="Y680" s="172"/>
      <c r="Z680" s="172"/>
      <c r="AA680" s="235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4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2"/>
      <c r="X681" s="172"/>
      <c r="Y681" s="172"/>
      <c r="Z681" s="172"/>
      <c r="AA681" s="235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4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2"/>
      <c r="X682" s="172"/>
      <c r="Y682" s="172"/>
      <c r="Z682" s="172"/>
      <c r="AA682" s="235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4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2"/>
      <c r="X683" s="172"/>
      <c r="Y683" s="172"/>
      <c r="Z683" s="172"/>
      <c r="AA683" s="235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4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2"/>
      <c r="X684" s="172"/>
      <c r="Y684" s="172"/>
      <c r="Z684" s="172"/>
      <c r="AA684" s="235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4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2"/>
      <c r="X685" s="172"/>
      <c r="Y685" s="172"/>
      <c r="Z685" s="172"/>
      <c r="AA685" s="235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4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2"/>
      <c r="X686" s="172"/>
      <c r="Y686" s="172"/>
      <c r="Z686" s="172"/>
      <c r="AA686" s="235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4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2"/>
      <c r="X687" s="172"/>
      <c r="Y687" s="172"/>
      <c r="Z687" s="172"/>
      <c r="AA687" s="235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4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2"/>
      <c r="X688" s="172"/>
      <c r="Y688" s="172"/>
      <c r="Z688" s="172"/>
      <c r="AA688" s="235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4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2"/>
      <c r="X689" s="172"/>
      <c r="Y689" s="172"/>
      <c r="Z689" s="172"/>
      <c r="AA689" s="235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4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2"/>
      <c r="X690" s="172"/>
      <c r="Y690" s="172"/>
      <c r="Z690" s="172"/>
      <c r="AA690" s="235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4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2"/>
      <c r="X691" s="172"/>
      <c r="Y691" s="172"/>
      <c r="Z691" s="172"/>
      <c r="AA691" s="235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4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2"/>
      <c r="X692" s="172"/>
      <c r="Y692" s="172"/>
      <c r="Z692" s="172"/>
      <c r="AA692" s="235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4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2"/>
      <c r="X693" s="172"/>
      <c r="Y693" s="172"/>
      <c r="Z693" s="172"/>
      <c r="AA693" s="235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4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2"/>
      <c r="X694" s="172"/>
      <c r="Y694" s="172"/>
      <c r="Z694" s="172"/>
      <c r="AA694" s="235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4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2"/>
      <c r="X695" s="172"/>
      <c r="Y695" s="172"/>
      <c r="Z695" s="172"/>
      <c r="AA695" s="235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4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2"/>
      <c r="X696" s="172"/>
      <c r="Y696" s="172"/>
      <c r="Z696" s="172"/>
      <c r="AA696" s="235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4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2"/>
      <c r="X697" s="172"/>
      <c r="Y697" s="172"/>
      <c r="Z697" s="172"/>
      <c r="AA697" s="235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4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2"/>
      <c r="X698" s="172"/>
      <c r="Y698" s="172"/>
      <c r="Z698" s="172"/>
      <c r="AA698" s="235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4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2"/>
      <c r="X699" s="172"/>
      <c r="Y699" s="172"/>
      <c r="Z699" s="172"/>
      <c r="AA699" s="235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4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2"/>
      <c r="X700" s="172"/>
      <c r="Y700" s="172"/>
      <c r="Z700" s="172"/>
      <c r="AA700" s="235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4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2"/>
      <c r="X701" s="172"/>
      <c r="Y701" s="172"/>
      <c r="Z701" s="172"/>
      <c r="AA701" s="235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4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2"/>
      <c r="X702" s="172"/>
      <c r="Y702" s="172"/>
      <c r="Z702" s="172"/>
      <c r="AA702" s="235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4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2"/>
      <c r="X703" s="172"/>
      <c r="Y703" s="172"/>
      <c r="Z703" s="172"/>
      <c r="AA703" s="235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4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2"/>
      <c r="X704" s="172"/>
      <c r="Y704" s="172"/>
      <c r="Z704" s="172"/>
      <c r="AA704" s="235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4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2"/>
      <c r="X705" s="172"/>
      <c r="Y705" s="172"/>
      <c r="Z705" s="172"/>
      <c r="AA705" s="235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4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2"/>
      <c r="X706" s="172"/>
      <c r="Y706" s="172"/>
      <c r="Z706" s="172"/>
      <c r="AA706" s="235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4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2"/>
      <c r="X707" s="172"/>
      <c r="Y707" s="172"/>
      <c r="Z707" s="172"/>
      <c r="AA707" s="235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4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2"/>
      <c r="X708" s="172"/>
      <c r="Y708" s="172"/>
      <c r="Z708" s="172"/>
      <c r="AA708" s="235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4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2"/>
      <c r="X709" s="172"/>
      <c r="Y709" s="172"/>
      <c r="Z709" s="172"/>
      <c r="AA709" s="235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4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2"/>
      <c r="X710" s="172"/>
      <c r="Y710" s="172"/>
      <c r="Z710" s="172"/>
      <c r="AA710" s="235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4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2"/>
      <c r="X711" s="172"/>
      <c r="Y711" s="172"/>
      <c r="Z711" s="172"/>
      <c r="AA711" s="235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4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2"/>
      <c r="X712" s="172"/>
      <c r="Y712" s="172"/>
      <c r="Z712" s="172"/>
      <c r="AA712" s="235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4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2"/>
      <c r="X713" s="172"/>
      <c r="Y713" s="172"/>
      <c r="Z713" s="172"/>
      <c r="AA713" s="235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4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2"/>
      <c r="X714" s="172"/>
      <c r="Y714" s="172"/>
      <c r="Z714" s="172"/>
      <c r="AA714" s="235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4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2"/>
      <c r="X715" s="172"/>
      <c r="Y715" s="172"/>
      <c r="Z715" s="172"/>
      <c r="AA715" s="235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4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2"/>
      <c r="X716" s="172"/>
      <c r="Y716" s="172"/>
      <c r="Z716" s="172"/>
      <c r="AA716" s="235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4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2"/>
      <c r="X717" s="172"/>
      <c r="Y717" s="172"/>
      <c r="Z717" s="172"/>
      <c r="AA717" s="235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4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2"/>
      <c r="X718" s="172"/>
      <c r="Y718" s="172"/>
      <c r="Z718" s="172"/>
      <c r="AA718" s="235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4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2"/>
      <c r="X719" s="172"/>
      <c r="Y719" s="172"/>
      <c r="Z719" s="172"/>
      <c r="AA719" s="235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4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2"/>
      <c r="X720" s="172"/>
      <c r="Y720" s="172"/>
      <c r="Z720" s="172"/>
      <c r="AA720" s="235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4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2"/>
      <c r="X721" s="172"/>
      <c r="Y721" s="172"/>
      <c r="Z721" s="172"/>
      <c r="AA721" s="235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4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2"/>
      <c r="X722" s="172"/>
      <c r="Y722" s="172"/>
      <c r="Z722" s="172"/>
      <c r="AA722" s="235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4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2"/>
      <c r="X723" s="172"/>
      <c r="Y723" s="172"/>
      <c r="Z723" s="172"/>
      <c r="AA723" s="235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4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2"/>
      <c r="X724" s="172"/>
      <c r="Y724" s="172"/>
      <c r="Z724" s="172"/>
      <c r="AA724" s="235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4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2"/>
      <c r="X725" s="172"/>
      <c r="Y725" s="172"/>
      <c r="Z725" s="172"/>
      <c r="AA725" s="235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4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2"/>
      <c r="X726" s="172"/>
      <c r="Y726" s="172"/>
      <c r="Z726" s="172"/>
      <c r="AA726" s="235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4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2"/>
      <c r="X727" s="172"/>
      <c r="Y727" s="172"/>
      <c r="Z727" s="172"/>
      <c r="AA727" s="235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4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2"/>
      <c r="X728" s="172"/>
      <c r="Y728" s="172"/>
      <c r="Z728" s="172"/>
      <c r="AA728" s="235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4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2"/>
      <c r="X729" s="172"/>
      <c r="Y729" s="172"/>
      <c r="Z729" s="172"/>
      <c r="AA729" s="235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4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2"/>
      <c r="X730" s="172"/>
      <c r="Y730" s="172"/>
      <c r="Z730" s="172"/>
      <c r="AA730" s="235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4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2"/>
      <c r="X731" s="172"/>
      <c r="Y731" s="172"/>
      <c r="Z731" s="172"/>
      <c r="AA731" s="235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4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2"/>
      <c r="X732" s="172"/>
      <c r="Y732" s="172"/>
      <c r="Z732" s="172"/>
      <c r="AA732" s="235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4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2"/>
      <c r="X733" s="172"/>
      <c r="Y733" s="172"/>
      <c r="Z733" s="172"/>
      <c r="AA733" s="235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4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2"/>
      <c r="X734" s="172"/>
      <c r="Y734" s="172"/>
      <c r="Z734" s="172"/>
      <c r="AA734" s="235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4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2"/>
      <c r="X735" s="172"/>
      <c r="Y735" s="172"/>
      <c r="Z735" s="172"/>
      <c r="AA735" s="235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4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2"/>
      <c r="X736" s="172"/>
      <c r="Y736" s="172"/>
      <c r="Z736" s="172"/>
      <c r="AA736" s="235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4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2"/>
      <c r="X737" s="172"/>
      <c r="Y737" s="172"/>
      <c r="Z737" s="172"/>
      <c r="AA737" s="235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4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2"/>
      <c r="X738" s="172"/>
      <c r="Y738" s="172"/>
      <c r="Z738" s="172"/>
      <c r="AA738" s="235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4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2"/>
      <c r="X739" s="172"/>
      <c r="Y739" s="172"/>
      <c r="Z739" s="172"/>
      <c r="AA739" s="235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4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2"/>
      <c r="X740" s="172"/>
      <c r="Y740" s="172"/>
      <c r="Z740" s="172"/>
      <c r="AA740" s="235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4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2"/>
      <c r="X741" s="172"/>
      <c r="Y741" s="172"/>
      <c r="Z741" s="172"/>
      <c r="AA741" s="235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4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2"/>
      <c r="X742" s="172"/>
      <c r="Y742" s="172"/>
      <c r="Z742" s="172"/>
      <c r="AA742" s="235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4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2"/>
      <c r="X743" s="172"/>
      <c r="Y743" s="172"/>
      <c r="Z743" s="172"/>
      <c r="AA743" s="235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4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2"/>
      <c r="X744" s="172"/>
      <c r="Y744" s="172"/>
      <c r="Z744" s="172"/>
      <c r="AA744" s="235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4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2"/>
      <c r="X745" s="172"/>
      <c r="Y745" s="172"/>
      <c r="Z745" s="172"/>
      <c r="AA745" s="235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4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2"/>
      <c r="X746" s="172"/>
      <c r="Y746" s="172"/>
      <c r="Z746" s="172"/>
      <c r="AA746" s="235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4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2"/>
      <c r="X747" s="172"/>
      <c r="Y747" s="172"/>
      <c r="Z747" s="172"/>
      <c r="AA747" s="235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4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2"/>
      <c r="X748" s="172"/>
      <c r="Y748" s="172"/>
      <c r="Z748" s="172"/>
      <c r="AA748" s="235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4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2"/>
      <c r="X749" s="172"/>
      <c r="Y749" s="172"/>
      <c r="Z749" s="172"/>
      <c r="AA749" s="235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4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2"/>
      <c r="X750" s="172"/>
      <c r="Y750" s="172"/>
      <c r="Z750" s="172"/>
      <c r="AA750" s="235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4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2"/>
      <c r="X751" s="172"/>
      <c r="Y751" s="172"/>
      <c r="Z751" s="172"/>
      <c r="AA751" s="235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4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2"/>
      <c r="X752" s="172"/>
      <c r="Y752" s="172"/>
      <c r="Z752" s="172"/>
      <c r="AA752" s="235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4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2"/>
      <c r="X753" s="172"/>
      <c r="Y753" s="172"/>
      <c r="Z753" s="172"/>
      <c r="AA753" s="235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4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2"/>
      <c r="X754" s="172"/>
      <c r="Y754" s="172"/>
      <c r="Z754" s="172"/>
      <c r="AA754" s="235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4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2"/>
      <c r="X755" s="172"/>
      <c r="Y755" s="172"/>
      <c r="Z755" s="172"/>
      <c r="AA755" s="235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4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2"/>
      <c r="X756" s="172"/>
      <c r="Y756" s="172"/>
      <c r="Z756" s="172"/>
      <c r="AA756" s="235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4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2"/>
      <c r="X757" s="172"/>
      <c r="Y757" s="172"/>
      <c r="Z757" s="172"/>
      <c r="AA757" s="235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4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2"/>
      <c r="X758" s="172"/>
      <c r="Y758" s="172"/>
      <c r="Z758" s="172"/>
      <c r="AA758" s="235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4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2"/>
      <c r="X759" s="172"/>
      <c r="Y759" s="172"/>
      <c r="Z759" s="172"/>
      <c r="AA759" s="235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4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2"/>
      <c r="X760" s="172"/>
      <c r="Y760" s="172"/>
      <c r="Z760" s="172"/>
      <c r="AA760" s="235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4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2"/>
      <c r="X761" s="172"/>
      <c r="Y761" s="172"/>
      <c r="Z761" s="172"/>
      <c r="AA761" s="235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4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2"/>
      <c r="X762" s="172"/>
      <c r="Y762" s="172"/>
      <c r="Z762" s="172"/>
      <c r="AA762" s="235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4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2"/>
      <c r="X763" s="172"/>
      <c r="Y763" s="172"/>
      <c r="Z763" s="172"/>
      <c r="AA763" s="235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4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2"/>
      <c r="X764" s="172"/>
      <c r="Y764" s="172"/>
      <c r="Z764" s="172"/>
      <c r="AA764" s="235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4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2"/>
      <c r="X765" s="172"/>
      <c r="Y765" s="172"/>
      <c r="Z765" s="172"/>
      <c r="AA765" s="235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4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2"/>
      <c r="X766" s="172"/>
      <c r="Y766" s="172"/>
      <c r="Z766" s="172"/>
      <c r="AA766" s="235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4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2"/>
      <c r="X767" s="172"/>
      <c r="Y767" s="172"/>
      <c r="Z767" s="172"/>
      <c r="AA767" s="235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4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2"/>
      <c r="X768" s="172"/>
      <c r="Y768" s="172"/>
      <c r="Z768" s="172"/>
      <c r="AA768" s="235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4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2"/>
      <c r="X769" s="172"/>
      <c r="Y769" s="172"/>
      <c r="Z769" s="172"/>
      <c r="AA769" s="235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4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2"/>
      <c r="X770" s="172"/>
      <c r="Y770" s="172"/>
      <c r="Z770" s="172"/>
      <c r="AA770" s="235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4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2"/>
      <c r="X771" s="172"/>
      <c r="Y771" s="172"/>
      <c r="Z771" s="172"/>
      <c r="AA771" s="235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4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2"/>
      <c r="X772" s="172"/>
      <c r="Y772" s="172"/>
      <c r="Z772" s="172"/>
      <c r="AA772" s="235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4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2"/>
      <c r="X773" s="172"/>
      <c r="Y773" s="172"/>
      <c r="Z773" s="172"/>
      <c r="AA773" s="235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4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2"/>
      <c r="X774" s="172"/>
      <c r="Y774" s="172"/>
      <c r="Z774" s="172"/>
      <c r="AA774" s="235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4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2"/>
      <c r="X775" s="172"/>
      <c r="Y775" s="172"/>
      <c r="Z775" s="172"/>
      <c r="AA775" s="235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4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2"/>
      <c r="X776" s="172"/>
      <c r="Y776" s="172"/>
      <c r="Z776" s="172"/>
      <c r="AA776" s="235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4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2"/>
      <c r="X777" s="172"/>
      <c r="Y777" s="172"/>
      <c r="Z777" s="172"/>
      <c r="AA777" s="235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4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2"/>
      <c r="X778" s="172"/>
      <c r="Y778" s="172"/>
      <c r="Z778" s="172"/>
      <c r="AA778" s="235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4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2"/>
      <c r="X779" s="172"/>
      <c r="Y779" s="172"/>
      <c r="Z779" s="172"/>
      <c r="AA779" s="235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4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2"/>
      <c r="X780" s="172"/>
      <c r="Y780" s="172"/>
      <c r="Z780" s="172"/>
      <c r="AA780" s="235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4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2"/>
      <c r="X781" s="172"/>
      <c r="Y781" s="172"/>
      <c r="Z781" s="172"/>
      <c r="AA781" s="235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4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2"/>
      <c r="X782" s="172"/>
      <c r="Y782" s="172"/>
      <c r="Z782" s="172"/>
      <c r="AA782" s="235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4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2"/>
      <c r="X783" s="172"/>
      <c r="Y783" s="172"/>
      <c r="Z783" s="172"/>
      <c r="AA783" s="235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4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2"/>
      <c r="X784" s="172"/>
      <c r="Y784" s="172"/>
      <c r="Z784" s="172"/>
      <c r="AA784" s="235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4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2"/>
      <c r="X785" s="172"/>
      <c r="Y785" s="172"/>
      <c r="Z785" s="172"/>
      <c r="AA785" s="235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4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2"/>
      <c r="X786" s="172"/>
      <c r="Y786" s="172"/>
      <c r="Z786" s="172"/>
      <c r="AA786" s="235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4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2"/>
      <c r="X787" s="172"/>
      <c r="Y787" s="172"/>
      <c r="Z787" s="172"/>
      <c r="AA787" s="235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4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2"/>
      <c r="X788" s="172"/>
      <c r="Y788" s="172"/>
      <c r="Z788" s="172"/>
      <c r="AA788" s="235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4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2"/>
      <c r="X789" s="172"/>
      <c r="Y789" s="172"/>
      <c r="Z789" s="172"/>
      <c r="AA789" s="235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4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2"/>
      <c r="X790" s="172"/>
      <c r="Y790" s="172"/>
      <c r="Z790" s="172"/>
      <c r="AA790" s="235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4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2"/>
      <c r="X791" s="172"/>
      <c r="Y791" s="172"/>
      <c r="Z791" s="172"/>
      <c r="AA791" s="235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4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2"/>
      <c r="X792" s="172"/>
      <c r="Y792" s="172"/>
      <c r="Z792" s="172"/>
      <c r="AA792" s="235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4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2"/>
      <c r="X793" s="172"/>
      <c r="Y793" s="172"/>
      <c r="Z793" s="172"/>
      <c r="AA793" s="235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4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2"/>
      <c r="X794" s="172"/>
      <c r="Y794" s="172"/>
      <c r="Z794" s="172"/>
      <c r="AA794" s="235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4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2"/>
      <c r="X795" s="172"/>
      <c r="Y795" s="172"/>
      <c r="Z795" s="172"/>
      <c r="AA795" s="235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4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2"/>
      <c r="X796" s="172"/>
      <c r="Y796" s="172"/>
      <c r="Z796" s="172"/>
      <c r="AA796" s="235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4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2"/>
      <c r="X797" s="172"/>
      <c r="Y797" s="172"/>
      <c r="Z797" s="172"/>
      <c r="AA797" s="235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4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2"/>
      <c r="X798" s="172"/>
      <c r="Y798" s="172"/>
      <c r="Z798" s="172"/>
      <c r="AA798" s="235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4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2"/>
      <c r="X799" s="172"/>
      <c r="Y799" s="172"/>
      <c r="Z799" s="172"/>
      <c r="AA799" s="235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4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2"/>
      <c r="X800" s="172"/>
      <c r="Y800" s="172"/>
      <c r="Z800" s="172"/>
      <c r="AA800" s="235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4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2"/>
      <c r="X801" s="172"/>
      <c r="Y801" s="172"/>
      <c r="Z801" s="172"/>
      <c r="AA801" s="235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4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2"/>
      <c r="X802" s="172"/>
      <c r="Y802" s="172"/>
      <c r="Z802" s="172"/>
      <c r="AA802" s="235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4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2"/>
      <c r="X803" s="172"/>
      <c r="Y803" s="172"/>
      <c r="Z803" s="172"/>
      <c r="AA803" s="235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4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2"/>
      <c r="X804" s="172"/>
      <c r="Y804" s="172"/>
      <c r="Z804" s="172"/>
      <c r="AA804" s="235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4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2"/>
      <c r="X805" s="172"/>
      <c r="Y805" s="172"/>
      <c r="Z805" s="172"/>
      <c r="AA805" s="235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4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2"/>
      <c r="X806" s="172"/>
      <c r="Y806" s="172"/>
      <c r="Z806" s="172"/>
      <c r="AA806" s="235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4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2"/>
      <c r="X807" s="172"/>
      <c r="Y807" s="172"/>
      <c r="Z807" s="172"/>
      <c r="AA807" s="235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4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2"/>
      <c r="X808" s="172"/>
      <c r="Y808" s="172"/>
      <c r="Z808" s="172"/>
      <c r="AA808" s="235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4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2"/>
      <c r="X809" s="172"/>
      <c r="Y809" s="172"/>
      <c r="Z809" s="172"/>
      <c r="AA809" s="235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4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2"/>
      <c r="X810" s="172"/>
      <c r="Y810" s="172"/>
      <c r="Z810" s="172"/>
      <c r="AA810" s="235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4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2"/>
      <c r="X811" s="172"/>
      <c r="Y811" s="172"/>
      <c r="Z811" s="172"/>
      <c r="AA811" s="235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4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2"/>
      <c r="X812" s="172"/>
      <c r="Y812" s="172"/>
      <c r="Z812" s="172"/>
      <c r="AA812" s="235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4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2"/>
      <c r="X813" s="172"/>
      <c r="Y813" s="172"/>
      <c r="Z813" s="172"/>
      <c r="AA813" s="235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4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2"/>
      <c r="X814" s="172"/>
      <c r="Y814" s="172"/>
      <c r="Z814" s="172"/>
      <c r="AA814" s="235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4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2"/>
      <c r="X815" s="172"/>
      <c r="Y815" s="172"/>
      <c r="Z815" s="172"/>
      <c r="AA815" s="235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4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2"/>
      <c r="X816" s="172"/>
      <c r="Y816" s="172"/>
      <c r="Z816" s="172"/>
      <c r="AA816" s="235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4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2"/>
      <c r="X817" s="172"/>
      <c r="Y817" s="172"/>
      <c r="Z817" s="172"/>
      <c r="AA817" s="235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4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2"/>
      <c r="X818" s="172"/>
      <c r="Y818" s="172"/>
      <c r="Z818" s="172"/>
      <c r="AA818" s="235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4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2"/>
      <c r="X819" s="172"/>
      <c r="Y819" s="172"/>
      <c r="Z819" s="172"/>
      <c r="AA819" s="235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4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2"/>
      <c r="X820" s="172"/>
      <c r="Y820" s="172"/>
      <c r="Z820" s="172"/>
      <c r="AA820" s="235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4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2"/>
      <c r="X821" s="172"/>
      <c r="Y821" s="172"/>
      <c r="Z821" s="172"/>
      <c r="AA821" s="235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4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2"/>
      <c r="X822" s="172"/>
      <c r="Y822" s="172"/>
      <c r="Z822" s="172"/>
      <c r="AA822" s="235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4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2"/>
      <c r="X823" s="172"/>
      <c r="Y823" s="172"/>
      <c r="Z823" s="172"/>
      <c r="AA823" s="235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4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2"/>
      <c r="X824" s="172"/>
      <c r="Y824" s="172"/>
      <c r="Z824" s="172"/>
      <c r="AA824" s="235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4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2"/>
      <c r="X825" s="172"/>
      <c r="Y825" s="172"/>
      <c r="Z825" s="172"/>
      <c r="AA825" s="235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4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2"/>
      <c r="X826" s="172"/>
      <c r="Y826" s="172"/>
      <c r="Z826" s="172"/>
      <c r="AA826" s="235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4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2"/>
      <c r="X827" s="172"/>
      <c r="Y827" s="172"/>
      <c r="Z827" s="172"/>
      <c r="AA827" s="235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4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2"/>
      <c r="X828" s="172"/>
      <c r="Y828" s="172"/>
      <c r="Z828" s="172"/>
      <c r="AA828" s="235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4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2"/>
      <c r="X829" s="172"/>
      <c r="Y829" s="172"/>
      <c r="Z829" s="172"/>
      <c r="AA829" s="235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4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2"/>
      <c r="X830" s="172"/>
      <c r="Y830" s="172"/>
      <c r="Z830" s="172"/>
      <c r="AA830" s="235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4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2"/>
      <c r="X831" s="172"/>
      <c r="Y831" s="172"/>
      <c r="Z831" s="172"/>
      <c r="AA831" s="235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4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2"/>
      <c r="X832" s="172"/>
      <c r="Y832" s="172"/>
      <c r="Z832" s="172"/>
      <c r="AA832" s="235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4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2"/>
      <c r="X833" s="172"/>
      <c r="Y833" s="172"/>
      <c r="Z833" s="172"/>
      <c r="AA833" s="235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4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2"/>
      <c r="X834" s="172"/>
      <c r="Y834" s="172"/>
      <c r="Z834" s="172"/>
      <c r="AA834" s="235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4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2"/>
      <c r="X835" s="172"/>
      <c r="Y835" s="172"/>
      <c r="Z835" s="172"/>
      <c r="AA835" s="235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4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2"/>
      <c r="X836" s="172"/>
      <c r="Y836" s="172"/>
      <c r="Z836" s="172"/>
      <c r="AA836" s="235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4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2"/>
      <c r="X837" s="172"/>
      <c r="Y837" s="172"/>
      <c r="Z837" s="172"/>
      <c r="AA837" s="235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4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2"/>
      <c r="X838" s="172"/>
      <c r="Y838" s="172"/>
      <c r="Z838" s="172"/>
      <c r="AA838" s="235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4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2"/>
      <c r="X839" s="172"/>
      <c r="Y839" s="172"/>
      <c r="Z839" s="172"/>
      <c r="AA839" s="235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4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2"/>
      <c r="X840" s="172"/>
      <c r="Y840" s="172"/>
      <c r="Z840" s="172"/>
      <c r="AA840" s="235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4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2"/>
      <c r="X841" s="172"/>
      <c r="Y841" s="172"/>
      <c r="Z841" s="172"/>
      <c r="AA841" s="235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4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2"/>
      <c r="X842" s="172"/>
      <c r="Y842" s="172"/>
      <c r="Z842" s="172"/>
      <c r="AA842" s="235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4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2"/>
      <c r="X843" s="172"/>
      <c r="Y843" s="172"/>
      <c r="Z843" s="172"/>
      <c r="AA843" s="235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4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2"/>
      <c r="X844" s="172"/>
      <c r="Y844" s="172"/>
      <c r="Z844" s="172"/>
      <c r="AA844" s="235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4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2"/>
      <c r="X845" s="172"/>
      <c r="Y845" s="172"/>
      <c r="Z845" s="172"/>
      <c r="AA845" s="235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4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2"/>
      <c r="X846" s="172"/>
      <c r="Y846" s="172"/>
      <c r="Z846" s="172"/>
      <c r="AA846" s="235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4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2"/>
      <c r="X847" s="172"/>
      <c r="Y847" s="172"/>
      <c r="Z847" s="172"/>
      <c r="AA847" s="235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4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2"/>
      <c r="X848" s="172"/>
      <c r="Y848" s="172"/>
      <c r="Z848" s="172"/>
      <c r="AA848" s="235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4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2"/>
      <c r="X849" s="172"/>
      <c r="Y849" s="172"/>
      <c r="Z849" s="172"/>
      <c r="AA849" s="235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4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2"/>
      <c r="X850" s="172"/>
      <c r="Y850" s="172"/>
      <c r="Z850" s="172"/>
      <c r="AA850" s="235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4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2"/>
      <c r="X851" s="172"/>
      <c r="Y851" s="172"/>
      <c r="Z851" s="172"/>
      <c r="AA851" s="235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4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2"/>
      <c r="X852" s="172"/>
      <c r="Y852" s="172"/>
      <c r="Z852" s="172"/>
      <c r="AA852" s="235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4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2"/>
      <c r="X853" s="172"/>
      <c r="Y853" s="172"/>
      <c r="Z853" s="172"/>
      <c r="AA853" s="235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4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2"/>
      <c r="X854" s="172"/>
      <c r="Y854" s="172"/>
      <c r="Z854" s="172"/>
      <c r="AA854" s="235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4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2"/>
      <c r="X855" s="172"/>
      <c r="Y855" s="172"/>
      <c r="Z855" s="172"/>
      <c r="AA855" s="235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4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2"/>
      <c r="X856" s="172"/>
      <c r="Y856" s="172"/>
      <c r="Z856" s="172"/>
      <c r="AA856" s="235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4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2"/>
      <c r="X857" s="172"/>
      <c r="Y857" s="172"/>
      <c r="Z857" s="172"/>
      <c r="AA857" s="235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4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2"/>
      <c r="X858" s="172"/>
      <c r="Y858" s="172"/>
      <c r="Z858" s="172"/>
      <c r="AA858" s="235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4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2"/>
      <c r="X859" s="172"/>
      <c r="Y859" s="172"/>
      <c r="Z859" s="172"/>
      <c r="AA859" s="235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4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2"/>
      <c r="X860" s="172"/>
      <c r="Y860" s="172"/>
      <c r="Z860" s="172"/>
      <c r="AA860" s="235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4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2"/>
      <c r="X861" s="172"/>
      <c r="Y861" s="172"/>
      <c r="Z861" s="172"/>
      <c r="AA861" s="235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4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2"/>
      <c r="X862" s="172"/>
      <c r="Y862" s="172"/>
      <c r="Z862" s="172"/>
      <c r="AA862" s="235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4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2"/>
      <c r="X863" s="172"/>
      <c r="Y863" s="172"/>
      <c r="Z863" s="172"/>
      <c r="AA863" s="235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4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2"/>
      <c r="X864" s="172"/>
      <c r="Y864" s="172"/>
      <c r="Z864" s="172"/>
      <c r="AA864" s="235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4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2"/>
      <c r="X865" s="172"/>
      <c r="Y865" s="172"/>
      <c r="Z865" s="172"/>
      <c r="AA865" s="235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4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2"/>
      <c r="X866" s="172"/>
      <c r="Y866" s="172"/>
      <c r="Z866" s="172"/>
      <c r="AA866" s="235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4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2"/>
      <c r="X867" s="172"/>
      <c r="Y867" s="172"/>
      <c r="Z867" s="172"/>
      <c r="AA867" s="235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4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2"/>
      <c r="X868" s="172"/>
      <c r="Y868" s="172"/>
      <c r="Z868" s="172"/>
      <c r="AA868" s="235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4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2"/>
      <c r="X869" s="172"/>
      <c r="Y869" s="172"/>
      <c r="Z869" s="172"/>
      <c r="AA869" s="235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4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2"/>
      <c r="X870" s="172"/>
      <c r="Y870" s="172"/>
      <c r="Z870" s="172"/>
      <c r="AA870" s="235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4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2"/>
      <c r="X871" s="172"/>
      <c r="Y871" s="172"/>
      <c r="Z871" s="172"/>
      <c r="AA871" s="235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4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2"/>
      <c r="X872" s="172"/>
      <c r="Y872" s="172"/>
      <c r="Z872" s="172"/>
      <c r="AA872" s="235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4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2"/>
      <c r="X873" s="172"/>
      <c r="Y873" s="172"/>
      <c r="Z873" s="172"/>
      <c r="AA873" s="235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4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2"/>
      <c r="X874" s="172"/>
      <c r="Y874" s="172"/>
      <c r="Z874" s="172"/>
      <c r="AA874" s="235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4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2"/>
      <c r="X875" s="172"/>
      <c r="Y875" s="172"/>
      <c r="Z875" s="172"/>
      <c r="AA875" s="235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4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2"/>
      <c r="X876" s="172"/>
      <c r="Y876" s="172"/>
      <c r="Z876" s="172"/>
      <c r="AA876" s="235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4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2"/>
      <c r="X877" s="172"/>
      <c r="Y877" s="172"/>
      <c r="Z877" s="172"/>
      <c r="AA877" s="235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4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2"/>
      <c r="X878" s="172"/>
      <c r="Y878" s="172"/>
      <c r="Z878" s="172"/>
      <c r="AA878" s="235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4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2"/>
      <c r="X879" s="172"/>
      <c r="Y879" s="172"/>
      <c r="Z879" s="172"/>
      <c r="AA879" s="235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4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2"/>
      <c r="X880" s="172"/>
      <c r="Y880" s="172"/>
      <c r="Z880" s="172"/>
      <c r="AA880" s="235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4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2"/>
      <c r="X881" s="172"/>
      <c r="Y881" s="172"/>
      <c r="Z881" s="172"/>
      <c r="AA881" s="235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4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2"/>
      <c r="X882" s="172"/>
      <c r="Y882" s="172"/>
      <c r="Z882" s="172"/>
      <c r="AA882" s="235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4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2"/>
      <c r="X883" s="172"/>
      <c r="Y883" s="172"/>
      <c r="Z883" s="172"/>
      <c r="AA883" s="235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4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2"/>
      <c r="X884" s="172"/>
      <c r="Y884" s="172"/>
      <c r="Z884" s="172"/>
      <c r="AA884" s="235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4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2"/>
      <c r="X885" s="172"/>
      <c r="Y885" s="172"/>
      <c r="Z885" s="172"/>
      <c r="AA885" s="235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4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2"/>
      <c r="X886" s="172"/>
      <c r="Y886" s="172"/>
      <c r="Z886" s="172"/>
      <c r="AA886" s="235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4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2"/>
      <c r="X887" s="172"/>
      <c r="Y887" s="172"/>
      <c r="Z887" s="172"/>
      <c r="AA887" s="235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4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2"/>
      <c r="X888" s="172"/>
      <c r="Y888" s="172"/>
      <c r="Z888" s="172"/>
      <c r="AA888" s="235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4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2"/>
      <c r="X889" s="172"/>
      <c r="Y889" s="172"/>
      <c r="Z889" s="172"/>
      <c r="AA889" s="235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4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2"/>
      <c r="X890" s="172"/>
      <c r="Y890" s="172"/>
      <c r="Z890" s="172"/>
      <c r="AA890" s="235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4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2"/>
      <c r="X891" s="172"/>
      <c r="Y891" s="172"/>
      <c r="Z891" s="172"/>
      <c r="AA891" s="235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4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2"/>
      <c r="X892" s="172"/>
      <c r="Y892" s="172"/>
      <c r="Z892" s="172"/>
      <c r="AA892" s="235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4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2"/>
      <c r="X893" s="172"/>
      <c r="Y893" s="172"/>
      <c r="Z893" s="172"/>
      <c r="AA893" s="235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4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2"/>
      <c r="X894" s="172"/>
      <c r="Y894" s="172"/>
      <c r="Z894" s="172"/>
      <c r="AA894" s="235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4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2"/>
      <c r="X895" s="172"/>
      <c r="Y895" s="172"/>
      <c r="Z895" s="172"/>
      <c r="AA895" s="235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4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2"/>
      <c r="X896" s="172"/>
      <c r="Y896" s="172"/>
      <c r="Z896" s="172"/>
      <c r="AA896" s="235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4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2"/>
      <c r="X897" s="172"/>
      <c r="Y897" s="172"/>
      <c r="Z897" s="172"/>
      <c r="AA897" s="235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4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2"/>
      <c r="X898" s="172"/>
      <c r="Y898" s="172"/>
      <c r="Z898" s="172"/>
      <c r="AA898" s="235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4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2"/>
      <c r="X899" s="172"/>
      <c r="Y899" s="172"/>
      <c r="Z899" s="172"/>
      <c r="AA899" s="235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4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2"/>
      <c r="X900" s="172"/>
      <c r="Y900" s="172"/>
      <c r="Z900" s="172"/>
      <c r="AA900" s="235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4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2"/>
      <c r="X901" s="172"/>
      <c r="Y901" s="172"/>
      <c r="Z901" s="172"/>
      <c r="AA901" s="235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4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2"/>
      <c r="X902" s="172"/>
      <c r="Y902" s="172"/>
      <c r="Z902" s="172"/>
      <c r="AA902" s="235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4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2"/>
      <c r="X903" s="172"/>
      <c r="Y903" s="172"/>
      <c r="Z903" s="172"/>
      <c r="AA903" s="235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4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2"/>
      <c r="X904" s="172"/>
      <c r="Y904" s="172"/>
      <c r="Z904" s="172"/>
      <c r="AA904" s="235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4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2"/>
      <c r="X905" s="172"/>
      <c r="Y905" s="172"/>
      <c r="Z905" s="172"/>
      <c r="AA905" s="235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4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2"/>
      <c r="X906" s="172"/>
      <c r="Y906" s="172"/>
      <c r="Z906" s="172"/>
      <c r="AA906" s="235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4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2"/>
      <c r="X907" s="172"/>
      <c r="Y907" s="172"/>
      <c r="Z907" s="172"/>
      <c r="AA907" s="235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4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2"/>
      <c r="X908" s="172"/>
      <c r="Y908" s="172"/>
      <c r="Z908" s="172"/>
      <c r="AA908" s="235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4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2"/>
      <c r="X909" s="172"/>
      <c r="Y909" s="172"/>
      <c r="Z909" s="172"/>
      <c r="AA909" s="235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4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2"/>
      <c r="X910" s="172"/>
      <c r="Y910" s="172"/>
      <c r="Z910" s="172"/>
      <c r="AA910" s="235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4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2"/>
      <c r="X911" s="172"/>
      <c r="Y911" s="172"/>
      <c r="Z911" s="172"/>
      <c r="AA911" s="235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4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2"/>
      <c r="X912" s="172"/>
      <c r="Y912" s="172"/>
      <c r="Z912" s="172"/>
      <c r="AA912" s="235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4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2"/>
      <c r="X913" s="172"/>
      <c r="Y913" s="172"/>
      <c r="Z913" s="172"/>
      <c r="AA913" s="235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4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2"/>
      <c r="X914" s="172"/>
      <c r="Y914" s="172"/>
      <c r="Z914" s="172"/>
      <c r="AA914" s="235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4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2"/>
      <c r="X915" s="172"/>
      <c r="Y915" s="172"/>
      <c r="Z915" s="172"/>
      <c r="AA915" s="235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4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2"/>
      <c r="X916" s="172"/>
      <c r="Y916" s="172"/>
      <c r="Z916" s="172"/>
      <c r="AA916" s="235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4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2"/>
      <c r="X917" s="172"/>
      <c r="Y917" s="172"/>
      <c r="Z917" s="172"/>
      <c r="AA917" s="235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4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2"/>
      <c r="X918" s="172"/>
      <c r="Y918" s="172"/>
      <c r="Z918" s="172"/>
      <c r="AA918" s="235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4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2"/>
      <c r="X919" s="172"/>
      <c r="Y919" s="172"/>
      <c r="Z919" s="172"/>
      <c r="AA919" s="235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4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2"/>
      <c r="X920" s="172"/>
      <c r="Y920" s="172"/>
      <c r="Z920" s="172"/>
      <c r="AA920" s="235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4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2"/>
      <c r="X921" s="172"/>
      <c r="Y921" s="172"/>
      <c r="Z921" s="172"/>
      <c r="AA921" s="235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4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2"/>
      <c r="X922" s="172"/>
      <c r="Y922" s="172"/>
      <c r="Z922" s="172"/>
      <c r="AA922" s="235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4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2"/>
      <c r="X923" s="172"/>
      <c r="Y923" s="172"/>
      <c r="Z923" s="172"/>
      <c r="AA923" s="235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4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2"/>
      <c r="X924" s="172"/>
      <c r="Y924" s="172"/>
      <c r="Z924" s="172"/>
      <c r="AA924" s="235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4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2"/>
      <c r="X925" s="172"/>
      <c r="Y925" s="172"/>
      <c r="Z925" s="172"/>
      <c r="AA925" s="235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4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2"/>
      <c r="X926" s="172"/>
      <c r="Y926" s="172"/>
      <c r="Z926" s="172"/>
      <c r="AA926" s="235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4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2"/>
      <c r="X927" s="172"/>
      <c r="Y927" s="172"/>
      <c r="Z927" s="172"/>
      <c r="AA927" s="235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4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2"/>
      <c r="X928" s="172"/>
      <c r="Y928" s="172"/>
      <c r="Z928" s="172"/>
      <c r="AA928" s="235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4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2"/>
      <c r="X929" s="172"/>
      <c r="Y929" s="172"/>
      <c r="Z929" s="172"/>
      <c r="AA929" s="235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4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2"/>
      <c r="X930" s="172"/>
      <c r="Y930" s="172"/>
      <c r="Z930" s="172"/>
      <c r="AA930" s="235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4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2"/>
      <c r="X931" s="172"/>
      <c r="Y931" s="172"/>
      <c r="Z931" s="172"/>
      <c r="AA931" s="235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4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2"/>
      <c r="X932" s="172"/>
      <c r="Y932" s="172"/>
      <c r="Z932" s="172"/>
      <c r="AA932" s="235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4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2"/>
      <c r="X933" s="172"/>
      <c r="Y933" s="172"/>
      <c r="Z933" s="172"/>
      <c r="AA933" s="235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4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2"/>
      <c r="X934" s="172"/>
      <c r="Y934" s="172"/>
      <c r="Z934" s="172"/>
      <c r="AA934" s="235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4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2"/>
      <c r="X935" s="172"/>
      <c r="Y935" s="172"/>
      <c r="Z935" s="172"/>
      <c r="AA935" s="235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4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2"/>
      <c r="X936" s="172"/>
      <c r="Y936" s="172"/>
      <c r="Z936" s="172"/>
      <c r="AA936" s="235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4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2"/>
      <c r="X937" s="172"/>
      <c r="Y937" s="172"/>
      <c r="Z937" s="172"/>
      <c r="AA937" s="235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4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2"/>
      <c r="X938" s="172"/>
      <c r="Y938" s="172"/>
      <c r="Z938" s="172"/>
      <c r="AA938" s="235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4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2"/>
      <c r="X939" s="172"/>
      <c r="Y939" s="172"/>
      <c r="Z939" s="172"/>
      <c r="AA939" s="235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4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2"/>
      <c r="X940" s="172"/>
      <c r="Y940" s="172"/>
      <c r="Z940" s="172"/>
      <c r="AA940" s="235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4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2"/>
      <c r="X941" s="172"/>
      <c r="Y941" s="172"/>
      <c r="Z941" s="172"/>
      <c r="AA941" s="235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4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2"/>
      <c r="X942" s="172"/>
      <c r="Y942" s="172"/>
      <c r="Z942" s="172"/>
      <c r="AA942" s="235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4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2"/>
      <c r="X943" s="172"/>
      <c r="Y943" s="172"/>
      <c r="Z943" s="172"/>
      <c r="AA943" s="235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4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2"/>
      <c r="X944" s="172"/>
      <c r="Y944" s="172"/>
      <c r="Z944" s="172"/>
      <c r="AA944" s="235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4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2"/>
      <c r="X945" s="172"/>
      <c r="Y945" s="172"/>
      <c r="Z945" s="172"/>
      <c r="AA945" s="235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4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2"/>
      <c r="X946" s="172"/>
      <c r="Y946" s="172"/>
      <c r="Z946" s="172"/>
      <c r="AA946" s="235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4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2"/>
      <c r="X947" s="172"/>
      <c r="Y947" s="172"/>
      <c r="Z947" s="172"/>
      <c r="AA947" s="235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4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2"/>
      <c r="X948" s="172"/>
      <c r="Y948" s="172"/>
      <c r="Z948" s="172"/>
      <c r="AA948" s="235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4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2"/>
      <c r="X949" s="172"/>
      <c r="Y949" s="172"/>
      <c r="Z949" s="172"/>
      <c r="AA949" s="235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4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2"/>
      <c r="X950" s="172"/>
      <c r="Y950" s="172"/>
      <c r="Z950" s="172"/>
      <c r="AA950" s="235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4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2"/>
      <c r="X951" s="172"/>
      <c r="Y951" s="172"/>
      <c r="Z951" s="172"/>
      <c r="AA951" s="235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4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2"/>
      <c r="X952" s="172"/>
      <c r="Y952" s="172"/>
      <c r="Z952" s="172"/>
      <c r="AA952" s="235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4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2"/>
      <c r="X953" s="172"/>
      <c r="Y953" s="172"/>
      <c r="Z953" s="172"/>
      <c r="AA953" s="235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4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2"/>
      <c r="X954" s="172"/>
      <c r="Y954" s="172"/>
      <c r="Z954" s="172"/>
      <c r="AA954" s="235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4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2"/>
      <c r="X955" s="172"/>
      <c r="Y955" s="172"/>
      <c r="Z955" s="172"/>
      <c r="AA955" s="235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4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2"/>
      <c r="X956" s="172"/>
      <c r="Y956" s="172"/>
      <c r="Z956" s="172"/>
      <c r="AA956" s="235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4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2"/>
      <c r="X957" s="172"/>
      <c r="Y957" s="172"/>
      <c r="Z957" s="172"/>
      <c r="AA957" s="235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4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2"/>
      <c r="X958" s="172"/>
      <c r="Y958" s="172"/>
      <c r="Z958" s="172"/>
      <c r="AA958" s="235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4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2"/>
      <c r="X959" s="172"/>
      <c r="Y959" s="172"/>
      <c r="Z959" s="172"/>
      <c r="AA959" s="235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4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2"/>
      <c r="X960" s="172"/>
      <c r="Y960" s="172"/>
      <c r="Z960" s="172"/>
      <c r="AA960" s="235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4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2"/>
      <c r="X961" s="172"/>
      <c r="Y961" s="172"/>
      <c r="Z961" s="172"/>
      <c r="AA961" s="235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4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2"/>
      <c r="X962" s="172"/>
      <c r="Y962" s="172"/>
      <c r="Z962" s="172"/>
      <c r="AA962" s="235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4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2"/>
      <c r="X963" s="172"/>
      <c r="Y963" s="172"/>
      <c r="Z963" s="172"/>
      <c r="AA963" s="235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4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2"/>
      <c r="X964" s="172"/>
      <c r="Y964" s="172"/>
      <c r="Z964" s="172"/>
      <c r="AA964" s="235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4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2"/>
      <c r="X965" s="172"/>
      <c r="Y965" s="172"/>
      <c r="Z965" s="172"/>
      <c r="AA965" s="235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4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2"/>
      <c r="X966" s="172"/>
      <c r="Y966" s="172"/>
      <c r="Z966" s="172"/>
      <c r="AA966" s="235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4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2"/>
      <c r="X967" s="172"/>
      <c r="Y967" s="172"/>
      <c r="Z967" s="172"/>
      <c r="AA967" s="235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4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2"/>
      <c r="X968" s="172"/>
      <c r="Y968" s="172"/>
      <c r="Z968" s="172"/>
      <c r="AA968" s="235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4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2"/>
      <c r="X969" s="172"/>
      <c r="Y969" s="172"/>
      <c r="Z969" s="172"/>
      <c r="AA969" s="235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4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2"/>
      <c r="X970" s="172"/>
      <c r="Y970" s="172"/>
      <c r="Z970" s="172"/>
      <c r="AA970" s="235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4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2"/>
      <c r="X971" s="172"/>
      <c r="Y971" s="172"/>
      <c r="Z971" s="172"/>
      <c r="AA971" s="235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4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2"/>
      <c r="X972" s="172"/>
      <c r="Y972" s="172"/>
      <c r="Z972" s="172"/>
      <c r="AA972" s="235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4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2"/>
      <c r="X973" s="172"/>
      <c r="Y973" s="172"/>
      <c r="Z973" s="172"/>
      <c r="AA973" s="235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4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2"/>
      <c r="X974" s="172"/>
      <c r="Y974" s="172"/>
      <c r="Z974" s="172"/>
      <c r="AA974" s="235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4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2"/>
      <c r="X975" s="172"/>
      <c r="Y975" s="172"/>
      <c r="Z975" s="172"/>
      <c r="AA975" s="235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4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2"/>
      <c r="X976" s="172"/>
      <c r="Y976" s="172"/>
      <c r="Z976" s="172"/>
      <c r="AA976" s="235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4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2"/>
      <c r="X977" s="172"/>
      <c r="Y977" s="172"/>
      <c r="Z977" s="172"/>
      <c r="AA977" s="235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4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2"/>
      <c r="X978" s="172"/>
      <c r="Y978" s="172"/>
      <c r="Z978" s="172"/>
      <c r="AA978" s="235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4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2"/>
      <c r="X979" s="172"/>
      <c r="Y979" s="172"/>
      <c r="Z979" s="172"/>
      <c r="AA979" s="235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4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2"/>
      <c r="X980" s="172"/>
      <c r="Y980" s="172"/>
      <c r="Z980" s="172"/>
      <c r="AA980" s="235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4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2"/>
      <c r="X981" s="172"/>
      <c r="Y981" s="172"/>
      <c r="Z981" s="172"/>
      <c r="AA981" s="235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4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2"/>
      <c r="X982" s="172"/>
      <c r="Y982" s="172"/>
      <c r="Z982" s="172"/>
      <c r="AA982" s="235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4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2"/>
      <c r="X983" s="172"/>
      <c r="Y983" s="172"/>
      <c r="Z983" s="172"/>
      <c r="AA983" s="235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4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2"/>
      <c r="X984" s="172"/>
      <c r="Y984" s="172"/>
      <c r="Z984" s="172"/>
      <c r="AA984" s="235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4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2"/>
      <c r="X985" s="172"/>
      <c r="Y985" s="172"/>
      <c r="Z985" s="172"/>
      <c r="AA985" s="235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4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2"/>
      <c r="X986" s="172"/>
      <c r="Y986" s="172"/>
      <c r="Z986" s="172"/>
      <c r="AA986" s="235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4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2"/>
      <c r="X987" s="172"/>
      <c r="Y987" s="172"/>
      <c r="Z987" s="172"/>
      <c r="AA987" s="235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4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2"/>
      <c r="X988" s="172"/>
      <c r="Y988" s="172"/>
      <c r="Z988" s="172"/>
      <c r="AA988" s="235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4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2"/>
      <c r="X989" s="172"/>
      <c r="Y989" s="172"/>
      <c r="Z989" s="172"/>
      <c r="AA989" s="235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4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2"/>
      <c r="X990" s="172"/>
      <c r="Y990" s="172"/>
      <c r="Z990" s="172"/>
      <c r="AA990" s="235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4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2"/>
      <c r="X991" s="172"/>
      <c r="Y991" s="172"/>
      <c r="Z991" s="172"/>
      <c r="AA991" s="235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4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2"/>
      <c r="X992" s="172"/>
      <c r="Y992" s="172"/>
      <c r="Z992" s="172"/>
      <c r="AA992" s="235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4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2"/>
      <c r="X993" s="172"/>
      <c r="Y993" s="172"/>
      <c r="Z993" s="172"/>
      <c r="AA993" s="235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4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2"/>
      <c r="X994" s="172"/>
      <c r="Y994" s="172"/>
      <c r="Z994" s="172"/>
      <c r="AA994" s="235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4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2"/>
      <c r="X995" s="172"/>
      <c r="Y995" s="172"/>
      <c r="Z995" s="172"/>
      <c r="AA995" s="235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4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2"/>
      <c r="X996" s="172"/>
      <c r="Y996" s="172"/>
      <c r="Z996" s="172"/>
      <c r="AA996" s="235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4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2"/>
      <c r="X997" s="172"/>
      <c r="Y997" s="172"/>
      <c r="Z997" s="172"/>
      <c r="AA997" s="235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4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2"/>
      <c r="X998" s="172"/>
      <c r="Y998" s="172"/>
      <c r="Z998" s="172"/>
      <c r="AA998" s="235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4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2"/>
      <c r="X999" s="172"/>
      <c r="Y999" s="172"/>
      <c r="Z999" s="172"/>
      <c r="AA999" s="235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4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2"/>
      <c r="X1000" s="172"/>
      <c r="Y1000" s="172"/>
      <c r="Z1000" s="172"/>
      <c r="AA1000" s="235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4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2"/>
      <c r="X1001" s="172"/>
      <c r="Y1001" s="172"/>
      <c r="Z1001" s="172"/>
      <c r="AA1001" s="235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4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2"/>
      <c r="X1002" s="172"/>
      <c r="Y1002" s="172"/>
      <c r="Z1002" s="172"/>
      <c r="AA1002" s="235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4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2"/>
      <c r="X1003" s="172"/>
      <c r="Y1003" s="172"/>
      <c r="Z1003" s="172"/>
      <c r="AA1003" s="235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4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2"/>
      <c r="X1004" s="172"/>
      <c r="Y1004" s="172"/>
      <c r="Z1004" s="172"/>
      <c r="AA1004" s="235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4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2"/>
      <c r="X1005" s="172"/>
      <c r="Y1005" s="172"/>
      <c r="Z1005" s="172"/>
      <c r="AA1005" s="235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4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2"/>
      <c r="X1006" s="172"/>
      <c r="Y1006" s="172"/>
      <c r="Z1006" s="172"/>
      <c r="AA1006" s="235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4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2"/>
      <c r="X1007" s="172"/>
      <c r="Y1007" s="172"/>
      <c r="Z1007" s="172"/>
      <c r="AA1007" s="235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4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2"/>
      <c r="X1008" s="172"/>
      <c r="Y1008" s="172"/>
      <c r="Z1008" s="172"/>
      <c r="AA1008" s="235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4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2"/>
      <c r="X1009" s="172"/>
      <c r="Y1009" s="172"/>
      <c r="Z1009" s="172"/>
      <c r="AA1009" s="235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4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2"/>
      <c r="X1010" s="172"/>
      <c r="Y1010" s="172"/>
      <c r="Z1010" s="172"/>
      <c r="AA1010" s="235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4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2"/>
      <c r="X1011" s="172"/>
      <c r="Y1011" s="172"/>
      <c r="Z1011" s="172"/>
      <c r="AA1011" s="235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4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2"/>
      <c r="X1012" s="172"/>
      <c r="Y1012" s="172"/>
      <c r="Z1012" s="172"/>
      <c r="AA1012" s="235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4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2"/>
      <c r="X1013" s="172"/>
      <c r="Y1013" s="172"/>
      <c r="Z1013" s="172"/>
      <c r="AA1013" s="235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4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2"/>
      <c r="X1014" s="172"/>
      <c r="Y1014" s="172"/>
      <c r="Z1014" s="172"/>
      <c r="AA1014" s="235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4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2"/>
      <c r="X1015" s="172"/>
      <c r="Y1015" s="172"/>
      <c r="Z1015" s="172"/>
      <c r="AA1015" s="235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4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2"/>
      <c r="X1016" s="172"/>
      <c r="Y1016" s="172"/>
      <c r="Z1016" s="172"/>
      <c r="AA1016" s="235"/>
      <c r="AB1016" s="1"/>
      <c r="AC1016" s="1"/>
      <c r="AD1016" s="1"/>
      <c r="AE1016" s="1"/>
      <c r="AF1016" s="1"/>
      <c r="AG1016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0:D150"/>
    <mergeCell ref="A183:C183"/>
    <mergeCell ref="A184:C184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lyssenko.social@gmail.com</cp:lastModifiedBy>
  <cp:lastPrinted>2020-11-14T14:30:01Z</cp:lastPrinted>
  <dcterms:created xsi:type="dcterms:W3CDTF">2020-11-14T13:09:40Z</dcterms:created>
  <dcterms:modified xsi:type="dcterms:W3CDTF">2021-10-30T09:44:47Z</dcterms:modified>
</cp:coreProperties>
</file>