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user/Desktop/ЗВІТИ/"/>
    </mc:Choice>
  </mc:AlternateContent>
  <bookViews>
    <workbookView xWindow="0" yWindow="460" windowWidth="25600" windowHeight="15460" tabRatio="50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63" i="2" l="1"/>
  <c r="P63" i="2"/>
  <c r="V63" i="2"/>
  <c r="X63" i="2"/>
  <c r="J64" i="2"/>
  <c r="P64" i="2"/>
  <c r="V64" i="2"/>
  <c r="X64" i="2"/>
  <c r="J65" i="2"/>
  <c r="P65" i="2"/>
  <c r="V65" i="2"/>
  <c r="X65" i="2"/>
  <c r="J66" i="2"/>
  <c r="X66" i="2"/>
  <c r="J67" i="2"/>
  <c r="X67" i="2"/>
  <c r="J68" i="2"/>
  <c r="X68" i="2"/>
  <c r="J69" i="2"/>
  <c r="X69" i="2"/>
  <c r="X62" i="2"/>
  <c r="G63" i="2"/>
  <c r="M63" i="2"/>
  <c r="S63" i="2"/>
  <c r="W63" i="2"/>
  <c r="G64" i="2"/>
  <c r="M64" i="2"/>
  <c r="S64" i="2"/>
  <c r="W64" i="2"/>
  <c r="G65" i="2"/>
  <c r="M65" i="2"/>
  <c r="S65" i="2"/>
  <c r="W65" i="2"/>
  <c r="G66" i="2"/>
  <c r="W66" i="2"/>
  <c r="G67" i="2"/>
  <c r="W67" i="2"/>
  <c r="G68" i="2"/>
  <c r="W68" i="2"/>
  <c r="G69" i="2"/>
  <c r="W69" i="2"/>
  <c r="W62" i="2"/>
  <c r="Y66" i="2"/>
  <c r="Z66" i="2"/>
  <c r="Y67" i="2"/>
  <c r="Z67" i="2"/>
  <c r="Y68" i="2"/>
  <c r="Z68" i="2"/>
  <c r="Y69" i="2"/>
  <c r="Z69" i="2"/>
  <c r="H62" i="2"/>
  <c r="J62" i="2"/>
  <c r="E62" i="2"/>
  <c r="G62" i="2"/>
  <c r="I37" i="3"/>
  <c r="F37" i="3"/>
  <c r="D37" i="3"/>
  <c r="I27" i="3"/>
  <c r="F27" i="3"/>
  <c r="D27" i="3"/>
  <c r="I17" i="3"/>
  <c r="F17" i="3"/>
  <c r="D17" i="3"/>
  <c r="J14" i="2"/>
  <c r="J15" i="2"/>
  <c r="J16" i="2"/>
  <c r="J13" i="2"/>
  <c r="J18" i="2"/>
  <c r="J19" i="2"/>
  <c r="J20" i="2"/>
  <c r="J17" i="2"/>
  <c r="J22" i="2"/>
  <c r="J23" i="2"/>
  <c r="J24" i="2"/>
  <c r="J21" i="2"/>
  <c r="H26" i="2"/>
  <c r="J26" i="2"/>
  <c r="H27" i="2"/>
  <c r="J27" i="2"/>
  <c r="H28" i="2"/>
  <c r="J28" i="2"/>
  <c r="J25" i="2"/>
  <c r="J30" i="2"/>
  <c r="J31" i="2"/>
  <c r="J32" i="2"/>
  <c r="J29" i="2"/>
  <c r="J33" i="2"/>
  <c r="J44" i="2"/>
  <c r="J45" i="2"/>
  <c r="J46" i="2"/>
  <c r="J43" i="2"/>
  <c r="J40" i="2"/>
  <c r="J41" i="2"/>
  <c r="J42" i="2"/>
  <c r="J39" i="2"/>
  <c r="J36" i="2"/>
  <c r="J37" i="2"/>
  <c r="J38" i="2"/>
  <c r="J35" i="2"/>
  <c r="J47" i="2"/>
  <c r="J50" i="2"/>
  <c r="J51" i="2"/>
  <c r="J52" i="2"/>
  <c r="J49" i="2"/>
  <c r="J56" i="2"/>
  <c r="J79" i="2"/>
  <c r="J80" i="2"/>
  <c r="J81" i="2"/>
  <c r="J78" i="2"/>
  <c r="J75" i="2"/>
  <c r="J76" i="2"/>
  <c r="J77" i="2"/>
  <c r="J74" i="2"/>
  <c r="J71" i="2"/>
  <c r="J72" i="2"/>
  <c r="J73" i="2"/>
  <c r="J70" i="2"/>
  <c r="J59" i="2"/>
  <c r="J60" i="2"/>
  <c r="J61" i="2"/>
  <c r="J58" i="2"/>
  <c r="J82" i="2"/>
  <c r="J85" i="2"/>
  <c r="J86" i="2"/>
  <c r="J87" i="2"/>
  <c r="J84" i="2"/>
  <c r="J89" i="2"/>
  <c r="J90" i="2"/>
  <c r="J91" i="2"/>
  <c r="J88" i="2"/>
  <c r="J93" i="2"/>
  <c r="J94" i="2"/>
  <c r="J95" i="2"/>
  <c r="J92" i="2"/>
  <c r="J96" i="2"/>
  <c r="J107" i="2"/>
  <c r="J108" i="2"/>
  <c r="J109" i="2"/>
  <c r="J106" i="2"/>
  <c r="J103" i="2"/>
  <c r="J104" i="2"/>
  <c r="J105" i="2"/>
  <c r="J102" i="2"/>
  <c r="J99" i="2"/>
  <c r="J100" i="2"/>
  <c r="J101" i="2"/>
  <c r="J98" i="2"/>
  <c r="J110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5" i="2"/>
  <c r="J126" i="2"/>
  <c r="J127" i="2"/>
  <c r="J128" i="2"/>
  <c r="J129" i="2"/>
  <c r="J130" i="2"/>
  <c r="J131" i="2"/>
  <c r="J133" i="2"/>
  <c r="J134" i="2"/>
  <c r="J135" i="2"/>
  <c r="J136" i="2"/>
  <c r="J137" i="2"/>
  <c r="J138" i="2"/>
  <c r="J139" i="2"/>
  <c r="J141" i="2"/>
  <c r="J142" i="2"/>
  <c r="J143" i="2"/>
  <c r="J144" i="2"/>
  <c r="J145" i="2"/>
  <c r="J146" i="2"/>
  <c r="J148" i="2"/>
  <c r="J149" i="2"/>
  <c r="J150" i="2"/>
  <c r="J152" i="2"/>
  <c r="J153" i="2"/>
  <c r="J154" i="2"/>
  <c r="J155" i="2"/>
  <c r="J156" i="2"/>
  <c r="J173" i="2"/>
  <c r="J174" i="2"/>
  <c r="J175" i="2"/>
  <c r="J176" i="2"/>
  <c r="J177" i="2"/>
  <c r="J178" i="2"/>
  <c r="J179" i="2"/>
  <c r="J180" i="2"/>
  <c r="J172" i="2"/>
  <c r="J169" i="2"/>
  <c r="J170" i="2"/>
  <c r="J171" i="2"/>
  <c r="J168" i="2"/>
  <c r="J164" i="2"/>
  <c r="J165" i="2"/>
  <c r="J166" i="2"/>
  <c r="J167" i="2"/>
  <c r="J163" i="2"/>
  <c r="J159" i="2"/>
  <c r="J160" i="2"/>
  <c r="J161" i="2"/>
  <c r="J162" i="2"/>
  <c r="J158" i="2"/>
  <c r="J181" i="2"/>
  <c r="J182" i="2"/>
  <c r="C28" i="1"/>
  <c r="J28" i="1"/>
  <c r="V14" i="2"/>
  <c r="V15" i="2"/>
  <c r="V16" i="2"/>
  <c r="V13" i="2"/>
  <c r="V18" i="2"/>
  <c r="V19" i="2"/>
  <c r="V20" i="2"/>
  <c r="V17" i="2"/>
  <c r="V22" i="2"/>
  <c r="V23" i="2"/>
  <c r="V24" i="2"/>
  <c r="V21" i="2"/>
  <c r="T26" i="2"/>
  <c r="V26" i="2"/>
  <c r="T27" i="2"/>
  <c r="V27" i="2"/>
  <c r="T28" i="2"/>
  <c r="V28" i="2"/>
  <c r="V25" i="2"/>
  <c r="V30" i="2"/>
  <c r="V31" i="2"/>
  <c r="V32" i="2"/>
  <c r="V29" i="2"/>
  <c r="V33" i="2"/>
  <c r="V44" i="2"/>
  <c r="V45" i="2"/>
  <c r="V46" i="2"/>
  <c r="V43" i="2"/>
  <c r="V40" i="2"/>
  <c r="V41" i="2"/>
  <c r="V42" i="2"/>
  <c r="V39" i="2"/>
  <c r="V36" i="2"/>
  <c r="V37" i="2"/>
  <c r="V38" i="2"/>
  <c r="V35" i="2"/>
  <c r="V47" i="2"/>
  <c r="V54" i="2"/>
  <c r="V55" i="2"/>
  <c r="V53" i="2"/>
  <c r="V50" i="2"/>
  <c r="V51" i="2"/>
  <c r="V52" i="2"/>
  <c r="V49" i="2"/>
  <c r="V56" i="2"/>
  <c r="V79" i="2"/>
  <c r="V80" i="2"/>
  <c r="V81" i="2"/>
  <c r="V78" i="2"/>
  <c r="V75" i="2"/>
  <c r="V76" i="2"/>
  <c r="V77" i="2"/>
  <c r="V74" i="2"/>
  <c r="V71" i="2"/>
  <c r="V72" i="2"/>
  <c r="V73" i="2"/>
  <c r="V70" i="2"/>
  <c r="V62" i="2"/>
  <c r="V59" i="2"/>
  <c r="V60" i="2"/>
  <c r="V61" i="2"/>
  <c r="V58" i="2"/>
  <c r="V82" i="2"/>
  <c r="V85" i="2"/>
  <c r="V86" i="2"/>
  <c r="V87" i="2"/>
  <c r="V84" i="2"/>
  <c r="V89" i="2"/>
  <c r="V90" i="2"/>
  <c r="V91" i="2"/>
  <c r="V88" i="2"/>
  <c r="V93" i="2"/>
  <c r="V94" i="2"/>
  <c r="V95" i="2"/>
  <c r="V92" i="2"/>
  <c r="V96" i="2"/>
  <c r="V107" i="2"/>
  <c r="V108" i="2"/>
  <c r="V109" i="2"/>
  <c r="V106" i="2"/>
  <c r="V103" i="2"/>
  <c r="V104" i="2"/>
  <c r="V105" i="2"/>
  <c r="V102" i="2"/>
  <c r="V99" i="2"/>
  <c r="V100" i="2"/>
  <c r="V101" i="2"/>
  <c r="V98" i="2"/>
  <c r="V110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5" i="2"/>
  <c r="V126" i="2"/>
  <c r="V127" i="2"/>
  <c r="V128" i="2"/>
  <c r="V129" i="2"/>
  <c r="V130" i="2"/>
  <c r="V131" i="2"/>
  <c r="V133" i="2"/>
  <c r="V134" i="2"/>
  <c r="V135" i="2"/>
  <c r="V136" i="2"/>
  <c r="V137" i="2"/>
  <c r="V138" i="2"/>
  <c r="V139" i="2"/>
  <c r="V141" i="2"/>
  <c r="V142" i="2"/>
  <c r="V143" i="2"/>
  <c r="V144" i="2"/>
  <c r="V145" i="2"/>
  <c r="V146" i="2"/>
  <c r="V148" i="2"/>
  <c r="V149" i="2"/>
  <c r="V150" i="2"/>
  <c r="V152" i="2"/>
  <c r="V153" i="2"/>
  <c r="V154" i="2"/>
  <c r="V155" i="2"/>
  <c r="V156" i="2"/>
  <c r="V173" i="2"/>
  <c r="V174" i="2"/>
  <c r="V175" i="2"/>
  <c r="V176" i="2"/>
  <c r="V177" i="2"/>
  <c r="V178" i="2"/>
  <c r="V179" i="2"/>
  <c r="V180" i="2"/>
  <c r="V172" i="2"/>
  <c r="V169" i="2"/>
  <c r="V170" i="2"/>
  <c r="V171" i="2"/>
  <c r="V168" i="2"/>
  <c r="V164" i="2"/>
  <c r="V165" i="2"/>
  <c r="V166" i="2"/>
  <c r="V167" i="2"/>
  <c r="V163" i="2"/>
  <c r="V159" i="2"/>
  <c r="V160" i="2"/>
  <c r="V161" i="2"/>
  <c r="V162" i="2"/>
  <c r="V158" i="2"/>
  <c r="V181" i="2"/>
  <c r="V182" i="2"/>
  <c r="L28" i="1"/>
  <c r="N28" i="1"/>
  <c r="P14" i="2"/>
  <c r="X14" i="2"/>
  <c r="P15" i="2"/>
  <c r="X15" i="2"/>
  <c r="P16" i="2"/>
  <c r="X16" i="2"/>
  <c r="X13" i="2"/>
  <c r="P18" i="2"/>
  <c r="X18" i="2"/>
  <c r="P19" i="2"/>
  <c r="X19" i="2"/>
  <c r="P20" i="2"/>
  <c r="X20" i="2"/>
  <c r="X17" i="2"/>
  <c r="P22" i="2"/>
  <c r="X22" i="2"/>
  <c r="P23" i="2"/>
  <c r="X23" i="2"/>
  <c r="P24" i="2"/>
  <c r="X24" i="2"/>
  <c r="X21" i="2"/>
  <c r="P13" i="2"/>
  <c r="N26" i="2"/>
  <c r="P26" i="2"/>
  <c r="X26" i="2"/>
  <c r="P17" i="2"/>
  <c r="N27" i="2"/>
  <c r="P27" i="2"/>
  <c r="X27" i="2"/>
  <c r="P21" i="2"/>
  <c r="N28" i="2"/>
  <c r="P28" i="2"/>
  <c r="X28" i="2"/>
  <c r="X25" i="2"/>
  <c r="P30" i="2"/>
  <c r="X30" i="2"/>
  <c r="P31" i="2"/>
  <c r="X31" i="2"/>
  <c r="P32" i="2"/>
  <c r="X32" i="2"/>
  <c r="X29" i="2"/>
  <c r="X33" i="2"/>
  <c r="P44" i="2"/>
  <c r="X44" i="2"/>
  <c r="P45" i="2"/>
  <c r="X45" i="2"/>
  <c r="P46" i="2"/>
  <c r="X46" i="2"/>
  <c r="X43" i="2"/>
  <c r="P40" i="2"/>
  <c r="X40" i="2"/>
  <c r="P41" i="2"/>
  <c r="X41" i="2"/>
  <c r="P42" i="2"/>
  <c r="X42" i="2"/>
  <c r="X39" i="2"/>
  <c r="P36" i="2"/>
  <c r="X36" i="2"/>
  <c r="P37" i="2"/>
  <c r="X37" i="2"/>
  <c r="P38" i="2"/>
  <c r="X38" i="2"/>
  <c r="X35" i="2"/>
  <c r="X47" i="2"/>
  <c r="P54" i="2"/>
  <c r="X54" i="2"/>
  <c r="P55" i="2"/>
  <c r="X55" i="2"/>
  <c r="X53" i="2"/>
  <c r="P50" i="2"/>
  <c r="X50" i="2"/>
  <c r="P51" i="2"/>
  <c r="X51" i="2"/>
  <c r="P52" i="2"/>
  <c r="X52" i="2"/>
  <c r="X49" i="2"/>
  <c r="X56" i="2"/>
  <c r="P79" i="2"/>
  <c r="X79" i="2"/>
  <c r="P80" i="2"/>
  <c r="X80" i="2"/>
  <c r="P81" i="2"/>
  <c r="X81" i="2"/>
  <c r="X78" i="2"/>
  <c r="P75" i="2"/>
  <c r="X75" i="2"/>
  <c r="P76" i="2"/>
  <c r="X76" i="2"/>
  <c r="P77" i="2"/>
  <c r="X77" i="2"/>
  <c r="X74" i="2"/>
  <c r="P71" i="2"/>
  <c r="X71" i="2"/>
  <c r="P72" i="2"/>
  <c r="X72" i="2"/>
  <c r="P73" i="2"/>
  <c r="X73" i="2"/>
  <c r="X70" i="2"/>
  <c r="P59" i="2"/>
  <c r="X59" i="2"/>
  <c r="P60" i="2"/>
  <c r="X60" i="2"/>
  <c r="P61" i="2"/>
  <c r="X61" i="2"/>
  <c r="X58" i="2"/>
  <c r="X82" i="2"/>
  <c r="P85" i="2"/>
  <c r="X85" i="2"/>
  <c r="P86" i="2"/>
  <c r="X86" i="2"/>
  <c r="P87" i="2"/>
  <c r="X87" i="2"/>
  <c r="X84" i="2"/>
  <c r="P89" i="2"/>
  <c r="X89" i="2"/>
  <c r="P90" i="2"/>
  <c r="X90" i="2"/>
  <c r="P91" i="2"/>
  <c r="X91" i="2"/>
  <c r="X88" i="2"/>
  <c r="P93" i="2"/>
  <c r="X93" i="2"/>
  <c r="P94" i="2"/>
  <c r="X94" i="2"/>
  <c r="P95" i="2"/>
  <c r="X95" i="2"/>
  <c r="X92" i="2"/>
  <c r="X96" i="2"/>
  <c r="P107" i="2"/>
  <c r="X107" i="2"/>
  <c r="P108" i="2"/>
  <c r="X108" i="2"/>
  <c r="P109" i="2"/>
  <c r="X109" i="2"/>
  <c r="X106" i="2"/>
  <c r="P103" i="2"/>
  <c r="X103" i="2"/>
  <c r="P104" i="2"/>
  <c r="X104" i="2"/>
  <c r="P105" i="2"/>
  <c r="X105" i="2"/>
  <c r="X102" i="2"/>
  <c r="P99" i="2"/>
  <c r="X99" i="2"/>
  <c r="P100" i="2"/>
  <c r="X100" i="2"/>
  <c r="P101" i="2"/>
  <c r="X101" i="2"/>
  <c r="X98" i="2"/>
  <c r="X110" i="2"/>
  <c r="P112" i="2"/>
  <c r="X112" i="2"/>
  <c r="P113" i="2"/>
  <c r="X113" i="2"/>
  <c r="P114" i="2"/>
  <c r="X114" i="2"/>
  <c r="P115" i="2"/>
  <c r="X115" i="2"/>
  <c r="P116" i="2"/>
  <c r="X116" i="2"/>
  <c r="P117" i="2"/>
  <c r="X117" i="2"/>
  <c r="P118" i="2"/>
  <c r="X118" i="2"/>
  <c r="P119" i="2"/>
  <c r="X119" i="2"/>
  <c r="P120" i="2"/>
  <c r="X120" i="2"/>
  <c r="P121" i="2"/>
  <c r="X121" i="2"/>
  <c r="P122" i="2"/>
  <c r="X122" i="2"/>
  <c r="X123" i="2"/>
  <c r="P125" i="2"/>
  <c r="X125" i="2"/>
  <c r="P126" i="2"/>
  <c r="X126" i="2"/>
  <c r="P127" i="2"/>
  <c r="X127" i="2"/>
  <c r="P128" i="2"/>
  <c r="X128" i="2"/>
  <c r="P129" i="2"/>
  <c r="X129" i="2"/>
  <c r="P130" i="2"/>
  <c r="X130" i="2"/>
  <c r="X131" i="2"/>
  <c r="P133" i="2"/>
  <c r="X133" i="2"/>
  <c r="P134" i="2"/>
  <c r="X134" i="2"/>
  <c r="P135" i="2"/>
  <c r="X135" i="2"/>
  <c r="P136" i="2"/>
  <c r="X136" i="2"/>
  <c r="P137" i="2"/>
  <c r="X137" i="2"/>
  <c r="P138" i="2"/>
  <c r="X138" i="2"/>
  <c r="X139" i="2"/>
  <c r="P141" i="2"/>
  <c r="X141" i="2"/>
  <c r="P142" i="2"/>
  <c r="X142" i="2"/>
  <c r="P143" i="2"/>
  <c r="X143" i="2"/>
  <c r="P144" i="2"/>
  <c r="X144" i="2"/>
  <c r="P145" i="2"/>
  <c r="X145" i="2"/>
  <c r="X146" i="2"/>
  <c r="P148" i="2"/>
  <c r="X148" i="2"/>
  <c r="P149" i="2"/>
  <c r="X149" i="2"/>
  <c r="X150" i="2"/>
  <c r="P152" i="2"/>
  <c r="X152" i="2"/>
  <c r="P153" i="2"/>
  <c r="X153" i="2"/>
  <c r="P154" i="2"/>
  <c r="X154" i="2"/>
  <c r="P155" i="2"/>
  <c r="X155" i="2"/>
  <c r="X156" i="2"/>
  <c r="P173" i="2"/>
  <c r="X173" i="2"/>
  <c r="P174" i="2"/>
  <c r="X174" i="2"/>
  <c r="P175" i="2"/>
  <c r="X175" i="2"/>
  <c r="P176" i="2"/>
  <c r="X176" i="2"/>
  <c r="P177" i="2"/>
  <c r="X177" i="2"/>
  <c r="P178" i="2"/>
  <c r="X178" i="2"/>
  <c r="P179" i="2"/>
  <c r="X179" i="2"/>
  <c r="P180" i="2"/>
  <c r="X180" i="2"/>
  <c r="X172" i="2"/>
  <c r="P159" i="2"/>
  <c r="X159" i="2"/>
  <c r="P160" i="2"/>
  <c r="X160" i="2"/>
  <c r="P161" i="2"/>
  <c r="X161" i="2"/>
  <c r="P162" i="2"/>
  <c r="X162" i="2"/>
  <c r="X158" i="2"/>
  <c r="P169" i="2"/>
  <c r="X169" i="2"/>
  <c r="P170" i="2"/>
  <c r="X170" i="2"/>
  <c r="P171" i="2"/>
  <c r="X171" i="2"/>
  <c r="X168" i="2"/>
  <c r="P164" i="2"/>
  <c r="X164" i="2"/>
  <c r="P165" i="2"/>
  <c r="X165" i="2"/>
  <c r="P166" i="2"/>
  <c r="X166" i="2"/>
  <c r="P167" i="2"/>
  <c r="X167" i="2"/>
  <c r="X163" i="2"/>
  <c r="X181" i="2"/>
  <c r="X182" i="2"/>
  <c r="X184" i="2"/>
  <c r="G14" i="2"/>
  <c r="G15" i="2"/>
  <c r="G16" i="2"/>
  <c r="G13" i="2"/>
  <c r="G18" i="2"/>
  <c r="G19" i="2"/>
  <c r="G20" i="2"/>
  <c r="G17" i="2"/>
  <c r="G22" i="2"/>
  <c r="G23" i="2"/>
  <c r="G24" i="2"/>
  <c r="G21" i="2"/>
  <c r="E26" i="2"/>
  <c r="G26" i="2"/>
  <c r="E27" i="2"/>
  <c r="G27" i="2"/>
  <c r="E28" i="2"/>
  <c r="G28" i="2"/>
  <c r="G25" i="2"/>
  <c r="G30" i="2"/>
  <c r="G31" i="2"/>
  <c r="G32" i="2"/>
  <c r="G29" i="2"/>
  <c r="G33" i="2"/>
  <c r="G44" i="2"/>
  <c r="G45" i="2"/>
  <c r="G46" i="2"/>
  <c r="G43" i="2"/>
  <c r="G40" i="2"/>
  <c r="G41" i="2"/>
  <c r="G42" i="2"/>
  <c r="G39" i="2"/>
  <c r="G36" i="2"/>
  <c r="G37" i="2"/>
  <c r="G38" i="2"/>
  <c r="G35" i="2"/>
  <c r="G47" i="2"/>
  <c r="G50" i="2"/>
  <c r="G51" i="2"/>
  <c r="G52" i="2"/>
  <c r="G49" i="2"/>
  <c r="G56" i="2"/>
  <c r="G79" i="2"/>
  <c r="G80" i="2"/>
  <c r="G81" i="2"/>
  <c r="G78" i="2"/>
  <c r="G75" i="2"/>
  <c r="G76" i="2"/>
  <c r="G77" i="2"/>
  <c r="G74" i="2"/>
  <c r="G71" i="2"/>
  <c r="G72" i="2"/>
  <c r="G73" i="2"/>
  <c r="G70" i="2"/>
  <c r="G59" i="2"/>
  <c r="G60" i="2"/>
  <c r="G61" i="2"/>
  <c r="G58" i="2"/>
  <c r="G82" i="2"/>
  <c r="G85" i="2"/>
  <c r="G86" i="2"/>
  <c r="G87" i="2"/>
  <c r="G84" i="2"/>
  <c r="G89" i="2"/>
  <c r="G90" i="2"/>
  <c r="G91" i="2"/>
  <c r="G88" i="2"/>
  <c r="G93" i="2"/>
  <c r="G94" i="2"/>
  <c r="G95" i="2"/>
  <c r="G92" i="2"/>
  <c r="G96" i="2"/>
  <c r="G107" i="2"/>
  <c r="G108" i="2"/>
  <c r="G109" i="2"/>
  <c r="G106" i="2"/>
  <c r="G103" i="2"/>
  <c r="G104" i="2"/>
  <c r="G105" i="2"/>
  <c r="G102" i="2"/>
  <c r="G99" i="2"/>
  <c r="G100" i="2"/>
  <c r="G101" i="2"/>
  <c r="G98" i="2"/>
  <c r="G110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5" i="2"/>
  <c r="G126" i="2"/>
  <c r="G127" i="2"/>
  <c r="G128" i="2"/>
  <c r="G129" i="2"/>
  <c r="G130" i="2"/>
  <c r="G131" i="2"/>
  <c r="G133" i="2"/>
  <c r="G134" i="2"/>
  <c r="G135" i="2"/>
  <c r="G136" i="2"/>
  <c r="G137" i="2"/>
  <c r="G138" i="2"/>
  <c r="G139" i="2"/>
  <c r="G141" i="2"/>
  <c r="G142" i="2"/>
  <c r="G143" i="2"/>
  <c r="G144" i="2"/>
  <c r="G145" i="2"/>
  <c r="G146" i="2"/>
  <c r="G148" i="2"/>
  <c r="G149" i="2"/>
  <c r="G150" i="2"/>
  <c r="G152" i="2"/>
  <c r="G153" i="2"/>
  <c r="G154" i="2"/>
  <c r="G155" i="2"/>
  <c r="G156" i="2"/>
  <c r="G173" i="2"/>
  <c r="G174" i="2"/>
  <c r="G175" i="2"/>
  <c r="G176" i="2"/>
  <c r="G177" i="2"/>
  <c r="G178" i="2"/>
  <c r="G179" i="2"/>
  <c r="G180" i="2"/>
  <c r="G172" i="2"/>
  <c r="G169" i="2"/>
  <c r="G170" i="2"/>
  <c r="G171" i="2"/>
  <c r="G168" i="2"/>
  <c r="G164" i="2"/>
  <c r="G165" i="2"/>
  <c r="G166" i="2"/>
  <c r="G167" i="2"/>
  <c r="G163" i="2"/>
  <c r="G159" i="2"/>
  <c r="G160" i="2"/>
  <c r="G161" i="2"/>
  <c r="G162" i="2"/>
  <c r="G158" i="2"/>
  <c r="G181" i="2"/>
  <c r="G182" i="2"/>
  <c r="C27" i="1"/>
  <c r="J27" i="1"/>
  <c r="S14" i="2"/>
  <c r="S15" i="2"/>
  <c r="S16" i="2"/>
  <c r="S13" i="2"/>
  <c r="S18" i="2"/>
  <c r="S19" i="2"/>
  <c r="S20" i="2"/>
  <c r="S17" i="2"/>
  <c r="S22" i="2"/>
  <c r="S23" i="2"/>
  <c r="S24" i="2"/>
  <c r="S21" i="2"/>
  <c r="Q26" i="2"/>
  <c r="S26" i="2"/>
  <c r="Q27" i="2"/>
  <c r="S27" i="2"/>
  <c r="Q28" i="2"/>
  <c r="S28" i="2"/>
  <c r="S25" i="2"/>
  <c r="S30" i="2"/>
  <c r="S31" i="2"/>
  <c r="S32" i="2"/>
  <c r="S29" i="2"/>
  <c r="S33" i="2"/>
  <c r="S44" i="2"/>
  <c r="S45" i="2"/>
  <c r="S46" i="2"/>
  <c r="S43" i="2"/>
  <c r="S40" i="2"/>
  <c r="S41" i="2"/>
  <c r="S42" i="2"/>
  <c r="S39" i="2"/>
  <c r="S36" i="2"/>
  <c r="S37" i="2"/>
  <c r="S38" i="2"/>
  <c r="S35" i="2"/>
  <c r="S47" i="2"/>
  <c r="S54" i="2"/>
  <c r="S55" i="2"/>
  <c r="S53" i="2"/>
  <c r="S50" i="2"/>
  <c r="S51" i="2"/>
  <c r="S52" i="2"/>
  <c r="S49" i="2"/>
  <c r="S56" i="2"/>
  <c r="S79" i="2"/>
  <c r="S80" i="2"/>
  <c r="S81" i="2"/>
  <c r="S78" i="2"/>
  <c r="S75" i="2"/>
  <c r="S76" i="2"/>
  <c r="S77" i="2"/>
  <c r="S74" i="2"/>
  <c r="S71" i="2"/>
  <c r="S72" i="2"/>
  <c r="S73" i="2"/>
  <c r="S70" i="2"/>
  <c r="S62" i="2"/>
  <c r="S59" i="2"/>
  <c r="S60" i="2"/>
  <c r="S61" i="2"/>
  <c r="S58" i="2"/>
  <c r="S82" i="2"/>
  <c r="S85" i="2"/>
  <c r="S86" i="2"/>
  <c r="S87" i="2"/>
  <c r="S84" i="2"/>
  <c r="S89" i="2"/>
  <c r="S90" i="2"/>
  <c r="S91" i="2"/>
  <c r="S88" i="2"/>
  <c r="S93" i="2"/>
  <c r="S94" i="2"/>
  <c r="S95" i="2"/>
  <c r="S92" i="2"/>
  <c r="S96" i="2"/>
  <c r="S107" i="2"/>
  <c r="S108" i="2"/>
  <c r="S109" i="2"/>
  <c r="S106" i="2"/>
  <c r="S103" i="2"/>
  <c r="S104" i="2"/>
  <c r="S105" i="2"/>
  <c r="S102" i="2"/>
  <c r="S99" i="2"/>
  <c r="S100" i="2"/>
  <c r="S101" i="2"/>
  <c r="S98" i="2"/>
  <c r="S110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5" i="2"/>
  <c r="S126" i="2"/>
  <c r="S127" i="2"/>
  <c r="S128" i="2"/>
  <c r="S129" i="2"/>
  <c r="S130" i="2"/>
  <c r="S131" i="2"/>
  <c r="S133" i="2"/>
  <c r="S134" i="2"/>
  <c r="S135" i="2"/>
  <c r="S136" i="2"/>
  <c r="S137" i="2"/>
  <c r="S138" i="2"/>
  <c r="S139" i="2"/>
  <c r="S141" i="2"/>
  <c r="S142" i="2"/>
  <c r="S143" i="2"/>
  <c r="S144" i="2"/>
  <c r="S145" i="2"/>
  <c r="S146" i="2"/>
  <c r="S148" i="2"/>
  <c r="S149" i="2"/>
  <c r="S150" i="2"/>
  <c r="S152" i="2"/>
  <c r="S153" i="2"/>
  <c r="S154" i="2"/>
  <c r="S155" i="2"/>
  <c r="S156" i="2"/>
  <c r="S173" i="2"/>
  <c r="S174" i="2"/>
  <c r="S175" i="2"/>
  <c r="S176" i="2"/>
  <c r="S177" i="2"/>
  <c r="S178" i="2"/>
  <c r="S179" i="2"/>
  <c r="S180" i="2"/>
  <c r="S172" i="2"/>
  <c r="S169" i="2"/>
  <c r="S170" i="2"/>
  <c r="S171" i="2"/>
  <c r="S168" i="2"/>
  <c r="S164" i="2"/>
  <c r="S165" i="2"/>
  <c r="S166" i="2"/>
  <c r="S167" i="2"/>
  <c r="S163" i="2"/>
  <c r="S159" i="2"/>
  <c r="S160" i="2"/>
  <c r="S161" i="2"/>
  <c r="S162" i="2"/>
  <c r="S158" i="2"/>
  <c r="S181" i="2"/>
  <c r="S182" i="2"/>
  <c r="L27" i="1"/>
  <c r="N27" i="1"/>
  <c r="M14" i="2"/>
  <c r="W14" i="2"/>
  <c r="M15" i="2"/>
  <c r="W15" i="2"/>
  <c r="M16" i="2"/>
  <c r="W16" i="2"/>
  <c r="W13" i="2"/>
  <c r="M18" i="2"/>
  <c r="W18" i="2"/>
  <c r="M19" i="2"/>
  <c r="W19" i="2"/>
  <c r="M20" i="2"/>
  <c r="W20" i="2"/>
  <c r="W17" i="2"/>
  <c r="M22" i="2"/>
  <c r="W22" i="2"/>
  <c r="M23" i="2"/>
  <c r="W23" i="2"/>
  <c r="M24" i="2"/>
  <c r="W24" i="2"/>
  <c r="W21" i="2"/>
  <c r="M13" i="2"/>
  <c r="K26" i="2"/>
  <c r="M26" i="2"/>
  <c r="W26" i="2"/>
  <c r="M17" i="2"/>
  <c r="K27" i="2"/>
  <c r="M27" i="2"/>
  <c r="W27" i="2"/>
  <c r="M21" i="2"/>
  <c r="K28" i="2"/>
  <c r="M28" i="2"/>
  <c r="W28" i="2"/>
  <c r="W25" i="2"/>
  <c r="M30" i="2"/>
  <c r="W30" i="2"/>
  <c r="M31" i="2"/>
  <c r="W31" i="2"/>
  <c r="M32" i="2"/>
  <c r="W32" i="2"/>
  <c r="W29" i="2"/>
  <c r="W33" i="2"/>
  <c r="M44" i="2"/>
  <c r="W44" i="2"/>
  <c r="M45" i="2"/>
  <c r="W45" i="2"/>
  <c r="M46" i="2"/>
  <c r="W46" i="2"/>
  <c r="W43" i="2"/>
  <c r="M40" i="2"/>
  <c r="W40" i="2"/>
  <c r="M41" i="2"/>
  <c r="W41" i="2"/>
  <c r="M42" i="2"/>
  <c r="W42" i="2"/>
  <c r="W39" i="2"/>
  <c r="M36" i="2"/>
  <c r="W36" i="2"/>
  <c r="M37" i="2"/>
  <c r="W37" i="2"/>
  <c r="M38" i="2"/>
  <c r="W38" i="2"/>
  <c r="W35" i="2"/>
  <c r="W47" i="2"/>
  <c r="M54" i="2"/>
  <c r="W54" i="2"/>
  <c r="M55" i="2"/>
  <c r="W55" i="2"/>
  <c r="W53" i="2"/>
  <c r="M50" i="2"/>
  <c r="W50" i="2"/>
  <c r="M51" i="2"/>
  <c r="W51" i="2"/>
  <c r="M52" i="2"/>
  <c r="W52" i="2"/>
  <c r="W49" i="2"/>
  <c r="W56" i="2"/>
  <c r="M79" i="2"/>
  <c r="W79" i="2"/>
  <c r="M80" i="2"/>
  <c r="W80" i="2"/>
  <c r="M81" i="2"/>
  <c r="W81" i="2"/>
  <c r="W78" i="2"/>
  <c r="M75" i="2"/>
  <c r="W75" i="2"/>
  <c r="M76" i="2"/>
  <c r="W76" i="2"/>
  <c r="M77" i="2"/>
  <c r="W77" i="2"/>
  <c r="W74" i="2"/>
  <c r="M71" i="2"/>
  <c r="W71" i="2"/>
  <c r="M72" i="2"/>
  <c r="W72" i="2"/>
  <c r="M73" i="2"/>
  <c r="W73" i="2"/>
  <c r="W70" i="2"/>
  <c r="M59" i="2"/>
  <c r="W59" i="2"/>
  <c r="M60" i="2"/>
  <c r="W60" i="2"/>
  <c r="M61" i="2"/>
  <c r="W61" i="2"/>
  <c r="W58" i="2"/>
  <c r="W82" i="2"/>
  <c r="M85" i="2"/>
  <c r="W85" i="2"/>
  <c r="M86" i="2"/>
  <c r="W86" i="2"/>
  <c r="M87" i="2"/>
  <c r="W87" i="2"/>
  <c r="W84" i="2"/>
  <c r="M89" i="2"/>
  <c r="W89" i="2"/>
  <c r="M90" i="2"/>
  <c r="W90" i="2"/>
  <c r="M91" i="2"/>
  <c r="W91" i="2"/>
  <c r="W88" i="2"/>
  <c r="M93" i="2"/>
  <c r="W93" i="2"/>
  <c r="M94" i="2"/>
  <c r="W94" i="2"/>
  <c r="M95" i="2"/>
  <c r="W95" i="2"/>
  <c r="W92" i="2"/>
  <c r="W96" i="2"/>
  <c r="M107" i="2"/>
  <c r="W107" i="2"/>
  <c r="M108" i="2"/>
  <c r="W108" i="2"/>
  <c r="M109" i="2"/>
  <c r="W109" i="2"/>
  <c r="W106" i="2"/>
  <c r="M103" i="2"/>
  <c r="W103" i="2"/>
  <c r="M104" i="2"/>
  <c r="W104" i="2"/>
  <c r="M105" i="2"/>
  <c r="W105" i="2"/>
  <c r="W102" i="2"/>
  <c r="M99" i="2"/>
  <c r="W99" i="2"/>
  <c r="M100" i="2"/>
  <c r="W100" i="2"/>
  <c r="M101" i="2"/>
  <c r="W101" i="2"/>
  <c r="W98" i="2"/>
  <c r="W110" i="2"/>
  <c r="M112" i="2"/>
  <c r="W112" i="2"/>
  <c r="M113" i="2"/>
  <c r="W113" i="2"/>
  <c r="M114" i="2"/>
  <c r="W114" i="2"/>
  <c r="M115" i="2"/>
  <c r="W115" i="2"/>
  <c r="M116" i="2"/>
  <c r="W116" i="2"/>
  <c r="M117" i="2"/>
  <c r="W117" i="2"/>
  <c r="M118" i="2"/>
  <c r="W118" i="2"/>
  <c r="M119" i="2"/>
  <c r="W119" i="2"/>
  <c r="M120" i="2"/>
  <c r="W120" i="2"/>
  <c r="M121" i="2"/>
  <c r="W121" i="2"/>
  <c r="M122" i="2"/>
  <c r="W122" i="2"/>
  <c r="W123" i="2"/>
  <c r="M125" i="2"/>
  <c r="W125" i="2"/>
  <c r="M126" i="2"/>
  <c r="W126" i="2"/>
  <c r="M127" i="2"/>
  <c r="W127" i="2"/>
  <c r="M128" i="2"/>
  <c r="W128" i="2"/>
  <c r="M129" i="2"/>
  <c r="W129" i="2"/>
  <c r="M130" i="2"/>
  <c r="W130" i="2"/>
  <c r="W131" i="2"/>
  <c r="M133" i="2"/>
  <c r="W133" i="2"/>
  <c r="M134" i="2"/>
  <c r="W134" i="2"/>
  <c r="M135" i="2"/>
  <c r="W135" i="2"/>
  <c r="M136" i="2"/>
  <c r="W136" i="2"/>
  <c r="M137" i="2"/>
  <c r="W137" i="2"/>
  <c r="M138" i="2"/>
  <c r="W138" i="2"/>
  <c r="W139" i="2"/>
  <c r="M141" i="2"/>
  <c r="W141" i="2"/>
  <c r="M142" i="2"/>
  <c r="W142" i="2"/>
  <c r="M143" i="2"/>
  <c r="W143" i="2"/>
  <c r="M144" i="2"/>
  <c r="W144" i="2"/>
  <c r="M145" i="2"/>
  <c r="W145" i="2"/>
  <c r="W146" i="2"/>
  <c r="M148" i="2"/>
  <c r="W148" i="2"/>
  <c r="M149" i="2"/>
  <c r="W149" i="2"/>
  <c r="W150" i="2"/>
  <c r="M152" i="2"/>
  <c r="W152" i="2"/>
  <c r="M153" i="2"/>
  <c r="W153" i="2"/>
  <c r="M154" i="2"/>
  <c r="W154" i="2"/>
  <c r="M155" i="2"/>
  <c r="W155" i="2"/>
  <c r="W156" i="2"/>
  <c r="M173" i="2"/>
  <c r="W173" i="2"/>
  <c r="M174" i="2"/>
  <c r="W174" i="2"/>
  <c r="M175" i="2"/>
  <c r="W175" i="2"/>
  <c r="M176" i="2"/>
  <c r="W176" i="2"/>
  <c r="M177" i="2"/>
  <c r="W177" i="2"/>
  <c r="M178" i="2"/>
  <c r="W178" i="2"/>
  <c r="M179" i="2"/>
  <c r="W179" i="2"/>
  <c r="M180" i="2"/>
  <c r="W180" i="2"/>
  <c r="W172" i="2"/>
  <c r="M159" i="2"/>
  <c r="W159" i="2"/>
  <c r="M160" i="2"/>
  <c r="W160" i="2"/>
  <c r="M161" i="2"/>
  <c r="W161" i="2"/>
  <c r="M162" i="2"/>
  <c r="W162" i="2"/>
  <c r="W158" i="2"/>
  <c r="M169" i="2"/>
  <c r="W169" i="2"/>
  <c r="M170" i="2"/>
  <c r="W170" i="2"/>
  <c r="M171" i="2"/>
  <c r="W171" i="2"/>
  <c r="W168" i="2"/>
  <c r="M164" i="2"/>
  <c r="W164" i="2"/>
  <c r="M165" i="2"/>
  <c r="W165" i="2"/>
  <c r="M166" i="2"/>
  <c r="W166" i="2"/>
  <c r="M167" i="2"/>
  <c r="W167" i="2"/>
  <c r="W163" i="2"/>
  <c r="W181" i="2"/>
  <c r="W182" i="2"/>
  <c r="W184" i="2"/>
  <c r="V184" i="2"/>
  <c r="S184" i="2"/>
  <c r="P25" i="2"/>
  <c r="P29" i="2"/>
  <c r="P33" i="2"/>
  <c r="P43" i="2"/>
  <c r="P39" i="2"/>
  <c r="P35" i="2"/>
  <c r="P47" i="2"/>
  <c r="P53" i="2"/>
  <c r="P49" i="2"/>
  <c r="P56" i="2"/>
  <c r="P78" i="2"/>
  <c r="P74" i="2"/>
  <c r="P70" i="2"/>
  <c r="P62" i="2"/>
  <c r="P58" i="2"/>
  <c r="P82" i="2"/>
  <c r="P84" i="2"/>
  <c r="P88" i="2"/>
  <c r="P92" i="2"/>
  <c r="P96" i="2"/>
  <c r="P106" i="2"/>
  <c r="P102" i="2"/>
  <c r="P98" i="2"/>
  <c r="P110" i="2"/>
  <c r="P123" i="2"/>
  <c r="P131" i="2"/>
  <c r="P139" i="2"/>
  <c r="P146" i="2"/>
  <c r="P150" i="2"/>
  <c r="P156" i="2"/>
  <c r="P172" i="2"/>
  <c r="P168" i="2"/>
  <c r="P163" i="2"/>
  <c r="P158" i="2"/>
  <c r="P181" i="2"/>
  <c r="P182" i="2"/>
  <c r="P184" i="2"/>
  <c r="M25" i="2"/>
  <c r="M29" i="2"/>
  <c r="M33" i="2"/>
  <c r="M43" i="2"/>
  <c r="M39" i="2"/>
  <c r="M35" i="2"/>
  <c r="M47" i="2"/>
  <c r="M53" i="2"/>
  <c r="M49" i="2"/>
  <c r="M56" i="2"/>
  <c r="M78" i="2"/>
  <c r="M74" i="2"/>
  <c r="M70" i="2"/>
  <c r="M62" i="2"/>
  <c r="M58" i="2"/>
  <c r="M82" i="2"/>
  <c r="M84" i="2"/>
  <c r="M88" i="2"/>
  <c r="M92" i="2"/>
  <c r="M96" i="2"/>
  <c r="M106" i="2"/>
  <c r="M102" i="2"/>
  <c r="M98" i="2"/>
  <c r="M110" i="2"/>
  <c r="M123" i="2"/>
  <c r="M131" i="2"/>
  <c r="M139" i="2"/>
  <c r="M146" i="2"/>
  <c r="M150" i="2"/>
  <c r="M156" i="2"/>
  <c r="M172" i="2"/>
  <c r="M168" i="2"/>
  <c r="M163" i="2"/>
  <c r="M158" i="2"/>
  <c r="M181" i="2"/>
  <c r="M182" i="2"/>
  <c r="M184" i="2"/>
  <c r="J184" i="2"/>
  <c r="G184" i="2"/>
  <c r="Y33" i="2"/>
  <c r="Y47" i="2"/>
  <c r="Y56" i="2"/>
  <c r="Y82" i="2"/>
  <c r="Y96" i="2"/>
  <c r="Y110" i="2"/>
  <c r="Y123" i="2"/>
  <c r="Y131" i="2"/>
  <c r="Y139" i="2"/>
  <c r="Y146" i="2"/>
  <c r="Y150" i="2"/>
  <c r="Y156" i="2"/>
  <c r="Y181" i="2"/>
  <c r="Y182" i="2"/>
  <c r="Z182" i="2"/>
  <c r="Z181" i="2"/>
  <c r="T172" i="2"/>
  <c r="T168" i="2"/>
  <c r="T163" i="2"/>
  <c r="T158" i="2"/>
  <c r="T181" i="2"/>
  <c r="Q172" i="2"/>
  <c r="Q168" i="2"/>
  <c r="Q163" i="2"/>
  <c r="Q158" i="2"/>
  <c r="Q181" i="2"/>
  <c r="N172" i="2"/>
  <c r="N168" i="2"/>
  <c r="N163" i="2"/>
  <c r="N158" i="2"/>
  <c r="N181" i="2"/>
  <c r="K172" i="2"/>
  <c r="K168" i="2"/>
  <c r="K163" i="2"/>
  <c r="K158" i="2"/>
  <c r="K181" i="2"/>
  <c r="H172" i="2"/>
  <c r="H168" i="2"/>
  <c r="H163" i="2"/>
  <c r="H158" i="2"/>
  <c r="H181" i="2"/>
  <c r="E172" i="2"/>
  <c r="E168" i="2"/>
  <c r="E163" i="2"/>
  <c r="E158" i="2"/>
  <c r="E181" i="2"/>
  <c r="Y180" i="2"/>
  <c r="Z180" i="2"/>
  <c r="Y179" i="2"/>
  <c r="Z179" i="2"/>
  <c r="Y178" i="2"/>
  <c r="Z178" i="2"/>
  <c r="Y177" i="2"/>
  <c r="Z177" i="2"/>
  <c r="Y176" i="2"/>
  <c r="Z176" i="2"/>
  <c r="Y175" i="2"/>
  <c r="Z175" i="2"/>
  <c r="Y174" i="2"/>
  <c r="Z174" i="2"/>
  <c r="Y173" i="2"/>
  <c r="Z173" i="2"/>
  <c r="Y172" i="2"/>
  <c r="Z172" i="2"/>
  <c r="Y171" i="2"/>
  <c r="Z171" i="2"/>
  <c r="Y170" i="2"/>
  <c r="Z170" i="2"/>
  <c r="Y169" i="2"/>
  <c r="Z169" i="2"/>
  <c r="Y168" i="2"/>
  <c r="Z168" i="2"/>
  <c r="Y167" i="2"/>
  <c r="Z167" i="2"/>
  <c r="Y166" i="2"/>
  <c r="Z166" i="2"/>
  <c r="Y165" i="2"/>
  <c r="Z165" i="2"/>
  <c r="Y164" i="2"/>
  <c r="Z164" i="2"/>
  <c r="Y163" i="2"/>
  <c r="Z163" i="2"/>
  <c r="Y162" i="2"/>
  <c r="Z162" i="2"/>
  <c r="Y161" i="2"/>
  <c r="Z161" i="2"/>
  <c r="Y160" i="2"/>
  <c r="Z160" i="2"/>
  <c r="Y159" i="2"/>
  <c r="Z159" i="2"/>
  <c r="Y158" i="2"/>
  <c r="Z158" i="2"/>
  <c r="Z156" i="2"/>
  <c r="T156" i="2"/>
  <c r="Q156" i="2"/>
  <c r="N156" i="2"/>
  <c r="K156" i="2"/>
  <c r="H156" i="2"/>
  <c r="E156" i="2"/>
  <c r="Y155" i="2"/>
  <c r="Z155" i="2"/>
  <c r="Y154" i="2"/>
  <c r="Z154" i="2"/>
  <c r="Y153" i="2"/>
  <c r="Z153" i="2"/>
  <c r="Y152" i="2"/>
  <c r="Z152" i="2"/>
  <c r="Z150" i="2"/>
  <c r="T150" i="2"/>
  <c r="Q150" i="2"/>
  <c r="N150" i="2"/>
  <c r="K150" i="2"/>
  <c r="H150" i="2"/>
  <c r="E150" i="2"/>
  <c r="Y149" i="2"/>
  <c r="Z149" i="2"/>
  <c r="Y148" i="2"/>
  <c r="Z148" i="2"/>
  <c r="Z146" i="2"/>
  <c r="T146" i="2"/>
  <c r="Q146" i="2"/>
  <c r="N146" i="2"/>
  <c r="K146" i="2"/>
  <c r="H146" i="2"/>
  <c r="E146" i="2"/>
  <c r="Y145" i="2"/>
  <c r="Z145" i="2"/>
  <c r="Y144" i="2"/>
  <c r="Z144" i="2"/>
  <c r="Y143" i="2"/>
  <c r="Z143" i="2"/>
  <c r="Y142" i="2"/>
  <c r="Z142" i="2"/>
  <c r="Y141" i="2"/>
  <c r="Z141" i="2"/>
  <c r="Z139" i="2"/>
  <c r="T139" i="2"/>
  <c r="Q139" i="2"/>
  <c r="N139" i="2"/>
  <c r="K139" i="2"/>
  <c r="H139" i="2"/>
  <c r="E139" i="2"/>
  <c r="Y138" i="2"/>
  <c r="Z138" i="2"/>
  <c r="Y137" i="2"/>
  <c r="Z137" i="2"/>
  <c r="Y136" i="2"/>
  <c r="Z136" i="2"/>
  <c r="Y135" i="2"/>
  <c r="Z135" i="2"/>
  <c r="Y134" i="2"/>
  <c r="Z134" i="2"/>
  <c r="Y133" i="2"/>
  <c r="Z133" i="2"/>
  <c r="Z131" i="2"/>
  <c r="T131" i="2"/>
  <c r="Q131" i="2"/>
  <c r="N131" i="2"/>
  <c r="K131" i="2"/>
  <c r="H131" i="2"/>
  <c r="E131" i="2"/>
  <c r="Y130" i="2"/>
  <c r="Z130" i="2"/>
  <c r="Y129" i="2"/>
  <c r="Z129" i="2"/>
  <c r="Y128" i="2"/>
  <c r="Z128" i="2"/>
  <c r="Y127" i="2"/>
  <c r="Z127" i="2"/>
  <c r="Y126" i="2"/>
  <c r="Z126" i="2"/>
  <c r="Y125" i="2"/>
  <c r="Z125" i="2"/>
  <c r="Z123" i="2"/>
  <c r="T123" i="2"/>
  <c r="Q123" i="2"/>
  <c r="N123" i="2"/>
  <c r="K123" i="2"/>
  <c r="H123" i="2"/>
  <c r="E123" i="2"/>
  <c r="Y122" i="2"/>
  <c r="Z122" i="2"/>
  <c r="Y121" i="2"/>
  <c r="Z121" i="2"/>
  <c r="Y120" i="2"/>
  <c r="Z120" i="2"/>
  <c r="Y119" i="2"/>
  <c r="Z119" i="2"/>
  <c r="Y118" i="2"/>
  <c r="Z118" i="2"/>
  <c r="Y117" i="2"/>
  <c r="Z117" i="2"/>
  <c r="Y116" i="2"/>
  <c r="Z116" i="2"/>
  <c r="Y115" i="2"/>
  <c r="Z115" i="2"/>
  <c r="Y114" i="2"/>
  <c r="Z114" i="2"/>
  <c r="Y113" i="2"/>
  <c r="Z113" i="2"/>
  <c r="Y112" i="2"/>
  <c r="Z112" i="2"/>
  <c r="Z110" i="2"/>
  <c r="T106" i="2"/>
  <c r="T102" i="2"/>
  <c r="T98" i="2"/>
  <c r="T110" i="2"/>
  <c r="Q106" i="2"/>
  <c r="Q102" i="2"/>
  <c r="Q98" i="2"/>
  <c r="Q110" i="2"/>
  <c r="N106" i="2"/>
  <c r="N102" i="2"/>
  <c r="N98" i="2"/>
  <c r="N110" i="2"/>
  <c r="K106" i="2"/>
  <c r="K102" i="2"/>
  <c r="K98" i="2"/>
  <c r="K110" i="2"/>
  <c r="H106" i="2"/>
  <c r="H102" i="2"/>
  <c r="H98" i="2"/>
  <c r="H110" i="2"/>
  <c r="E106" i="2"/>
  <c r="E102" i="2"/>
  <c r="E98" i="2"/>
  <c r="E110" i="2"/>
  <c r="Y109" i="2"/>
  <c r="Z109" i="2"/>
  <c r="Y108" i="2"/>
  <c r="Z108" i="2"/>
  <c r="Y107" i="2"/>
  <c r="Z107" i="2"/>
  <c r="Y106" i="2"/>
  <c r="Z106" i="2"/>
  <c r="Y105" i="2"/>
  <c r="Z105" i="2"/>
  <c r="Y104" i="2"/>
  <c r="Z104" i="2"/>
  <c r="Y103" i="2"/>
  <c r="Z103" i="2"/>
  <c r="Y102" i="2"/>
  <c r="Z102" i="2"/>
  <c r="Y101" i="2"/>
  <c r="Z101" i="2"/>
  <c r="Y100" i="2"/>
  <c r="Z100" i="2"/>
  <c r="Y99" i="2"/>
  <c r="Z99" i="2"/>
  <c r="Y98" i="2"/>
  <c r="Z98" i="2"/>
  <c r="Z96" i="2"/>
  <c r="Y95" i="2"/>
  <c r="Z95" i="2"/>
  <c r="Y94" i="2"/>
  <c r="Z94" i="2"/>
  <c r="Y93" i="2"/>
  <c r="Z93" i="2"/>
  <c r="Y92" i="2"/>
  <c r="Z92" i="2"/>
  <c r="T92" i="2"/>
  <c r="Q92" i="2"/>
  <c r="N92" i="2"/>
  <c r="K92" i="2"/>
  <c r="H92" i="2"/>
  <c r="E92" i="2"/>
  <c r="Y91" i="2"/>
  <c r="Z91" i="2"/>
  <c r="Y90" i="2"/>
  <c r="Z90" i="2"/>
  <c r="Y89" i="2"/>
  <c r="Z89" i="2"/>
  <c r="Y88" i="2"/>
  <c r="Z88" i="2"/>
  <c r="T88" i="2"/>
  <c r="Q88" i="2"/>
  <c r="N88" i="2"/>
  <c r="K88" i="2"/>
  <c r="H88" i="2"/>
  <c r="E88" i="2"/>
  <c r="Y87" i="2"/>
  <c r="Z87" i="2"/>
  <c r="Y86" i="2"/>
  <c r="Z86" i="2"/>
  <c r="Y85" i="2"/>
  <c r="Z85" i="2"/>
  <c r="Y84" i="2"/>
  <c r="Z84" i="2"/>
  <c r="T84" i="2"/>
  <c r="Q84" i="2"/>
  <c r="N84" i="2"/>
  <c r="K84" i="2"/>
  <c r="H84" i="2"/>
  <c r="E84" i="2"/>
  <c r="Z82" i="2"/>
  <c r="T78" i="2"/>
  <c r="T74" i="2"/>
  <c r="T70" i="2"/>
  <c r="T62" i="2"/>
  <c r="T58" i="2"/>
  <c r="T82" i="2"/>
  <c r="Q78" i="2"/>
  <c r="Q74" i="2"/>
  <c r="Q70" i="2"/>
  <c r="Q62" i="2"/>
  <c r="Q58" i="2"/>
  <c r="Q82" i="2"/>
  <c r="N78" i="2"/>
  <c r="N74" i="2"/>
  <c r="N70" i="2"/>
  <c r="N62" i="2"/>
  <c r="N58" i="2"/>
  <c r="N82" i="2"/>
  <c r="K78" i="2"/>
  <c r="K74" i="2"/>
  <c r="K70" i="2"/>
  <c r="K62" i="2"/>
  <c r="K58" i="2"/>
  <c r="K82" i="2"/>
  <c r="H78" i="2"/>
  <c r="H74" i="2"/>
  <c r="H70" i="2"/>
  <c r="H58" i="2"/>
  <c r="H82" i="2"/>
  <c r="E78" i="2"/>
  <c r="E74" i="2"/>
  <c r="E70" i="2"/>
  <c r="E58" i="2"/>
  <c r="E82" i="2"/>
  <c r="Y81" i="2"/>
  <c r="Z81" i="2"/>
  <c r="Y80" i="2"/>
  <c r="Z80" i="2"/>
  <c r="Y79" i="2"/>
  <c r="Z79" i="2"/>
  <c r="Y78" i="2"/>
  <c r="Z78" i="2"/>
  <c r="Y77" i="2"/>
  <c r="Z77" i="2"/>
  <c r="Y76" i="2"/>
  <c r="Z76" i="2"/>
  <c r="Y75" i="2"/>
  <c r="Z75" i="2"/>
  <c r="Y74" i="2"/>
  <c r="Z74" i="2"/>
  <c r="Y73" i="2"/>
  <c r="Z73" i="2"/>
  <c r="Y72" i="2"/>
  <c r="Z72" i="2"/>
  <c r="Y71" i="2"/>
  <c r="Z71" i="2"/>
  <c r="Y70" i="2"/>
  <c r="Z70" i="2"/>
  <c r="Y65" i="2"/>
  <c r="Z65" i="2"/>
  <c r="Y64" i="2"/>
  <c r="Z64" i="2"/>
  <c r="Y63" i="2"/>
  <c r="Z63" i="2"/>
  <c r="Y62" i="2"/>
  <c r="Z62" i="2"/>
  <c r="Y61" i="2"/>
  <c r="Z61" i="2"/>
  <c r="Y60" i="2"/>
  <c r="Z60" i="2"/>
  <c r="Y59" i="2"/>
  <c r="Z59" i="2"/>
  <c r="Y58" i="2"/>
  <c r="Z58" i="2"/>
  <c r="Z56" i="2"/>
  <c r="T53" i="2"/>
  <c r="T49" i="2"/>
  <c r="T56" i="2"/>
  <c r="Q53" i="2"/>
  <c r="Q49" i="2"/>
  <c r="Q56" i="2"/>
  <c r="N53" i="2"/>
  <c r="N49" i="2"/>
  <c r="N56" i="2"/>
  <c r="K53" i="2"/>
  <c r="K49" i="2"/>
  <c r="K56" i="2"/>
  <c r="H49" i="2"/>
  <c r="H56" i="2"/>
  <c r="E49" i="2"/>
  <c r="E56" i="2"/>
  <c r="Y55" i="2"/>
  <c r="Z55" i="2"/>
  <c r="Y54" i="2"/>
  <c r="Z54" i="2"/>
  <c r="Y53" i="2"/>
  <c r="Z53" i="2"/>
  <c r="Y52" i="2"/>
  <c r="Z52" i="2"/>
  <c r="Y51" i="2"/>
  <c r="Z51" i="2"/>
  <c r="Y50" i="2"/>
  <c r="Z50" i="2"/>
  <c r="Y49" i="2"/>
  <c r="Z49" i="2"/>
  <c r="Z47" i="2"/>
  <c r="T43" i="2"/>
  <c r="T39" i="2"/>
  <c r="T35" i="2"/>
  <c r="T47" i="2"/>
  <c r="Q43" i="2"/>
  <c r="Q39" i="2"/>
  <c r="Q35" i="2"/>
  <c r="Q47" i="2"/>
  <c r="N43" i="2"/>
  <c r="N39" i="2"/>
  <c r="N35" i="2"/>
  <c r="N47" i="2"/>
  <c r="K43" i="2"/>
  <c r="K39" i="2"/>
  <c r="K35" i="2"/>
  <c r="K47" i="2"/>
  <c r="H43" i="2"/>
  <c r="H39" i="2"/>
  <c r="H35" i="2"/>
  <c r="H47" i="2"/>
  <c r="E43" i="2"/>
  <c r="E39" i="2"/>
  <c r="E35" i="2"/>
  <c r="E47" i="2"/>
  <c r="Y46" i="2"/>
  <c r="Z46" i="2"/>
  <c r="Y45" i="2"/>
  <c r="Z45" i="2"/>
  <c r="Y44" i="2"/>
  <c r="Z44" i="2"/>
  <c r="Y43" i="2"/>
  <c r="Z43" i="2"/>
  <c r="Y42" i="2"/>
  <c r="Z42" i="2"/>
  <c r="Y41" i="2"/>
  <c r="Z41" i="2"/>
  <c r="Y40" i="2"/>
  <c r="Z40" i="2"/>
  <c r="Y39" i="2"/>
  <c r="Z39" i="2"/>
  <c r="Y38" i="2"/>
  <c r="Z38" i="2"/>
  <c r="Y37" i="2"/>
  <c r="Z37" i="2"/>
  <c r="Y36" i="2"/>
  <c r="Z36" i="2"/>
  <c r="Y35" i="2"/>
  <c r="Z35" i="2"/>
  <c r="Z33" i="2"/>
  <c r="Y32" i="2"/>
  <c r="Z32" i="2"/>
  <c r="Y31" i="2"/>
  <c r="Z31" i="2"/>
  <c r="Y30" i="2"/>
  <c r="Z30" i="2"/>
  <c r="Y29" i="2"/>
  <c r="Z29" i="2"/>
  <c r="T29" i="2"/>
  <c r="Q29" i="2"/>
  <c r="N29" i="2"/>
  <c r="K29" i="2"/>
  <c r="H29" i="2"/>
  <c r="E29" i="2"/>
  <c r="Y28" i="2"/>
  <c r="Z28" i="2"/>
  <c r="Y27" i="2"/>
  <c r="Z27" i="2"/>
  <c r="Y26" i="2"/>
  <c r="Z26" i="2"/>
  <c r="Y25" i="2"/>
  <c r="Z25" i="2"/>
  <c r="T25" i="2"/>
  <c r="Q25" i="2"/>
  <c r="N25" i="2"/>
  <c r="K25" i="2"/>
  <c r="H25" i="2"/>
  <c r="E25" i="2"/>
  <c r="Y24" i="2"/>
  <c r="Z24" i="2"/>
  <c r="Y23" i="2"/>
  <c r="Z23" i="2"/>
  <c r="Y22" i="2"/>
  <c r="Z22" i="2"/>
  <c r="Y21" i="2"/>
  <c r="Z21" i="2"/>
  <c r="T21" i="2"/>
  <c r="Q21" i="2"/>
  <c r="N21" i="2"/>
  <c r="K21" i="2"/>
  <c r="H21" i="2"/>
  <c r="E21" i="2"/>
  <c r="Y20" i="2"/>
  <c r="Z20" i="2"/>
  <c r="Y19" i="2"/>
  <c r="Z19" i="2"/>
  <c r="Y18" i="2"/>
  <c r="Z18" i="2"/>
  <c r="Y17" i="2"/>
  <c r="Z17" i="2"/>
  <c r="T17" i="2"/>
  <c r="Q17" i="2"/>
  <c r="N17" i="2"/>
  <c r="K17" i="2"/>
  <c r="H17" i="2"/>
  <c r="E17" i="2"/>
  <c r="Y16" i="2"/>
  <c r="Z16" i="2"/>
  <c r="Y15" i="2"/>
  <c r="Z15" i="2"/>
  <c r="Y14" i="2"/>
  <c r="Z14" i="2"/>
  <c r="Y13" i="2"/>
  <c r="Z13" i="2"/>
  <c r="T13" i="2"/>
  <c r="Q13" i="2"/>
  <c r="N13" i="2"/>
  <c r="K13" i="2"/>
  <c r="H13" i="2"/>
  <c r="E13" i="2"/>
  <c r="A5" i="2"/>
  <c r="A4" i="2"/>
  <c r="A3" i="2"/>
  <c r="A2" i="2"/>
  <c r="J29" i="1"/>
  <c r="N29" i="1"/>
  <c r="N30" i="1"/>
  <c r="M29" i="1"/>
  <c r="M30" i="1"/>
  <c r="L30" i="1"/>
  <c r="K28" i="1"/>
  <c r="K29" i="1"/>
  <c r="K30" i="1"/>
  <c r="J30" i="1"/>
  <c r="I28" i="1"/>
  <c r="I29" i="1"/>
  <c r="I30" i="1"/>
  <c r="H30" i="1"/>
  <c r="G30" i="1"/>
  <c r="F30" i="1"/>
  <c r="E30" i="1"/>
  <c r="D30" i="1"/>
  <c r="C30" i="1"/>
  <c r="B28" i="1"/>
  <c r="B29" i="1"/>
  <c r="B30" i="1"/>
  <c r="K27" i="1"/>
  <c r="I27" i="1"/>
  <c r="B27" i="1"/>
</calcChain>
</file>

<file path=xl/sharedStrings.xml><?xml version="1.0" encoding="utf-8"?>
<sst xmlns="http://schemas.openxmlformats.org/spreadsheetml/2006/main" count="728" uniqueCount="379">
  <si>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</si>
  <si>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</si>
  <si>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</si>
  <si>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</si>
  <si>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</si>
  <si>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</si>
  <si>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</si>
  <si>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</si>
  <si>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</si>
  <si>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</si>
  <si>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</si>
  <si>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</si>
  <si>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</si>
  <si>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</si>
  <si>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</si>
  <si>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</si>
  <si>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</si>
  <si>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</si>
  <si>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</si>
  <si>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</si>
  <si>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</si>
  <si>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</si>
  <si>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</si>
  <si>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</si>
  <si>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</si>
  <si>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</si>
  <si>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</si>
  <si>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</si>
  <si>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</si>
  <si>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</si>
  <si>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</si>
  <si>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</si>
  <si>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</si>
  <si>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</si>
  <si>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</si>
  <si>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</si>
  <si>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</si>
  <si>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</si>
  <si>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</si>
  <si>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</si>
  <si>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</si>
  <si>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</si>
  <si>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</si>
  <si>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</si>
  <si>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</si>
  <si>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</si>
  <si>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</si>
  <si>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</si>
  <si>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</si>
  <si>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</si>
  <si>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</si>
  <si>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</si>
  <si>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</si>
  <si>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</si>
  <si>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</si>
  <si>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</si>
  <si>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</si>
  <si>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</si>
  <si>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</si>
  <si>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</si>
  <si>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</si>
  <si>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</si>
  <si>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</si>
  <si>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</si>
  <si>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</si>
  <si>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</si>
  <si>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</si>
  <si>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</si>
  <si>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</si>
  <si>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</si>
  <si>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</si>
  <si>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</si>
  <si>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</si>
  <si>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</si>
  <si>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</si>
  <si>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</si>
  <si>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</si>
  <si>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</si>
  <si>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</si>
  <si>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</si>
  <si>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</si>
  <si>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</si>
  <si>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</si>
  <si>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</si>
  <si>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</si>
  <si>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</si>
  <si>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</si>
  <si>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</si>
  <si>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</si>
  <si>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</si>
  <si>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</si>
  <si>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</si>
  <si>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</si>
  <si>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</si>
  <si>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</si>
  <si>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</si>
  <si>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</si>
  <si>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</si>
  <si>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</si>
  <si>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</si>
  <si>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</si>
  <si>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</si>
  <si>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</si>
  <si>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</si>
  <si>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</si>
  <si>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</si>
  <si>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</si>
  <si>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</si>
  <si>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</si>
  <si>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</si>
  <si>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</si>
  <si>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</si>
  <si>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</si>
  <si>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</si>
  <si>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</si>
  <si>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</si>
  <si>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</si>
  <si>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</si>
  <si>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</si>
  <si>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</si>
  <si>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</si>
  <si>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</si>
  <si>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</si>
  <si>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</si>
  <si>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</si>
  <si>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</si>
  <si>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</si>
  <si>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</si>
  <si>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</si>
  <si>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</si>
  <si>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</si>
  <si>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</si>
  <si>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</si>
  <si>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</si>
  <si>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</si>
  <si>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</si>
  <si>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</si>
  <si>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</si>
  <si>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</si>
  <si>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</si>
  <si>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</si>
  <si>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</si>
  <si>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</si>
  <si>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</si>
  <si>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</si>
  <si>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</si>
  <si>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</si>
  <si>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</si>
  <si>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</si>
  <si>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</si>
  <si>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</si>
  <si>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</si>
  <si>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</si>
  <si>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</si>
  <si>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</si>
  <si>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</si>
  <si>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</si>
  <si>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</si>
  <si>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</si>
  <si>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</si>
  <si>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</si>
  <si>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</si>
  <si>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</si>
  <si>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</si>
  <si>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</si>
  <si>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</si>
  <si>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</si>
  <si>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</si>
  <si>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</si>
  <si>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</si>
  <si>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</si>
  <si>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</si>
  <si>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</si>
  <si>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</si>
  <si>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</si>
  <si>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</si>
  <si>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</si>
  <si>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</si>
  <si>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</si>
  <si>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</si>
  <si>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</si>
  <si>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</si>
  <si>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</si>
  <si>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</si>
  <si>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</si>
  <si>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</si>
  <si>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</si>
  <si>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</si>
  <si>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</si>
  <si>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</si>
  <si>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</si>
  <si>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</si>
  <si>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</si>
  <si>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</si>
  <si>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</si>
  <si>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</si>
  <si>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</si>
  <si>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</si>
  <si>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</si>
  <si>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</si>
  <si>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</si>
  <si>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</si>
  <si>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</si>
  <si>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</si>
  <si>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</si>
  <si>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</si>
  <si>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</si>
  <si>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</si>
  <si>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</si>
  <si>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</si>
  <si>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</si>
  <si>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</si>
  <si>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</si>
  <si>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</si>
  <si>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</si>
  <si>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</si>
  <si>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</si>
  <si>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</si>
  <si>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</si>
  <si>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</si>
  <si>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</si>
  <si>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</si>
  <si>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</si>
  <si>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</si>
  <si>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</si>
  <si>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</si>
  <si>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</si>
  <si>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</si>
  <si>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</si>
  <si>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</si>
  <si>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</si>
  <si>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</si>
  <si>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</si>
  <si>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</si>
  <si>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</si>
  <si>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</si>
  <si>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</si>
  <si>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</si>
  <si>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</si>
  <si>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</si>
  <si>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</si>
  <si>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</si>
  <si>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</si>
  <si>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</si>
  <si>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</si>
  <si>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</si>
  <si>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</si>
  <si>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</si>
  <si>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</si>
  <si>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</si>
  <si>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</si>
  <si>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</si>
  <si>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</si>
  <si>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</si>
  <si>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</si>
  <si>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</si>
  <si>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</si>
  <si>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</si>
  <si>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</si>
  <si>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</si>
  <si>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</si>
  <si>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</si>
  <si>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</si>
  <si>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</si>
  <si>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</si>
  <si>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</si>
  <si>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</si>
  <si>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</si>
  <si>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</si>
  <si>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</si>
  <si>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</si>
  <si>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</si>
  <si>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</si>
  <si>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</si>
  <si>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</si>
  <si>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</si>
  <si>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</si>
  <si>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</si>
  <si>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</si>
  <si>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</si>
  <si>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</si>
  <si>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</si>
  <si>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</si>
  <si>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</si>
  <si>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</si>
  <si>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</si>
  <si>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</si>
  <si>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</si>
  <si>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</si>
  <si>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</si>
  <si>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</si>
  <si>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</si>
  <si>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</si>
  <si>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</si>
  <si>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</si>
  <si>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</si>
  <si>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</si>
  <si>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</si>
  <si>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</si>
  <si>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</si>
  <si>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</si>
  <si>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</si>
  <si>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</si>
  <si>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</si>
  <si>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</si>
  <si>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</si>
  <si>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</si>
  <si>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</si>
  <si>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</si>
  <si>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</si>
  <si>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</si>
  <si>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</si>
  <si>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</si>
  <si>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</si>
  <si>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</si>
  <si>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</si>
  <si>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</si>
  <si>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</si>
  <si>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</si>
  <si>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</si>
  <si>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</si>
  <si>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</si>
  <si>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</si>
  <si>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</si>
  <si>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</si>
  <si>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</si>
  <si>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</si>
  <si>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</si>
  <si>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</si>
  <si>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</si>
  <si>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</si>
  <si>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</si>
  <si>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</si>
  <si>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</si>
  <si>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</si>
  <si>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</si>
  <si>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</si>
  <si>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</si>
  <si>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</si>
  <si>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</si>
  <si>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</si>
  <si>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</si>
  <si>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</si>
  <si>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</si>
  <si>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</si>
  <si>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за період з 01.09.2021 по 30.11.2021 року</t>
  </si>
  <si>
    <t>Розвиток кінопроєкту</t>
  </si>
  <si>
    <t>Індивідуальний</t>
  </si>
  <si>
    <t>ФОП Євдокімова Т.В.</t>
  </si>
  <si>
    <t>Дрімучий ліс</t>
  </si>
  <si>
    <t>керівник проекта</t>
  </si>
  <si>
    <t>Лисенко І.В.</t>
  </si>
  <si>
    <t xml:space="preserve"> Лисенко Ірина, керівник проекта, адміністратор</t>
  </si>
  <si>
    <t xml:space="preserve"> Лавренішина Анастасія, сценарист</t>
  </si>
  <si>
    <t xml:space="preserve"> Замрій Денис, редактор</t>
  </si>
  <si>
    <t xml:space="preserve"> Лавренішин Анатолій, режисер</t>
  </si>
  <si>
    <t xml:space="preserve"> Нестеренко Марія, звукорежисер</t>
  </si>
  <si>
    <t>Байбаков Антон, композитор</t>
  </si>
  <si>
    <t>Оренда офісу для команди проекту  (кімната площею 20 кв. метрів на весь період проекту - 3 місяці)</t>
  </si>
  <si>
    <t>Оренда студії звукозапися для кастингу голосу персонажу (3 зміни роботи по 8 годин)</t>
  </si>
  <si>
    <t>4.2.4</t>
  </si>
  <si>
    <t>4.2.5</t>
  </si>
  <si>
    <t>4.2.6</t>
  </si>
  <si>
    <t>4.2.7</t>
  </si>
  <si>
    <t>MacBookPro13,3</t>
  </si>
  <si>
    <t>Apple Cinema HD Display</t>
  </si>
  <si>
    <t>Wacom Cintiq companion DTH-W1310</t>
  </si>
  <si>
    <t>MAcMini A1347</t>
  </si>
  <si>
    <t>Transcend TS512G SJm 500</t>
  </si>
  <si>
    <t>My Book_WesternDigital 2TB</t>
  </si>
  <si>
    <t>Wacom CTL-472-N</t>
  </si>
  <si>
    <t>Виготовлення макету логотипу (векторні формати файлів: pdf та eps)</t>
  </si>
  <si>
    <t>SMM - ведення сторінки Facebook: створення сторінки в FB, наповнення контентом, залучення аудиторії, інтеграція в спеціалізовані спільноти, тощо)</t>
  </si>
  <si>
    <t>Послуги копірайтера: написання текстів для статей та постів в соціальних мережах (15 матеріалів обсягом до 500 слів)</t>
  </si>
  <si>
    <t>Послуги художника аніматора</t>
  </si>
  <si>
    <t>Послуги проведення прес-конференцій. Прес-конференція по завершенню проекту</t>
  </si>
  <si>
    <t>Послуги з прес-розсилки аноносів (Укрінформ). Прес розсилка по завершенню проекту</t>
  </si>
  <si>
    <t>У зв’язку із введенням карантинних обмежень по м. Києву і переходом столиці в червону зону, провести заплановану фінальну прес-конференцію не вдалось. Проте отриману економію коштів (в межах 10%) було вирішено спрямувати на п. 4.1.2 щоб покрити витрати по оренді студії звукозапису.</t>
  </si>
  <si>
    <t>У зв’язку з економією коштів за п. 13.4.3, 13.4.4, 13.4.5  вдалось покрити витрати по оренді студії через збільшення часу для проведення кастингу голосів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</si>
</sst>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14" fontId="1" fillId="0" borderId="0" xfId="0" applyNumberFormat="1" applyFont="1"/>
    <xf numFmtId="0" fontId="7" fillId="0" borderId="46" xfId="0" applyFont="1" applyBorder="1" applyAlignment="1">
      <alignment horizontal="center" vertical="center" wrapText="1"/>
    </xf>
    <xf numFmtId="10" fontId="7" fillId="0" borderId="46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10" fontId="12" fillId="0" borderId="46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1" fillId="0" borderId="115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0" fontId="1" fillId="0" borderId="117" xfId="0" applyFont="1" applyBorder="1" applyAlignment="1">
      <alignment vertical="top" wrapText="1"/>
    </xf>
    <xf numFmtId="0" fontId="1" fillId="0" borderId="118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AE1001"/>
  <sheetViews>
    <sheetView topLeftCell="A22" zoomScale="97" zoomScaleNormal="97" zoomScalePageLayoutView="97" workbookViewId="0">
      <selection activeCell="B18" sqref="B18:N18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375" t="s">
        <v>0</v>
      </c>
      <c r="B1" s="37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375" t="s">
        <v>2</v>
      </c>
      <c r="I2" s="370"/>
      <c r="J2" s="37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375" t="s">
        <v>3</v>
      </c>
      <c r="I3" s="370"/>
      <c r="J3" s="3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4</v>
      </c>
      <c r="B10" s="1"/>
      <c r="C10" s="1" t="s">
        <v>346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5</v>
      </c>
      <c r="B11" s="1"/>
      <c r="C11" s="1" t="s">
        <v>347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6</v>
      </c>
      <c r="B12" s="1"/>
      <c r="C12" s="1" t="s">
        <v>348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7</v>
      </c>
      <c r="B13" s="1"/>
      <c r="C13" s="1" t="s">
        <v>349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8</v>
      </c>
      <c r="B14" s="1"/>
      <c r="C14" s="356">
        <v>44440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9</v>
      </c>
      <c r="B15" s="1"/>
      <c r="C15" s="356">
        <v>44530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76" t="s">
        <v>10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76" t="s">
        <v>11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377" t="s">
        <v>345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378"/>
      <c r="B23" s="371" t="s">
        <v>12</v>
      </c>
      <c r="C23" s="372"/>
      <c r="D23" s="381" t="s">
        <v>13</v>
      </c>
      <c r="E23" s="382"/>
      <c r="F23" s="382"/>
      <c r="G23" s="382"/>
      <c r="H23" s="382"/>
      <c r="I23" s="382"/>
      <c r="J23" s="383"/>
      <c r="K23" s="371" t="s">
        <v>14</v>
      </c>
      <c r="L23" s="372"/>
      <c r="M23" s="371" t="s">
        <v>15</v>
      </c>
      <c r="N23" s="37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15">
      <c r="A24" s="379"/>
      <c r="B24" s="373"/>
      <c r="C24" s="374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384" t="s">
        <v>21</v>
      </c>
      <c r="J24" s="374"/>
      <c r="K24" s="373"/>
      <c r="L24" s="374"/>
      <c r="M24" s="373"/>
      <c r="N24" s="37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15">
      <c r="A25" s="380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15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15">
      <c r="A27" s="32" t="s">
        <v>39</v>
      </c>
      <c r="B27" s="33">
        <f t="shared" ref="B27:B29" si="0">C27/N27</f>
        <v>1</v>
      </c>
      <c r="C27" s="34">
        <f>'Кошторис  витрат'!G182</f>
        <v>439297.5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439297.5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15">
      <c r="A28" s="40" t="s">
        <v>40</v>
      </c>
      <c r="B28" s="41">
        <f t="shared" si="0"/>
        <v>1</v>
      </c>
      <c r="C28" s="42">
        <f>'Кошторис  витрат'!J182</f>
        <v>439297.5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439297.5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15">
      <c r="A29" s="48" t="s">
        <v>41</v>
      </c>
      <c r="B29" s="49">
        <f t="shared" si="0"/>
        <v>1</v>
      </c>
      <c r="C29" s="50">
        <v>329473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0.74999971545478861</v>
      </c>
      <c r="N29" s="55">
        <f t="shared" si="4"/>
        <v>329473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15">
      <c r="A30" s="56" t="s">
        <v>42</v>
      </c>
      <c r="B30" s="57">
        <f t="shared" ref="B30:N30" si="5">B28-B29</f>
        <v>0</v>
      </c>
      <c r="C30" s="58">
        <f t="shared" si="5"/>
        <v>109824.5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0.25000028454521139</v>
      </c>
      <c r="N30" s="64">
        <f t="shared" si="5"/>
        <v>109824.5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30" customHeight="1" x14ac:dyDescent="0.15">
      <c r="A31" s="357"/>
      <c r="B31" s="358"/>
      <c r="C31" s="359"/>
      <c r="D31" s="359"/>
      <c r="E31" s="359"/>
      <c r="F31" s="359"/>
      <c r="G31" s="359"/>
      <c r="H31" s="359"/>
      <c r="I31" s="358"/>
      <c r="J31" s="359"/>
      <c r="K31" s="358"/>
      <c r="L31" s="359"/>
      <c r="M31" s="360"/>
      <c r="N31" s="361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15.75" customHeight="1" x14ac:dyDescent="0.15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.75" customHeight="1" x14ac:dyDescent="0.2">
      <c r="A33" s="65"/>
      <c r="B33" s="65" t="s">
        <v>43</v>
      </c>
      <c r="C33" s="385" t="s">
        <v>350</v>
      </c>
      <c r="D33" s="386"/>
      <c r="E33" s="386"/>
      <c r="F33" s="65"/>
      <c r="G33" s="66"/>
      <c r="H33" s="66"/>
      <c r="I33" s="67"/>
      <c r="J33" s="385" t="s">
        <v>351</v>
      </c>
      <c r="K33" s="386"/>
      <c r="L33" s="386"/>
      <c r="M33" s="386"/>
      <c r="N33" s="386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5.75" customHeight="1" x14ac:dyDescent="0.2">
      <c r="A34" s="5"/>
      <c r="B34" s="5"/>
      <c r="C34" s="5"/>
      <c r="D34" s="68" t="s">
        <v>44</v>
      </c>
      <c r="E34" s="5"/>
      <c r="F34" s="69"/>
      <c r="G34" s="369" t="s">
        <v>45</v>
      </c>
      <c r="H34" s="370"/>
      <c r="I34" s="13"/>
      <c r="J34" s="369" t="s">
        <v>46</v>
      </c>
      <c r="K34" s="370"/>
      <c r="L34" s="370"/>
      <c r="M34" s="370"/>
      <c r="N34" s="37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6">
    <mergeCell ref="G34:H34"/>
    <mergeCell ref="J34:N34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3:E33"/>
    <mergeCell ref="J33:N33"/>
  </mergeCells>
  <phoneticPr fontId="36" type="noConversion"/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G1004"/>
  <sheetViews>
    <sheetView tabSelected="1" topLeftCell="B1" zoomScale="73" zoomScaleNormal="73" zoomScalePageLayoutView="73" workbookViewId="0">
      <selection activeCell="X206" sqref="X206"/>
    </sheetView>
  </sheetViews>
  <sheetFormatPr baseColWidth="10" defaultColWidth="12.6640625" defaultRowHeight="15" customHeight="1" outlineLevelCol="1" x14ac:dyDescent="0.15"/>
  <cols>
    <col min="1" max="1" width="11.6640625" customWidth="1"/>
    <col min="2" max="2" width="6.8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hidden="1" customWidth="1" outlineLevel="1"/>
    <col min="12" max="12" width="11.33203125" hidden="1" customWidth="1" outlineLevel="1"/>
    <col min="13" max="13" width="15.5" hidden="1" customWidth="1" outlineLevel="1"/>
    <col min="14" max="14" width="10.6640625" hidden="1" customWidth="1" outlineLevel="1"/>
    <col min="15" max="15" width="11.33203125" hidden="1" customWidth="1" outlineLevel="1"/>
    <col min="16" max="16" width="14.6640625" hidden="1" customWidth="1" outlineLevel="1"/>
    <col min="17" max="17" width="10.6640625" hidden="1" customWidth="1" outlineLevel="1"/>
    <col min="18" max="18" width="11.33203125" hidden="1" customWidth="1" outlineLevel="1"/>
    <col min="19" max="19" width="14.6640625" hidden="1" customWidth="1" outlineLevel="1"/>
    <col min="20" max="20" width="10.6640625" hidden="1" customWidth="1" outlineLevel="1"/>
    <col min="21" max="21" width="11.33203125" hidden="1" customWidth="1" outlineLevel="1"/>
    <col min="22" max="22" width="14.6640625" hidden="1" customWidth="1" outlineLevel="1"/>
    <col min="23" max="23" width="14.6640625" customWidth="1" collapsed="1"/>
    <col min="24" max="24" width="14.6640625" customWidth="1"/>
    <col min="25" max="25" width="9.6640625" customWidth="1"/>
    <col min="26" max="26" width="10.33203125" customWidth="1"/>
    <col min="27" max="27" width="48.33203125" customWidth="1"/>
    <col min="28" max="28" width="12.1640625" customWidth="1"/>
    <col min="29" max="33" width="4.5" customWidth="1"/>
  </cols>
  <sheetData>
    <row r="1" spans="1:33" ht="18" customHeight="1" x14ac:dyDescent="0.2">
      <c r="A1" s="388" t="s">
        <v>47</v>
      </c>
      <c r="B1" s="370"/>
      <c r="C1" s="370"/>
      <c r="D1" s="370"/>
      <c r="E1" s="3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2" t="str">
        <f>Фінансування!A12</f>
        <v>Назва Грантоотримувача:</v>
      </c>
      <c r="B2" s="73"/>
      <c r="C2" s="362" t="s">
        <v>348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</v>
      </c>
      <c r="B3" s="73"/>
      <c r="C3" s="362" t="s">
        <v>349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</v>
      </c>
      <c r="B4" s="1"/>
      <c r="C4" s="356">
        <v>44440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</v>
      </c>
      <c r="B5" s="1"/>
      <c r="C5" s="356">
        <v>44530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15">
      <c r="A7" s="389" t="s">
        <v>48</v>
      </c>
      <c r="B7" s="391" t="s">
        <v>49</v>
      </c>
      <c r="C7" s="394" t="s">
        <v>50</v>
      </c>
      <c r="D7" s="397" t="s">
        <v>51</v>
      </c>
      <c r="E7" s="387" t="s">
        <v>52</v>
      </c>
      <c r="F7" s="382"/>
      <c r="G7" s="382"/>
      <c r="H7" s="382"/>
      <c r="I7" s="382"/>
      <c r="J7" s="383"/>
      <c r="K7" s="387" t="s">
        <v>53</v>
      </c>
      <c r="L7" s="382"/>
      <c r="M7" s="382"/>
      <c r="N7" s="382"/>
      <c r="O7" s="382"/>
      <c r="P7" s="383"/>
      <c r="Q7" s="387" t="s">
        <v>54</v>
      </c>
      <c r="R7" s="382"/>
      <c r="S7" s="382"/>
      <c r="T7" s="382"/>
      <c r="U7" s="382"/>
      <c r="V7" s="383"/>
      <c r="W7" s="412" t="s">
        <v>55</v>
      </c>
      <c r="X7" s="382"/>
      <c r="Y7" s="382"/>
      <c r="Z7" s="383"/>
      <c r="AA7" s="413" t="s">
        <v>56</v>
      </c>
      <c r="AB7" s="1"/>
      <c r="AC7" s="1"/>
      <c r="AD7" s="1"/>
      <c r="AE7" s="1"/>
      <c r="AF7" s="1"/>
      <c r="AG7" s="1"/>
    </row>
    <row r="8" spans="1:33" ht="42" customHeight="1" x14ac:dyDescent="0.15">
      <c r="A8" s="379"/>
      <c r="B8" s="392"/>
      <c r="C8" s="395"/>
      <c r="D8" s="398"/>
      <c r="E8" s="406" t="s">
        <v>57</v>
      </c>
      <c r="F8" s="382"/>
      <c r="G8" s="383"/>
      <c r="H8" s="406" t="s">
        <v>58</v>
      </c>
      <c r="I8" s="382"/>
      <c r="J8" s="383"/>
      <c r="K8" s="406" t="s">
        <v>57</v>
      </c>
      <c r="L8" s="382"/>
      <c r="M8" s="383"/>
      <c r="N8" s="406" t="s">
        <v>58</v>
      </c>
      <c r="O8" s="382"/>
      <c r="P8" s="383"/>
      <c r="Q8" s="406" t="s">
        <v>57</v>
      </c>
      <c r="R8" s="382"/>
      <c r="S8" s="383"/>
      <c r="T8" s="406" t="s">
        <v>58</v>
      </c>
      <c r="U8" s="382"/>
      <c r="V8" s="383"/>
      <c r="W8" s="413" t="s">
        <v>59</v>
      </c>
      <c r="X8" s="413" t="s">
        <v>60</v>
      </c>
      <c r="Y8" s="412" t="s">
        <v>61</v>
      </c>
      <c r="Z8" s="383"/>
      <c r="AA8" s="379"/>
      <c r="AB8" s="1"/>
      <c r="AC8" s="1"/>
      <c r="AD8" s="1"/>
      <c r="AE8" s="1"/>
      <c r="AF8" s="1"/>
      <c r="AG8" s="1"/>
    </row>
    <row r="9" spans="1:33" ht="30" customHeight="1" x14ac:dyDescent="0.15">
      <c r="A9" s="390"/>
      <c r="B9" s="393"/>
      <c r="C9" s="396"/>
      <c r="D9" s="399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380"/>
      <c r="X9" s="380"/>
      <c r="Y9" s="87" t="s">
        <v>71</v>
      </c>
      <c r="Z9" s="88" t="s">
        <v>22</v>
      </c>
      <c r="AA9" s="380"/>
      <c r="AB9" s="1"/>
      <c r="AC9" s="1"/>
      <c r="AD9" s="1"/>
      <c r="AE9" s="1"/>
      <c r="AF9" s="1"/>
      <c r="AG9" s="1"/>
    </row>
    <row r="10" spans="1:33" ht="24.75" customHeight="1" x14ac:dyDescent="0.1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15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15">
      <c r="A13" s="108" t="s">
        <v>76</v>
      </c>
      <c r="B13" s="109" t="s">
        <v>77</v>
      </c>
      <c r="C13" s="110" t="s">
        <v>78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15">
      <c r="A14" s="119" t="s">
        <v>79</v>
      </c>
      <c r="B14" s="120" t="s">
        <v>80</v>
      </c>
      <c r="C14" s="121" t="s">
        <v>81</v>
      </c>
      <c r="D14" s="122" t="s">
        <v>82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15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15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15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15">
      <c r="A18" s="119" t="s">
        <v>79</v>
      </c>
      <c r="B18" s="120" t="s">
        <v>87</v>
      </c>
      <c r="C18" s="121" t="s">
        <v>81</v>
      </c>
      <c r="D18" s="122" t="s">
        <v>82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15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15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15">
      <c r="A21" s="108" t="s">
        <v>76</v>
      </c>
      <c r="B21" s="109" t="s">
        <v>90</v>
      </c>
      <c r="C21" s="153" t="s">
        <v>91</v>
      </c>
      <c r="D21" s="141"/>
      <c r="E21" s="142">
        <f>SUM(E22:E24)</f>
        <v>7</v>
      </c>
      <c r="F21" s="143"/>
      <c r="G21" s="144">
        <f t="shared" ref="G21:H21" si="30">SUM(G22:G24)</f>
        <v>103250</v>
      </c>
      <c r="H21" s="142">
        <f t="shared" si="30"/>
        <v>7</v>
      </c>
      <c r="I21" s="143"/>
      <c r="J21" s="144">
        <f t="shared" ref="J21:K21" si="31">SUM(J22:J24)</f>
        <v>103250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103250</v>
      </c>
      <c r="X21" s="144">
        <f t="shared" si="35"/>
        <v>103250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15">
      <c r="A22" s="119" t="s">
        <v>79</v>
      </c>
      <c r="B22" s="120" t="s">
        <v>92</v>
      </c>
      <c r="C22" s="163" t="s">
        <v>352</v>
      </c>
      <c r="D22" s="122" t="s">
        <v>82</v>
      </c>
      <c r="E22" s="123">
        <v>2.5</v>
      </c>
      <c r="F22" s="124">
        <v>15000</v>
      </c>
      <c r="G22" s="125">
        <f t="shared" ref="G22:G24" si="36">E22*F22</f>
        <v>37500</v>
      </c>
      <c r="H22" s="123">
        <v>2.5</v>
      </c>
      <c r="I22" s="124">
        <v>15000</v>
      </c>
      <c r="J22" s="125">
        <f t="shared" ref="J22:J24" si="37">H22*I22</f>
        <v>37500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37500</v>
      </c>
      <c r="X22" s="127">
        <f t="shared" ref="X22:X24" si="43">J22+P22+V22</f>
        <v>37500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15">
      <c r="A23" s="119" t="s">
        <v>79</v>
      </c>
      <c r="B23" s="120" t="s">
        <v>93</v>
      </c>
      <c r="C23" s="163" t="s">
        <v>353</v>
      </c>
      <c r="D23" s="122" t="s">
        <v>82</v>
      </c>
      <c r="E23" s="123">
        <v>2.5</v>
      </c>
      <c r="F23" s="124">
        <v>19500</v>
      </c>
      <c r="G23" s="125">
        <f t="shared" si="36"/>
        <v>48750</v>
      </c>
      <c r="H23" s="123">
        <v>2.5</v>
      </c>
      <c r="I23" s="124">
        <v>19500</v>
      </c>
      <c r="J23" s="125">
        <f t="shared" si="37"/>
        <v>48750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48750</v>
      </c>
      <c r="X23" s="127">
        <f t="shared" si="43"/>
        <v>48750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15">
      <c r="A24" s="132" t="s">
        <v>79</v>
      </c>
      <c r="B24" s="154" t="s">
        <v>94</v>
      </c>
      <c r="C24" s="163" t="s">
        <v>354</v>
      </c>
      <c r="D24" s="134" t="s">
        <v>82</v>
      </c>
      <c r="E24" s="135">
        <v>2</v>
      </c>
      <c r="F24" s="136">
        <v>8500</v>
      </c>
      <c r="G24" s="137">
        <f t="shared" si="36"/>
        <v>17000</v>
      </c>
      <c r="H24" s="135">
        <v>2</v>
      </c>
      <c r="I24" s="136">
        <v>8500</v>
      </c>
      <c r="J24" s="137">
        <f t="shared" si="37"/>
        <v>17000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17000</v>
      </c>
      <c r="X24" s="127">
        <f t="shared" si="43"/>
        <v>17000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15">
      <c r="A25" s="108" t="s">
        <v>74</v>
      </c>
      <c r="B25" s="155" t="s">
        <v>95</v>
      </c>
      <c r="C25" s="140" t="s">
        <v>96</v>
      </c>
      <c r="D25" s="141"/>
      <c r="E25" s="142">
        <f>SUM(E26:E28)</f>
        <v>103250</v>
      </c>
      <c r="F25" s="143"/>
      <c r="G25" s="144">
        <f t="shared" ref="G25:H25" si="44">SUM(G26:G28)</f>
        <v>22715</v>
      </c>
      <c r="H25" s="142">
        <f t="shared" si="44"/>
        <v>103250</v>
      </c>
      <c r="I25" s="143"/>
      <c r="J25" s="144">
        <f t="shared" ref="J25:K25" si="45">SUM(J26:J28)</f>
        <v>22715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22715</v>
      </c>
      <c r="X25" s="144">
        <f t="shared" si="49"/>
        <v>22715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15">
      <c r="A26" s="156" t="s">
        <v>79</v>
      </c>
      <c r="B26" s="157" t="s">
        <v>97</v>
      </c>
      <c r="C26" s="121" t="s">
        <v>98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15">
      <c r="A27" s="119" t="s">
        <v>79</v>
      </c>
      <c r="B27" s="120" t="s">
        <v>99</v>
      </c>
      <c r="C27" s="163" t="s">
        <v>100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15">
      <c r="A28" s="132" t="s">
        <v>79</v>
      </c>
      <c r="B28" s="154" t="s">
        <v>101</v>
      </c>
      <c r="C28" s="164" t="s">
        <v>91</v>
      </c>
      <c r="D28" s="134"/>
      <c r="E28" s="135">
        <f>G21</f>
        <v>103250</v>
      </c>
      <c r="F28" s="136">
        <v>0.22</v>
      </c>
      <c r="G28" s="137">
        <f t="shared" si="50"/>
        <v>22715</v>
      </c>
      <c r="H28" s="135">
        <f>J21</f>
        <v>103250</v>
      </c>
      <c r="I28" s="136">
        <v>0.22</v>
      </c>
      <c r="J28" s="137">
        <f t="shared" si="51"/>
        <v>22715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22715</v>
      </c>
      <c r="X28" s="127">
        <f t="shared" si="57"/>
        <v>22715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15">
      <c r="A29" s="108" t="s">
        <v>76</v>
      </c>
      <c r="B29" s="155" t="s">
        <v>102</v>
      </c>
      <c r="C29" s="140" t="s">
        <v>103</v>
      </c>
      <c r="D29" s="141"/>
      <c r="E29" s="142">
        <f>SUM(E30:E32)</f>
        <v>4.5</v>
      </c>
      <c r="F29" s="143"/>
      <c r="G29" s="144">
        <f t="shared" ref="G29:H29" si="58">SUM(G30:G32)</f>
        <v>77000</v>
      </c>
      <c r="H29" s="142">
        <f t="shared" si="58"/>
        <v>4.5</v>
      </c>
      <c r="I29" s="143"/>
      <c r="J29" s="144">
        <f t="shared" ref="J29:K29" si="59">SUM(J30:J32)</f>
        <v>77000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77000</v>
      </c>
      <c r="X29" s="144">
        <f t="shared" si="63"/>
        <v>77000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15">
      <c r="A30" s="119" t="s">
        <v>79</v>
      </c>
      <c r="B30" s="157" t="s">
        <v>104</v>
      </c>
      <c r="C30" s="163" t="s">
        <v>355</v>
      </c>
      <c r="D30" s="122" t="s">
        <v>82</v>
      </c>
      <c r="E30" s="123">
        <v>2.5</v>
      </c>
      <c r="F30" s="124">
        <v>18000</v>
      </c>
      <c r="G30" s="125">
        <f t="shared" ref="G30:G32" si="64">E30*F30</f>
        <v>45000</v>
      </c>
      <c r="H30" s="123">
        <v>2.5</v>
      </c>
      <c r="I30" s="124">
        <v>18000</v>
      </c>
      <c r="J30" s="125">
        <f t="shared" ref="J30:J32" si="65">H30*I30</f>
        <v>45000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45000</v>
      </c>
      <c r="X30" s="127">
        <f t="shared" ref="X30:X32" si="71">J30+P30+V30</f>
        <v>45000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15">
      <c r="A31" s="119" t="s">
        <v>79</v>
      </c>
      <c r="B31" s="120" t="s">
        <v>105</v>
      </c>
      <c r="C31" s="163" t="s">
        <v>356</v>
      </c>
      <c r="D31" s="122" t="s">
        <v>82</v>
      </c>
      <c r="E31" s="123">
        <v>1</v>
      </c>
      <c r="F31" s="124">
        <v>16000</v>
      </c>
      <c r="G31" s="125">
        <f t="shared" si="64"/>
        <v>16000</v>
      </c>
      <c r="H31" s="123">
        <v>1</v>
      </c>
      <c r="I31" s="124">
        <v>16000</v>
      </c>
      <c r="J31" s="125">
        <f t="shared" si="65"/>
        <v>16000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16000</v>
      </c>
      <c r="X31" s="127">
        <f t="shared" si="71"/>
        <v>16000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15">
      <c r="A32" s="132" t="s">
        <v>79</v>
      </c>
      <c r="B32" s="133" t="s">
        <v>106</v>
      </c>
      <c r="C32" s="165" t="s">
        <v>357</v>
      </c>
      <c r="D32" s="134" t="s">
        <v>82</v>
      </c>
      <c r="E32" s="135">
        <v>1</v>
      </c>
      <c r="F32" s="124">
        <v>16000</v>
      </c>
      <c r="G32" s="137">
        <f t="shared" si="64"/>
        <v>16000</v>
      </c>
      <c r="H32" s="135">
        <v>1</v>
      </c>
      <c r="I32" s="124">
        <v>16000</v>
      </c>
      <c r="J32" s="137">
        <f t="shared" si="65"/>
        <v>16000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16000</v>
      </c>
      <c r="X32" s="127">
        <f t="shared" si="71"/>
        <v>16000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15">
      <c r="A33" s="167" t="s">
        <v>107</v>
      </c>
      <c r="B33" s="168"/>
      <c r="C33" s="169"/>
      <c r="D33" s="170"/>
      <c r="E33" s="171"/>
      <c r="F33" s="172"/>
      <c r="G33" s="173">
        <f>G13+G17+G21+G25+G29</f>
        <v>202965</v>
      </c>
      <c r="H33" s="123"/>
      <c r="I33" s="172"/>
      <c r="J33" s="173">
        <f>J13+J17+J21+J25+J29</f>
        <v>202965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202965</v>
      </c>
      <c r="X33" s="175">
        <f t="shared" si="72"/>
        <v>202965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15">
      <c r="A34" s="179" t="s">
        <v>74</v>
      </c>
      <c r="B34" s="180">
        <v>2</v>
      </c>
      <c r="C34" s="181" t="s">
        <v>108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15">
      <c r="A35" s="108" t="s">
        <v>76</v>
      </c>
      <c r="B35" s="155" t="s">
        <v>109</v>
      </c>
      <c r="C35" s="110" t="s">
        <v>110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15">
      <c r="A36" s="119" t="s">
        <v>79</v>
      </c>
      <c r="B36" s="120" t="s">
        <v>111</v>
      </c>
      <c r="C36" s="121" t="s">
        <v>112</v>
      </c>
      <c r="D36" s="122" t="s">
        <v>113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15">
      <c r="A37" s="119" t="s">
        <v>79</v>
      </c>
      <c r="B37" s="120" t="s">
        <v>114</v>
      </c>
      <c r="C37" s="121" t="s">
        <v>112</v>
      </c>
      <c r="D37" s="122" t="s">
        <v>113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15">
      <c r="A38" s="147" t="s">
        <v>79</v>
      </c>
      <c r="B38" s="154" t="s">
        <v>115</v>
      </c>
      <c r="C38" s="121" t="s">
        <v>112</v>
      </c>
      <c r="D38" s="148" t="s">
        <v>113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15">
      <c r="A39" s="108" t="s">
        <v>76</v>
      </c>
      <c r="B39" s="155" t="s">
        <v>116</v>
      </c>
      <c r="C39" s="153" t="s">
        <v>117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15">
      <c r="A40" s="119" t="s">
        <v>79</v>
      </c>
      <c r="B40" s="120" t="s">
        <v>118</v>
      </c>
      <c r="C40" s="121" t="s">
        <v>119</v>
      </c>
      <c r="D40" s="122" t="s">
        <v>120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15">
      <c r="A41" s="119" t="s">
        <v>79</v>
      </c>
      <c r="B41" s="120" t="s">
        <v>121</v>
      </c>
      <c r="C41" s="188" t="s">
        <v>119</v>
      </c>
      <c r="D41" s="122" t="s">
        <v>120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15">
      <c r="A42" s="147" t="s">
        <v>79</v>
      </c>
      <c r="B42" s="154" t="s">
        <v>122</v>
      </c>
      <c r="C42" s="189" t="s">
        <v>119</v>
      </c>
      <c r="D42" s="148" t="s">
        <v>120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15">
      <c r="A43" s="108" t="s">
        <v>76</v>
      </c>
      <c r="B43" s="155" t="s">
        <v>123</v>
      </c>
      <c r="C43" s="153" t="s">
        <v>124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15">
      <c r="A44" s="119" t="s">
        <v>79</v>
      </c>
      <c r="B44" s="120" t="s">
        <v>125</v>
      </c>
      <c r="C44" s="121" t="s">
        <v>126</v>
      </c>
      <c r="D44" s="122" t="s">
        <v>120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15">
      <c r="A45" s="119" t="s">
        <v>79</v>
      </c>
      <c r="B45" s="120" t="s">
        <v>127</v>
      </c>
      <c r="C45" s="121" t="s">
        <v>128</v>
      </c>
      <c r="D45" s="122" t="s">
        <v>120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15">
      <c r="A46" s="132" t="s">
        <v>79</v>
      </c>
      <c r="B46" s="133" t="s">
        <v>129</v>
      </c>
      <c r="C46" s="165" t="s">
        <v>126</v>
      </c>
      <c r="D46" s="134" t="s">
        <v>120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15">
      <c r="A47" s="167" t="s">
        <v>130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15">
      <c r="A48" s="179" t="s">
        <v>74</v>
      </c>
      <c r="B48" s="180">
        <v>3</v>
      </c>
      <c r="C48" s="181" t="s">
        <v>131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15">
      <c r="A49" s="108" t="s">
        <v>76</v>
      </c>
      <c r="B49" s="155" t="s">
        <v>132</v>
      </c>
      <c r="C49" s="110" t="s">
        <v>133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15">
      <c r="A50" s="119" t="s">
        <v>79</v>
      </c>
      <c r="B50" s="120" t="s">
        <v>134</v>
      </c>
      <c r="C50" s="188" t="s">
        <v>135</v>
      </c>
      <c r="D50" s="122" t="s">
        <v>113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15">
      <c r="A51" s="119" t="s">
        <v>79</v>
      </c>
      <c r="B51" s="120" t="s">
        <v>136</v>
      </c>
      <c r="C51" s="188" t="s">
        <v>137</v>
      </c>
      <c r="D51" s="122" t="s">
        <v>113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15">
      <c r="A52" s="132" t="s">
        <v>79</v>
      </c>
      <c r="B52" s="133" t="s">
        <v>138</v>
      </c>
      <c r="C52" s="164" t="s">
        <v>139</v>
      </c>
      <c r="D52" s="134" t="s">
        <v>113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15">
      <c r="A53" s="108" t="s">
        <v>76</v>
      </c>
      <c r="B53" s="155" t="s">
        <v>140</v>
      </c>
      <c r="C53" s="140" t="s">
        <v>141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15">
      <c r="A54" s="119" t="s">
        <v>79</v>
      </c>
      <c r="B54" s="120" t="s">
        <v>142</v>
      </c>
      <c r="C54" s="188" t="s">
        <v>143</v>
      </c>
      <c r="D54" s="122" t="s">
        <v>144</v>
      </c>
      <c r="E54" s="407" t="s">
        <v>145</v>
      </c>
      <c r="F54" s="408"/>
      <c r="G54" s="409"/>
      <c r="H54" s="407" t="s">
        <v>145</v>
      </c>
      <c r="I54" s="408"/>
      <c r="J54" s="409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15">
      <c r="A55" s="132" t="s">
        <v>79</v>
      </c>
      <c r="B55" s="133" t="s">
        <v>146</v>
      </c>
      <c r="C55" s="164" t="s">
        <v>147</v>
      </c>
      <c r="D55" s="134" t="s">
        <v>144</v>
      </c>
      <c r="E55" s="373"/>
      <c r="F55" s="410"/>
      <c r="G55" s="374"/>
      <c r="H55" s="373"/>
      <c r="I55" s="410"/>
      <c r="J55" s="374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15">
      <c r="A56" s="167" t="s">
        <v>148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15">
      <c r="A57" s="179" t="s">
        <v>74</v>
      </c>
      <c r="B57" s="180">
        <v>4</v>
      </c>
      <c r="C57" s="181" t="s">
        <v>149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15">
      <c r="A58" s="108" t="s">
        <v>76</v>
      </c>
      <c r="B58" s="155" t="s">
        <v>150</v>
      </c>
      <c r="C58" s="193" t="s">
        <v>151</v>
      </c>
      <c r="D58" s="111"/>
      <c r="E58" s="112">
        <f>SUM(E59:E61)</f>
        <v>5.5</v>
      </c>
      <c r="F58" s="113"/>
      <c r="G58" s="114">
        <f t="shared" ref="G58:H58" si="154">SUM(G59:G61)</f>
        <v>42600</v>
      </c>
      <c r="H58" s="112">
        <f t="shared" si="154"/>
        <v>7.5</v>
      </c>
      <c r="I58" s="113"/>
      <c r="J58" s="114">
        <f t="shared" ref="J58:K58" si="155">SUM(J59:J61)</f>
        <v>51432.5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42600</v>
      </c>
      <c r="X58" s="114">
        <f t="shared" si="159"/>
        <v>51432.5</v>
      </c>
      <c r="Y58" s="194">
        <f t="shared" ref="Y58:Y82" si="160">W58-X58</f>
        <v>-8832.5</v>
      </c>
      <c r="Z58" s="116">
        <f t="shared" ref="Z58:Z82" si="161">Y58/W58</f>
        <v>-0.2073356807511737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15">
      <c r="A59" s="119" t="s">
        <v>79</v>
      </c>
      <c r="B59" s="120" t="s">
        <v>152</v>
      </c>
      <c r="C59" s="163" t="s">
        <v>358</v>
      </c>
      <c r="D59" s="195" t="s">
        <v>154</v>
      </c>
      <c r="E59" s="196">
        <v>2.5</v>
      </c>
      <c r="F59" s="197">
        <v>12000</v>
      </c>
      <c r="G59" s="198">
        <f t="shared" ref="G59:G61" si="162">E59*F59</f>
        <v>30000</v>
      </c>
      <c r="H59" s="196">
        <v>2.5</v>
      </c>
      <c r="I59" s="197">
        <v>12000</v>
      </c>
      <c r="J59" s="198">
        <f t="shared" ref="J59:J61" si="163">H59*I59</f>
        <v>30000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30000</v>
      </c>
      <c r="X59" s="127">
        <f t="shared" ref="X59:X61" si="169">J59+P59+V59</f>
        <v>30000</v>
      </c>
      <c r="Y59" s="127">
        <f t="shared" si="160"/>
        <v>0</v>
      </c>
      <c r="Z59" s="128">
        <f t="shared" si="161"/>
        <v>0</v>
      </c>
      <c r="AA59" s="129"/>
      <c r="AB59" s="131"/>
      <c r="AC59" s="131"/>
      <c r="AD59" s="131"/>
      <c r="AE59" s="131"/>
      <c r="AF59" s="131"/>
      <c r="AG59" s="131"/>
    </row>
    <row r="60" spans="1:33" ht="43" customHeight="1" x14ac:dyDescent="0.15">
      <c r="A60" s="119" t="s">
        <v>79</v>
      </c>
      <c r="B60" s="120" t="s">
        <v>155</v>
      </c>
      <c r="C60" s="188" t="s">
        <v>359</v>
      </c>
      <c r="D60" s="195" t="s">
        <v>154</v>
      </c>
      <c r="E60" s="196">
        <v>3</v>
      </c>
      <c r="F60" s="197">
        <v>4200</v>
      </c>
      <c r="G60" s="198">
        <f t="shared" si="162"/>
        <v>12600</v>
      </c>
      <c r="H60" s="196">
        <v>5</v>
      </c>
      <c r="I60" s="197">
        <v>4286.5</v>
      </c>
      <c r="J60" s="198">
        <f t="shared" si="163"/>
        <v>21432.5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12600</v>
      </c>
      <c r="X60" s="127">
        <f t="shared" si="169"/>
        <v>21432.5</v>
      </c>
      <c r="Y60" s="127">
        <f t="shared" si="160"/>
        <v>-8832.5</v>
      </c>
      <c r="Z60" s="128">
        <f t="shared" si="161"/>
        <v>-0.70099206349206344</v>
      </c>
      <c r="AA60" s="129" t="s">
        <v>378</v>
      </c>
      <c r="AB60" s="131"/>
      <c r="AC60" s="131"/>
      <c r="AD60" s="131"/>
      <c r="AE60" s="131"/>
      <c r="AF60" s="131"/>
      <c r="AG60" s="131"/>
    </row>
    <row r="61" spans="1:33" ht="30" customHeight="1" x14ac:dyDescent="0.15">
      <c r="A61" s="147" t="s">
        <v>79</v>
      </c>
      <c r="B61" s="133" t="s">
        <v>156</v>
      </c>
      <c r="C61" s="164" t="s">
        <v>153</v>
      </c>
      <c r="D61" s="195" t="s">
        <v>154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15">
      <c r="A62" s="108" t="s">
        <v>76</v>
      </c>
      <c r="B62" s="155" t="s">
        <v>157</v>
      </c>
      <c r="C62" s="153" t="s">
        <v>158</v>
      </c>
      <c r="D62" s="141"/>
      <c r="E62" s="142">
        <f>SUM(E63:E69)</f>
        <v>17.5</v>
      </c>
      <c r="F62" s="143"/>
      <c r="G62" s="144">
        <f>SUM(G63:G69)</f>
        <v>83750</v>
      </c>
      <c r="H62" s="142">
        <f>SUM(H63:H69)</f>
        <v>17.5</v>
      </c>
      <c r="I62" s="143"/>
      <c r="J62" s="144">
        <f>SUM(J63:J69)</f>
        <v>83750</v>
      </c>
      <c r="K62" s="142">
        <f t="shared" ref="K62" si="170">SUM(K63:K65)</f>
        <v>0</v>
      </c>
      <c r="L62" s="143"/>
      <c r="M62" s="144">
        <f t="shared" ref="M62:N62" si="171">SUM(M63:M65)</f>
        <v>0</v>
      </c>
      <c r="N62" s="142">
        <f t="shared" si="171"/>
        <v>0</v>
      </c>
      <c r="O62" s="143"/>
      <c r="P62" s="144">
        <f t="shared" ref="P62:Q62" si="172">SUM(P63:P65)</f>
        <v>0</v>
      </c>
      <c r="Q62" s="142">
        <f t="shared" si="172"/>
        <v>0</v>
      </c>
      <c r="R62" s="143"/>
      <c r="S62" s="144">
        <f t="shared" ref="S62:T62" si="173">SUM(S63:S65)</f>
        <v>0</v>
      </c>
      <c r="T62" s="142">
        <f t="shared" si="173"/>
        <v>0</v>
      </c>
      <c r="U62" s="143"/>
      <c r="V62" s="144">
        <f t="shared" ref="V62" si="174">SUM(V63:V65)</f>
        <v>0</v>
      </c>
      <c r="W62" s="144">
        <f>SUM(W63:W69)</f>
        <v>83750</v>
      </c>
      <c r="X62" s="144">
        <f>SUM(X63:X69)</f>
        <v>83750</v>
      </c>
      <c r="Y62" s="144">
        <f t="shared" si="160"/>
        <v>0</v>
      </c>
      <c r="Z62" s="144">
        <f t="shared" si="161"/>
        <v>0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15">
      <c r="A63" s="119" t="s">
        <v>79</v>
      </c>
      <c r="B63" s="120" t="s">
        <v>159</v>
      </c>
      <c r="C63" s="202" t="s">
        <v>364</v>
      </c>
      <c r="D63" s="122" t="s">
        <v>82</v>
      </c>
      <c r="E63" s="123">
        <v>2.5</v>
      </c>
      <c r="F63" s="124">
        <v>10000</v>
      </c>
      <c r="G63" s="125">
        <f t="shared" ref="G63:G69" si="175">E63*F63</f>
        <v>25000</v>
      </c>
      <c r="H63" s="123">
        <v>2.5</v>
      </c>
      <c r="I63" s="124">
        <v>10000</v>
      </c>
      <c r="J63" s="125">
        <f t="shared" ref="J63:J69" si="176">H63*I63</f>
        <v>25000</v>
      </c>
      <c r="K63" s="123"/>
      <c r="L63" s="124"/>
      <c r="M63" s="125">
        <f t="shared" ref="M63:M65" si="177">K63*L63</f>
        <v>0</v>
      </c>
      <c r="N63" s="123"/>
      <c r="O63" s="124"/>
      <c r="P63" s="125">
        <f t="shared" ref="P63:P65" si="178">N63*O63</f>
        <v>0</v>
      </c>
      <c r="Q63" s="123"/>
      <c r="R63" s="124"/>
      <c r="S63" s="125">
        <f t="shared" ref="S63:S65" si="179">Q63*R63</f>
        <v>0</v>
      </c>
      <c r="T63" s="123"/>
      <c r="U63" s="124"/>
      <c r="V63" s="125">
        <f t="shared" ref="V63:V65" si="180">T63*U63</f>
        <v>0</v>
      </c>
      <c r="W63" s="126">
        <f t="shared" ref="W63:W69" si="181">G63+M63+S63</f>
        <v>25000</v>
      </c>
      <c r="X63" s="127">
        <f t="shared" ref="X63:X69" si="182">J63+P63+V63</f>
        <v>25000</v>
      </c>
      <c r="Y63" s="127">
        <f t="shared" si="160"/>
        <v>0</v>
      </c>
      <c r="Z63" s="128">
        <f t="shared" si="161"/>
        <v>0</v>
      </c>
      <c r="AA63" s="129"/>
      <c r="AB63" s="131"/>
      <c r="AC63" s="131"/>
      <c r="AD63" s="131"/>
      <c r="AE63" s="131"/>
      <c r="AF63" s="131"/>
      <c r="AG63" s="131"/>
    </row>
    <row r="64" spans="1:33" ht="27" customHeight="1" x14ac:dyDescent="0.15">
      <c r="A64" s="119" t="s">
        <v>79</v>
      </c>
      <c r="B64" s="120" t="s">
        <v>160</v>
      </c>
      <c r="C64" s="202" t="s">
        <v>365</v>
      </c>
      <c r="D64" s="122" t="s">
        <v>82</v>
      </c>
      <c r="E64" s="123">
        <v>2.5</v>
      </c>
      <c r="F64" s="124">
        <v>5000</v>
      </c>
      <c r="G64" s="125">
        <f t="shared" si="175"/>
        <v>12500</v>
      </c>
      <c r="H64" s="123">
        <v>2.5</v>
      </c>
      <c r="I64" s="124">
        <v>5000</v>
      </c>
      <c r="J64" s="125">
        <f t="shared" si="176"/>
        <v>12500</v>
      </c>
      <c r="K64" s="123"/>
      <c r="L64" s="124"/>
      <c r="M64" s="125">
        <f t="shared" si="177"/>
        <v>0</v>
      </c>
      <c r="N64" s="123"/>
      <c r="O64" s="124"/>
      <c r="P64" s="125">
        <f t="shared" si="178"/>
        <v>0</v>
      </c>
      <c r="Q64" s="123"/>
      <c r="R64" s="124"/>
      <c r="S64" s="125">
        <f t="shared" si="179"/>
        <v>0</v>
      </c>
      <c r="T64" s="123"/>
      <c r="U64" s="124"/>
      <c r="V64" s="125">
        <f t="shared" si="180"/>
        <v>0</v>
      </c>
      <c r="W64" s="126">
        <f t="shared" si="181"/>
        <v>12500</v>
      </c>
      <c r="X64" s="127">
        <f t="shared" si="182"/>
        <v>12500</v>
      </c>
      <c r="Y64" s="127">
        <f t="shared" si="160"/>
        <v>0</v>
      </c>
      <c r="Z64" s="128">
        <f t="shared" si="161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thickBot="1" x14ac:dyDescent="0.2">
      <c r="A65" s="132" t="s">
        <v>79</v>
      </c>
      <c r="B65" s="154" t="s">
        <v>161</v>
      </c>
      <c r="C65" s="204" t="s">
        <v>366</v>
      </c>
      <c r="D65" s="122" t="s">
        <v>82</v>
      </c>
      <c r="E65" s="123">
        <v>2.5</v>
      </c>
      <c r="F65" s="124">
        <v>8000</v>
      </c>
      <c r="G65" s="137">
        <f t="shared" si="175"/>
        <v>20000</v>
      </c>
      <c r="H65" s="123">
        <v>2.5</v>
      </c>
      <c r="I65" s="124">
        <v>8000</v>
      </c>
      <c r="J65" s="137">
        <f t="shared" si="176"/>
        <v>20000</v>
      </c>
      <c r="K65" s="135"/>
      <c r="L65" s="136"/>
      <c r="M65" s="137">
        <f t="shared" si="177"/>
        <v>0</v>
      </c>
      <c r="N65" s="135"/>
      <c r="O65" s="136"/>
      <c r="P65" s="137">
        <f t="shared" si="178"/>
        <v>0</v>
      </c>
      <c r="Q65" s="135"/>
      <c r="R65" s="136"/>
      <c r="S65" s="137">
        <f t="shared" si="179"/>
        <v>0</v>
      </c>
      <c r="T65" s="135"/>
      <c r="U65" s="136"/>
      <c r="V65" s="137">
        <f t="shared" si="180"/>
        <v>0</v>
      </c>
      <c r="W65" s="138">
        <f t="shared" si="181"/>
        <v>20000</v>
      </c>
      <c r="X65" s="127">
        <f t="shared" si="182"/>
        <v>20000</v>
      </c>
      <c r="Y65" s="127">
        <f t="shared" si="160"/>
        <v>0</v>
      </c>
      <c r="Z65" s="128">
        <f t="shared" si="161"/>
        <v>0</v>
      </c>
      <c r="AA65" s="139"/>
      <c r="AB65" s="131"/>
      <c r="AC65" s="131"/>
      <c r="AD65" s="131"/>
      <c r="AE65" s="131"/>
      <c r="AF65" s="131"/>
      <c r="AG65" s="131"/>
    </row>
    <row r="66" spans="1:33" s="355" customFormat="1" ht="30" customHeight="1" x14ac:dyDescent="0.15">
      <c r="A66" s="132" t="s">
        <v>79</v>
      </c>
      <c r="B66" s="206" t="s">
        <v>360</v>
      </c>
      <c r="C66" s="367" t="s">
        <v>367</v>
      </c>
      <c r="D66" s="368" t="s">
        <v>82</v>
      </c>
      <c r="E66" s="123">
        <v>2.5</v>
      </c>
      <c r="F66" s="124">
        <v>4500</v>
      </c>
      <c r="G66" s="137">
        <f t="shared" si="175"/>
        <v>11250</v>
      </c>
      <c r="H66" s="123">
        <v>2.5</v>
      </c>
      <c r="I66" s="124">
        <v>4500</v>
      </c>
      <c r="J66" s="137">
        <f t="shared" si="176"/>
        <v>11250</v>
      </c>
      <c r="K66" s="363"/>
      <c r="L66" s="364"/>
      <c r="M66" s="365"/>
      <c r="N66" s="363"/>
      <c r="O66" s="364"/>
      <c r="P66" s="365"/>
      <c r="Q66" s="363"/>
      <c r="R66" s="364"/>
      <c r="S66" s="365"/>
      <c r="T66" s="363"/>
      <c r="U66" s="364"/>
      <c r="V66" s="365"/>
      <c r="W66" s="138">
        <f t="shared" si="181"/>
        <v>11250</v>
      </c>
      <c r="X66" s="127">
        <f t="shared" si="182"/>
        <v>11250</v>
      </c>
      <c r="Y66" s="127">
        <f t="shared" ref="Y66:Y69" si="183">W66-X66</f>
        <v>0</v>
      </c>
      <c r="Z66" s="128">
        <f t="shared" ref="Z66:Z69" si="184">Y66/W66</f>
        <v>0</v>
      </c>
      <c r="AA66" s="366"/>
      <c r="AB66" s="131"/>
      <c r="AC66" s="131"/>
      <c r="AD66" s="131"/>
      <c r="AE66" s="131"/>
      <c r="AF66" s="131"/>
      <c r="AG66" s="131"/>
    </row>
    <row r="67" spans="1:33" s="355" customFormat="1" ht="26" customHeight="1" x14ac:dyDescent="0.15">
      <c r="A67" s="132" t="s">
        <v>79</v>
      </c>
      <c r="B67" s="206" t="s">
        <v>361</v>
      </c>
      <c r="C67" s="367" t="s">
        <v>370</v>
      </c>
      <c r="D67" s="368" t="s">
        <v>82</v>
      </c>
      <c r="E67" s="123">
        <v>2.5</v>
      </c>
      <c r="F67" s="124">
        <v>2000</v>
      </c>
      <c r="G67" s="137">
        <f t="shared" si="175"/>
        <v>5000</v>
      </c>
      <c r="H67" s="123">
        <v>2.5</v>
      </c>
      <c r="I67" s="124">
        <v>2000</v>
      </c>
      <c r="J67" s="137">
        <f t="shared" si="176"/>
        <v>5000</v>
      </c>
      <c r="K67" s="363"/>
      <c r="L67" s="364"/>
      <c r="M67" s="365"/>
      <c r="N67" s="363"/>
      <c r="O67" s="364"/>
      <c r="P67" s="365"/>
      <c r="Q67" s="363"/>
      <c r="R67" s="364"/>
      <c r="S67" s="365"/>
      <c r="T67" s="363"/>
      <c r="U67" s="364"/>
      <c r="V67" s="365"/>
      <c r="W67" s="138">
        <f t="shared" si="181"/>
        <v>5000</v>
      </c>
      <c r="X67" s="127">
        <f t="shared" si="182"/>
        <v>5000</v>
      </c>
      <c r="Y67" s="127">
        <f t="shared" si="183"/>
        <v>0</v>
      </c>
      <c r="Z67" s="128">
        <f t="shared" si="184"/>
        <v>0</v>
      </c>
      <c r="AA67" s="366"/>
      <c r="AB67" s="131"/>
      <c r="AC67" s="131"/>
      <c r="AD67" s="131"/>
      <c r="AE67" s="131"/>
      <c r="AF67" s="131"/>
      <c r="AG67" s="131"/>
    </row>
    <row r="68" spans="1:33" s="355" customFormat="1" ht="30" customHeight="1" thickBot="1" x14ac:dyDescent="0.2">
      <c r="A68" s="132" t="s">
        <v>79</v>
      </c>
      <c r="B68" s="154" t="s">
        <v>362</v>
      </c>
      <c r="C68" s="367" t="s">
        <v>368</v>
      </c>
      <c r="D68" s="368" t="s">
        <v>82</v>
      </c>
      <c r="E68" s="123">
        <v>2.5</v>
      </c>
      <c r="F68" s="124">
        <v>2000</v>
      </c>
      <c r="G68" s="137">
        <f t="shared" si="175"/>
        <v>5000</v>
      </c>
      <c r="H68" s="123">
        <v>2.5</v>
      </c>
      <c r="I68" s="124">
        <v>2000</v>
      </c>
      <c r="J68" s="137">
        <f t="shared" si="176"/>
        <v>5000</v>
      </c>
      <c r="K68" s="363"/>
      <c r="L68" s="364"/>
      <c r="M68" s="365"/>
      <c r="N68" s="363"/>
      <c r="O68" s="364"/>
      <c r="P68" s="365"/>
      <c r="Q68" s="363"/>
      <c r="R68" s="364"/>
      <c r="S68" s="365"/>
      <c r="T68" s="363"/>
      <c r="U68" s="364"/>
      <c r="V68" s="365"/>
      <c r="W68" s="138">
        <f t="shared" si="181"/>
        <v>5000</v>
      </c>
      <c r="X68" s="127">
        <f t="shared" si="182"/>
        <v>5000</v>
      </c>
      <c r="Y68" s="127">
        <f t="shared" si="183"/>
        <v>0</v>
      </c>
      <c r="Z68" s="128">
        <f t="shared" si="184"/>
        <v>0</v>
      </c>
      <c r="AA68" s="366"/>
      <c r="AB68" s="131"/>
      <c r="AC68" s="131"/>
      <c r="AD68" s="131"/>
      <c r="AE68" s="131"/>
      <c r="AF68" s="131"/>
      <c r="AG68" s="131"/>
    </row>
    <row r="69" spans="1:33" s="355" customFormat="1" ht="30" customHeight="1" thickBot="1" x14ac:dyDescent="0.2">
      <c r="A69" s="132" t="s">
        <v>79</v>
      </c>
      <c r="B69" s="206" t="s">
        <v>363</v>
      </c>
      <c r="C69" s="367" t="s">
        <v>369</v>
      </c>
      <c r="D69" s="368" t="s">
        <v>82</v>
      </c>
      <c r="E69" s="123">
        <v>2.5</v>
      </c>
      <c r="F69" s="124">
        <v>2000</v>
      </c>
      <c r="G69" s="137">
        <f t="shared" si="175"/>
        <v>5000</v>
      </c>
      <c r="H69" s="123">
        <v>2.5</v>
      </c>
      <c r="I69" s="124">
        <v>2000</v>
      </c>
      <c r="J69" s="137">
        <f t="shared" si="176"/>
        <v>5000</v>
      </c>
      <c r="K69" s="363"/>
      <c r="L69" s="364"/>
      <c r="M69" s="365"/>
      <c r="N69" s="363"/>
      <c r="O69" s="364"/>
      <c r="P69" s="365"/>
      <c r="Q69" s="363"/>
      <c r="R69" s="364"/>
      <c r="S69" s="365"/>
      <c r="T69" s="363"/>
      <c r="U69" s="364"/>
      <c r="V69" s="365"/>
      <c r="W69" s="138">
        <f t="shared" si="181"/>
        <v>5000</v>
      </c>
      <c r="X69" s="127">
        <f t="shared" si="182"/>
        <v>5000</v>
      </c>
      <c r="Y69" s="127">
        <f t="shared" si="183"/>
        <v>0</v>
      </c>
      <c r="Z69" s="128">
        <f t="shared" si="184"/>
        <v>0</v>
      </c>
      <c r="AA69" s="366"/>
      <c r="AB69" s="131"/>
      <c r="AC69" s="131"/>
      <c r="AD69" s="131"/>
      <c r="AE69" s="131"/>
      <c r="AF69" s="131"/>
      <c r="AG69" s="131"/>
    </row>
    <row r="70" spans="1:33" ht="30" customHeight="1" x14ac:dyDescent="0.15">
      <c r="A70" s="108" t="s">
        <v>76</v>
      </c>
      <c r="B70" s="155" t="s">
        <v>162</v>
      </c>
      <c r="C70" s="153" t="s">
        <v>163</v>
      </c>
      <c r="D70" s="141"/>
      <c r="E70" s="142">
        <f>SUM(E71:E73)</f>
        <v>0</v>
      </c>
      <c r="F70" s="143"/>
      <c r="G70" s="144">
        <f t="shared" ref="G70:H70" si="185">SUM(G71:G73)</f>
        <v>0</v>
      </c>
      <c r="H70" s="142">
        <f t="shared" si="185"/>
        <v>0</v>
      </c>
      <c r="I70" s="143"/>
      <c r="J70" s="144">
        <f t="shared" ref="J70:K70" si="186">SUM(J71:J73)</f>
        <v>0</v>
      </c>
      <c r="K70" s="142">
        <f t="shared" si="186"/>
        <v>0</v>
      </c>
      <c r="L70" s="143"/>
      <c r="M70" s="144">
        <f t="shared" ref="M70:N70" si="187">SUM(M71:M73)</f>
        <v>0</v>
      </c>
      <c r="N70" s="142">
        <f t="shared" si="187"/>
        <v>0</v>
      </c>
      <c r="O70" s="143"/>
      <c r="P70" s="144">
        <f t="shared" ref="P70:Q70" si="188">SUM(P71:P73)</f>
        <v>0</v>
      </c>
      <c r="Q70" s="142">
        <f t="shared" si="188"/>
        <v>0</v>
      </c>
      <c r="R70" s="143"/>
      <c r="S70" s="144">
        <f t="shared" ref="S70:T70" si="189">SUM(S71:S73)</f>
        <v>0</v>
      </c>
      <c r="T70" s="142">
        <f t="shared" si="189"/>
        <v>0</v>
      </c>
      <c r="U70" s="143"/>
      <c r="V70" s="144">
        <f t="shared" ref="V70:X70" si="190">SUM(V71:V73)</f>
        <v>0</v>
      </c>
      <c r="W70" s="144">
        <f t="shared" si="190"/>
        <v>0</v>
      </c>
      <c r="X70" s="144">
        <f t="shared" si="190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15">
      <c r="A71" s="119" t="s">
        <v>79</v>
      </c>
      <c r="B71" s="120" t="s">
        <v>164</v>
      </c>
      <c r="C71" s="202" t="s">
        <v>165</v>
      </c>
      <c r="D71" s="203" t="s">
        <v>166</v>
      </c>
      <c r="E71" s="123"/>
      <c r="F71" s="124"/>
      <c r="G71" s="125">
        <f t="shared" ref="G71:G73" si="191">E71*F71</f>
        <v>0</v>
      </c>
      <c r="H71" s="123"/>
      <c r="I71" s="124"/>
      <c r="J71" s="125">
        <f t="shared" ref="J71:J73" si="192">H71*I71</f>
        <v>0</v>
      </c>
      <c r="K71" s="123"/>
      <c r="L71" s="124"/>
      <c r="M71" s="125">
        <f t="shared" ref="M71:M73" si="193">K71*L71</f>
        <v>0</v>
      </c>
      <c r="N71" s="123"/>
      <c r="O71" s="124"/>
      <c r="P71" s="125">
        <f t="shared" ref="P71:P73" si="194">N71*O71</f>
        <v>0</v>
      </c>
      <c r="Q71" s="123"/>
      <c r="R71" s="124"/>
      <c r="S71" s="125">
        <f t="shared" ref="S71:S73" si="195">Q71*R71</f>
        <v>0</v>
      </c>
      <c r="T71" s="123"/>
      <c r="U71" s="124"/>
      <c r="V71" s="125">
        <f t="shared" ref="V71:V73" si="196">T71*U71</f>
        <v>0</v>
      </c>
      <c r="W71" s="126">
        <f t="shared" ref="W71:W73" si="197">G71+M71+S71</f>
        <v>0</v>
      </c>
      <c r="X71" s="127">
        <f t="shared" ref="X71:X73" si="198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15">
      <c r="A72" s="119" t="s">
        <v>79</v>
      </c>
      <c r="B72" s="120" t="s">
        <v>167</v>
      </c>
      <c r="C72" s="202" t="s">
        <v>168</v>
      </c>
      <c r="D72" s="203" t="s">
        <v>166</v>
      </c>
      <c r="E72" s="123"/>
      <c r="F72" s="124"/>
      <c r="G72" s="125">
        <f t="shared" si="191"/>
        <v>0</v>
      </c>
      <c r="H72" s="123"/>
      <c r="I72" s="124"/>
      <c r="J72" s="125">
        <f t="shared" si="192"/>
        <v>0</v>
      </c>
      <c r="K72" s="123"/>
      <c r="L72" s="124"/>
      <c r="M72" s="125">
        <f t="shared" si="193"/>
        <v>0</v>
      </c>
      <c r="N72" s="123"/>
      <c r="O72" s="124"/>
      <c r="P72" s="125">
        <f t="shared" si="194"/>
        <v>0</v>
      </c>
      <c r="Q72" s="123"/>
      <c r="R72" s="124"/>
      <c r="S72" s="125">
        <f t="shared" si="195"/>
        <v>0</v>
      </c>
      <c r="T72" s="123"/>
      <c r="U72" s="124"/>
      <c r="V72" s="125">
        <f t="shared" si="196"/>
        <v>0</v>
      </c>
      <c r="W72" s="126">
        <f t="shared" si="197"/>
        <v>0</v>
      </c>
      <c r="X72" s="127">
        <f t="shared" si="198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15">
      <c r="A73" s="132" t="s">
        <v>79</v>
      </c>
      <c r="B73" s="154" t="s">
        <v>169</v>
      </c>
      <c r="C73" s="204" t="s">
        <v>170</v>
      </c>
      <c r="D73" s="205" t="s">
        <v>166</v>
      </c>
      <c r="E73" s="135"/>
      <c r="F73" s="136"/>
      <c r="G73" s="137">
        <f t="shared" si="191"/>
        <v>0</v>
      </c>
      <c r="H73" s="135"/>
      <c r="I73" s="136"/>
      <c r="J73" s="137">
        <f t="shared" si="192"/>
        <v>0</v>
      </c>
      <c r="K73" s="135"/>
      <c r="L73" s="136"/>
      <c r="M73" s="137">
        <f t="shared" si="193"/>
        <v>0</v>
      </c>
      <c r="N73" s="135"/>
      <c r="O73" s="136"/>
      <c r="P73" s="137">
        <f t="shared" si="194"/>
        <v>0</v>
      </c>
      <c r="Q73" s="135"/>
      <c r="R73" s="136"/>
      <c r="S73" s="137">
        <f t="shared" si="195"/>
        <v>0</v>
      </c>
      <c r="T73" s="135"/>
      <c r="U73" s="136"/>
      <c r="V73" s="137">
        <f t="shared" si="196"/>
        <v>0</v>
      </c>
      <c r="W73" s="138">
        <f t="shared" si="197"/>
        <v>0</v>
      </c>
      <c r="X73" s="127">
        <f t="shared" si="198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15">
      <c r="A74" s="108" t="s">
        <v>76</v>
      </c>
      <c r="B74" s="155" t="s">
        <v>171</v>
      </c>
      <c r="C74" s="153" t="s">
        <v>172</v>
      </c>
      <c r="D74" s="141"/>
      <c r="E74" s="142">
        <f>SUM(E75:E77)</f>
        <v>0</v>
      </c>
      <c r="F74" s="143"/>
      <c r="G74" s="144">
        <f t="shared" ref="G74:H74" si="199">SUM(G75:G77)</f>
        <v>0</v>
      </c>
      <c r="H74" s="142">
        <f t="shared" si="199"/>
        <v>0</v>
      </c>
      <c r="I74" s="143"/>
      <c r="J74" s="144">
        <f t="shared" ref="J74:K74" si="200">SUM(J75:J77)</f>
        <v>0</v>
      </c>
      <c r="K74" s="142">
        <f t="shared" si="200"/>
        <v>0</v>
      </c>
      <c r="L74" s="143"/>
      <c r="M74" s="144">
        <f t="shared" ref="M74:N74" si="201">SUM(M75:M77)</f>
        <v>0</v>
      </c>
      <c r="N74" s="142">
        <f t="shared" si="201"/>
        <v>0</v>
      </c>
      <c r="O74" s="143"/>
      <c r="P74" s="144">
        <f t="shared" ref="P74:Q74" si="202">SUM(P75:P77)</f>
        <v>0</v>
      </c>
      <c r="Q74" s="142">
        <f t="shared" si="202"/>
        <v>0</v>
      </c>
      <c r="R74" s="143"/>
      <c r="S74" s="144">
        <f t="shared" ref="S74:T74" si="203">SUM(S75:S77)</f>
        <v>0</v>
      </c>
      <c r="T74" s="142">
        <f t="shared" si="203"/>
        <v>0</v>
      </c>
      <c r="U74" s="143"/>
      <c r="V74" s="144">
        <f t="shared" ref="V74:X74" si="204">SUM(V75:V77)</f>
        <v>0</v>
      </c>
      <c r="W74" s="144">
        <f t="shared" si="204"/>
        <v>0</v>
      </c>
      <c r="X74" s="144">
        <f t="shared" si="204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15">
      <c r="A75" s="119" t="s">
        <v>79</v>
      </c>
      <c r="B75" s="120" t="s">
        <v>173</v>
      </c>
      <c r="C75" s="188" t="s">
        <v>174</v>
      </c>
      <c r="D75" s="203" t="s">
        <v>113</v>
      </c>
      <c r="E75" s="123"/>
      <c r="F75" s="124"/>
      <c r="G75" s="125">
        <f t="shared" ref="G75:G77" si="205">E75*F75</f>
        <v>0</v>
      </c>
      <c r="H75" s="123"/>
      <c r="I75" s="124"/>
      <c r="J75" s="125">
        <f t="shared" ref="J75:J77" si="206">H75*I75</f>
        <v>0</v>
      </c>
      <c r="K75" s="123"/>
      <c r="L75" s="124"/>
      <c r="M75" s="125">
        <f t="shared" ref="M75:M77" si="207">K75*L75</f>
        <v>0</v>
      </c>
      <c r="N75" s="123"/>
      <c r="O75" s="124"/>
      <c r="P75" s="125">
        <f t="shared" ref="P75:P77" si="208">N75*O75</f>
        <v>0</v>
      </c>
      <c r="Q75" s="123"/>
      <c r="R75" s="124"/>
      <c r="S75" s="125">
        <f t="shared" ref="S75:S77" si="209">Q75*R75</f>
        <v>0</v>
      </c>
      <c r="T75" s="123"/>
      <c r="U75" s="124"/>
      <c r="V75" s="125">
        <f t="shared" ref="V75:V77" si="210">T75*U75</f>
        <v>0</v>
      </c>
      <c r="W75" s="126">
        <f t="shared" ref="W75:W77" si="211">G75+M75+S75</f>
        <v>0</v>
      </c>
      <c r="X75" s="127">
        <f t="shared" ref="X75:X77" si="212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15">
      <c r="A76" s="119" t="s">
        <v>79</v>
      </c>
      <c r="B76" s="206" t="s">
        <v>175</v>
      </c>
      <c r="C76" s="188" t="s">
        <v>174</v>
      </c>
      <c r="D76" s="203" t="s">
        <v>113</v>
      </c>
      <c r="E76" s="123"/>
      <c r="F76" s="124"/>
      <c r="G76" s="125">
        <f t="shared" si="205"/>
        <v>0</v>
      </c>
      <c r="H76" s="123"/>
      <c r="I76" s="124"/>
      <c r="J76" s="125">
        <f t="shared" si="206"/>
        <v>0</v>
      </c>
      <c r="K76" s="123"/>
      <c r="L76" s="124"/>
      <c r="M76" s="125">
        <f t="shared" si="207"/>
        <v>0</v>
      </c>
      <c r="N76" s="123"/>
      <c r="O76" s="124"/>
      <c r="P76" s="125">
        <f t="shared" si="208"/>
        <v>0</v>
      </c>
      <c r="Q76" s="123"/>
      <c r="R76" s="124"/>
      <c r="S76" s="125">
        <f t="shared" si="209"/>
        <v>0</v>
      </c>
      <c r="T76" s="123"/>
      <c r="U76" s="124"/>
      <c r="V76" s="125">
        <f t="shared" si="210"/>
        <v>0</v>
      </c>
      <c r="W76" s="126">
        <f t="shared" si="211"/>
        <v>0</v>
      </c>
      <c r="X76" s="127">
        <f t="shared" si="212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15">
      <c r="A77" s="132" t="s">
        <v>79</v>
      </c>
      <c r="B77" s="207" t="s">
        <v>176</v>
      </c>
      <c r="C77" s="164" t="s">
        <v>174</v>
      </c>
      <c r="D77" s="205" t="s">
        <v>113</v>
      </c>
      <c r="E77" s="135"/>
      <c r="F77" s="136"/>
      <c r="G77" s="137">
        <f t="shared" si="205"/>
        <v>0</v>
      </c>
      <c r="H77" s="135"/>
      <c r="I77" s="136"/>
      <c r="J77" s="137">
        <f t="shared" si="206"/>
        <v>0</v>
      </c>
      <c r="K77" s="135"/>
      <c r="L77" s="136"/>
      <c r="M77" s="137">
        <f t="shared" si="207"/>
        <v>0</v>
      </c>
      <c r="N77" s="135"/>
      <c r="O77" s="136"/>
      <c r="P77" s="137">
        <f t="shared" si="208"/>
        <v>0</v>
      </c>
      <c r="Q77" s="135"/>
      <c r="R77" s="136"/>
      <c r="S77" s="137">
        <f t="shared" si="209"/>
        <v>0</v>
      </c>
      <c r="T77" s="135"/>
      <c r="U77" s="136"/>
      <c r="V77" s="137">
        <f t="shared" si="210"/>
        <v>0</v>
      </c>
      <c r="W77" s="138">
        <f t="shared" si="211"/>
        <v>0</v>
      </c>
      <c r="X77" s="127">
        <f t="shared" si="212"/>
        <v>0</v>
      </c>
      <c r="Y77" s="127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15">
      <c r="A78" s="108" t="s">
        <v>76</v>
      </c>
      <c r="B78" s="155" t="s">
        <v>177</v>
      </c>
      <c r="C78" s="153" t="s">
        <v>178</v>
      </c>
      <c r="D78" s="141"/>
      <c r="E78" s="142">
        <f>SUM(E79:E81)</f>
        <v>0</v>
      </c>
      <c r="F78" s="143"/>
      <c r="G78" s="144">
        <f t="shared" ref="G78:H78" si="213">SUM(G79:G81)</f>
        <v>0</v>
      </c>
      <c r="H78" s="142">
        <f t="shared" si="213"/>
        <v>0</v>
      </c>
      <c r="I78" s="143"/>
      <c r="J78" s="144">
        <f t="shared" ref="J78:K78" si="214">SUM(J79:J81)</f>
        <v>0</v>
      </c>
      <c r="K78" s="142">
        <f t="shared" si="214"/>
        <v>0</v>
      </c>
      <c r="L78" s="143"/>
      <c r="M78" s="144">
        <f t="shared" ref="M78:N78" si="215">SUM(M79:M81)</f>
        <v>0</v>
      </c>
      <c r="N78" s="142">
        <f t="shared" si="215"/>
        <v>0</v>
      </c>
      <c r="O78" s="143"/>
      <c r="P78" s="144">
        <f t="shared" ref="P78:Q78" si="216">SUM(P79:P81)</f>
        <v>0</v>
      </c>
      <c r="Q78" s="142">
        <f t="shared" si="216"/>
        <v>0</v>
      </c>
      <c r="R78" s="143"/>
      <c r="S78" s="144">
        <f t="shared" ref="S78:T78" si="217">SUM(S79:S81)</f>
        <v>0</v>
      </c>
      <c r="T78" s="142">
        <f t="shared" si="217"/>
        <v>0</v>
      </c>
      <c r="U78" s="143"/>
      <c r="V78" s="144">
        <f t="shared" ref="V78:X78" si="218">SUM(V79:V81)</f>
        <v>0</v>
      </c>
      <c r="W78" s="144">
        <f t="shared" si="218"/>
        <v>0</v>
      </c>
      <c r="X78" s="144">
        <f t="shared" si="218"/>
        <v>0</v>
      </c>
      <c r="Y78" s="144">
        <f t="shared" si="160"/>
        <v>0</v>
      </c>
      <c r="Z78" s="144" t="e">
        <f t="shared" si="161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x14ac:dyDescent="0.15">
      <c r="A79" s="119" t="s">
        <v>79</v>
      </c>
      <c r="B79" s="120" t="s">
        <v>179</v>
      </c>
      <c r="C79" s="188" t="s">
        <v>174</v>
      </c>
      <c r="D79" s="203" t="s">
        <v>113</v>
      </c>
      <c r="E79" s="123"/>
      <c r="F79" s="124"/>
      <c r="G79" s="125">
        <f t="shared" ref="G79:G81" si="219">E79*F79</f>
        <v>0</v>
      </c>
      <c r="H79" s="123"/>
      <c r="I79" s="124"/>
      <c r="J79" s="125">
        <f t="shared" ref="J79:J81" si="220">H79*I79</f>
        <v>0</v>
      </c>
      <c r="K79" s="123"/>
      <c r="L79" s="124"/>
      <c r="M79" s="125">
        <f t="shared" ref="M79:M81" si="221">K79*L79</f>
        <v>0</v>
      </c>
      <c r="N79" s="123"/>
      <c r="O79" s="124"/>
      <c r="P79" s="125">
        <f t="shared" ref="P79:P81" si="222">N79*O79</f>
        <v>0</v>
      </c>
      <c r="Q79" s="123"/>
      <c r="R79" s="124"/>
      <c r="S79" s="125">
        <f t="shared" ref="S79:S81" si="223">Q79*R79</f>
        <v>0</v>
      </c>
      <c r="T79" s="123"/>
      <c r="U79" s="124"/>
      <c r="V79" s="125">
        <f t="shared" ref="V79:V81" si="224">T79*U79</f>
        <v>0</v>
      </c>
      <c r="W79" s="126">
        <f t="shared" ref="W79:W81" si="225">G79+M79+S79</f>
        <v>0</v>
      </c>
      <c r="X79" s="127">
        <f t="shared" ref="X79:X81" si="226">J79+P79+V79</f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15">
      <c r="A80" s="119" t="s">
        <v>79</v>
      </c>
      <c r="B80" s="120" t="s">
        <v>180</v>
      </c>
      <c r="C80" s="188" t="s">
        <v>174</v>
      </c>
      <c r="D80" s="203" t="s">
        <v>113</v>
      </c>
      <c r="E80" s="123"/>
      <c r="F80" s="124"/>
      <c r="G80" s="125">
        <f t="shared" si="219"/>
        <v>0</v>
      </c>
      <c r="H80" s="123"/>
      <c r="I80" s="124"/>
      <c r="J80" s="125">
        <f t="shared" si="220"/>
        <v>0</v>
      </c>
      <c r="K80" s="123"/>
      <c r="L80" s="124"/>
      <c r="M80" s="125">
        <f t="shared" si="221"/>
        <v>0</v>
      </c>
      <c r="N80" s="123"/>
      <c r="O80" s="124"/>
      <c r="P80" s="125">
        <f t="shared" si="222"/>
        <v>0</v>
      </c>
      <c r="Q80" s="123"/>
      <c r="R80" s="124"/>
      <c r="S80" s="125">
        <f t="shared" si="223"/>
        <v>0</v>
      </c>
      <c r="T80" s="123"/>
      <c r="U80" s="124"/>
      <c r="V80" s="125">
        <f t="shared" si="224"/>
        <v>0</v>
      </c>
      <c r="W80" s="126">
        <f t="shared" si="225"/>
        <v>0</v>
      </c>
      <c r="X80" s="127">
        <f t="shared" si="226"/>
        <v>0</v>
      </c>
      <c r="Y80" s="127">
        <f t="shared" si="160"/>
        <v>0</v>
      </c>
      <c r="Z80" s="128" t="e">
        <f t="shared" si="16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15">
      <c r="A81" s="132" t="s">
        <v>79</v>
      </c>
      <c r="B81" s="154" t="s">
        <v>181</v>
      </c>
      <c r="C81" s="164" t="s">
        <v>174</v>
      </c>
      <c r="D81" s="205" t="s">
        <v>113</v>
      </c>
      <c r="E81" s="135"/>
      <c r="F81" s="136"/>
      <c r="G81" s="137">
        <f t="shared" si="219"/>
        <v>0</v>
      </c>
      <c r="H81" s="135"/>
      <c r="I81" s="136"/>
      <c r="J81" s="137">
        <f t="shared" si="220"/>
        <v>0</v>
      </c>
      <c r="K81" s="135"/>
      <c r="L81" s="136"/>
      <c r="M81" s="137">
        <f t="shared" si="221"/>
        <v>0</v>
      </c>
      <c r="N81" s="135"/>
      <c r="O81" s="136"/>
      <c r="P81" s="137">
        <f t="shared" si="222"/>
        <v>0</v>
      </c>
      <c r="Q81" s="135"/>
      <c r="R81" s="136"/>
      <c r="S81" s="137">
        <f t="shared" si="223"/>
        <v>0</v>
      </c>
      <c r="T81" s="135"/>
      <c r="U81" s="136"/>
      <c r="V81" s="137">
        <f t="shared" si="224"/>
        <v>0</v>
      </c>
      <c r="W81" s="138">
        <f t="shared" si="225"/>
        <v>0</v>
      </c>
      <c r="X81" s="127">
        <f t="shared" si="226"/>
        <v>0</v>
      </c>
      <c r="Y81" s="166">
        <f t="shared" si="160"/>
        <v>0</v>
      </c>
      <c r="Z81" s="128" t="e">
        <f t="shared" si="161"/>
        <v>#DIV/0!</v>
      </c>
      <c r="AA81" s="139"/>
      <c r="AB81" s="131"/>
      <c r="AC81" s="131"/>
      <c r="AD81" s="131"/>
      <c r="AE81" s="131"/>
      <c r="AF81" s="131"/>
      <c r="AG81" s="131"/>
    </row>
    <row r="82" spans="1:33" ht="30" customHeight="1" x14ac:dyDescent="0.15">
      <c r="A82" s="167" t="s">
        <v>182</v>
      </c>
      <c r="B82" s="168"/>
      <c r="C82" s="169"/>
      <c r="D82" s="170"/>
      <c r="E82" s="174">
        <f>E78+E74+E70+E62+E58</f>
        <v>23</v>
      </c>
      <c r="F82" s="190"/>
      <c r="G82" s="173">
        <f t="shared" ref="G82:H82" si="227">G78+G74+G70+G62+G58</f>
        <v>126350</v>
      </c>
      <c r="H82" s="174">
        <f t="shared" si="227"/>
        <v>25</v>
      </c>
      <c r="I82" s="190"/>
      <c r="J82" s="173">
        <f t="shared" ref="J82:K82" si="228">J78+J74+J70+J62+J58</f>
        <v>135182.5</v>
      </c>
      <c r="K82" s="191">
        <f t="shared" si="228"/>
        <v>0</v>
      </c>
      <c r="L82" s="190"/>
      <c r="M82" s="173">
        <f t="shared" ref="M82:N82" si="229">M78+M74+M70+M62+M58</f>
        <v>0</v>
      </c>
      <c r="N82" s="191">
        <f t="shared" si="229"/>
        <v>0</v>
      </c>
      <c r="O82" s="190"/>
      <c r="P82" s="173">
        <f t="shared" ref="P82:Q82" si="230">P78+P74+P70+P62+P58</f>
        <v>0</v>
      </c>
      <c r="Q82" s="191">
        <f t="shared" si="230"/>
        <v>0</v>
      </c>
      <c r="R82" s="190"/>
      <c r="S82" s="173">
        <f t="shared" ref="S82:T82" si="231">S78+S74+S70+S62+S58</f>
        <v>0</v>
      </c>
      <c r="T82" s="191">
        <f t="shared" si="231"/>
        <v>0</v>
      </c>
      <c r="U82" s="190"/>
      <c r="V82" s="173">
        <f t="shared" ref="V82:X82" si="232">V78+V74+V70+V62+V58</f>
        <v>0</v>
      </c>
      <c r="W82" s="192">
        <f t="shared" si="232"/>
        <v>126350</v>
      </c>
      <c r="X82" s="208">
        <f t="shared" si="232"/>
        <v>135182.5</v>
      </c>
      <c r="Y82" s="209">
        <f t="shared" si="160"/>
        <v>-8832.5</v>
      </c>
      <c r="Z82" s="209">
        <f t="shared" si="161"/>
        <v>-6.990502572220024E-2</v>
      </c>
      <c r="AA82" s="178"/>
      <c r="AB82" s="7"/>
      <c r="AC82" s="7"/>
      <c r="AD82" s="7"/>
      <c r="AE82" s="7"/>
      <c r="AF82" s="7"/>
      <c r="AG82" s="7"/>
    </row>
    <row r="83" spans="1:33" ht="30" customHeight="1" x14ac:dyDescent="0.15">
      <c r="A83" s="210" t="s">
        <v>74</v>
      </c>
      <c r="B83" s="211">
        <v>5</v>
      </c>
      <c r="C83" s="212" t="s">
        <v>183</v>
      </c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213"/>
      <c r="Z83" s="106"/>
      <c r="AA83" s="107"/>
      <c r="AB83" s="7"/>
      <c r="AC83" s="7"/>
      <c r="AD83" s="7"/>
      <c r="AE83" s="7"/>
      <c r="AF83" s="7"/>
      <c r="AG83" s="7"/>
    </row>
    <row r="84" spans="1:33" ht="30" customHeight="1" x14ac:dyDescent="0.15">
      <c r="A84" s="108" t="s">
        <v>76</v>
      </c>
      <c r="B84" s="155" t="s">
        <v>184</v>
      </c>
      <c r="C84" s="140" t="s">
        <v>185</v>
      </c>
      <c r="D84" s="141"/>
      <c r="E84" s="142">
        <f>SUM(E85:E87)</f>
        <v>0</v>
      </c>
      <c r="F84" s="143"/>
      <c r="G84" s="144">
        <f t="shared" ref="G84:H84" si="233">SUM(G85:G87)</f>
        <v>0</v>
      </c>
      <c r="H84" s="142">
        <f t="shared" si="233"/>
        <v>0</v>
      </c>
      <c r="I84" s="143"/>
      <c r="J84" s="144">
        <f t="shared" ref="J84:K84" si="234">SUM(J85:J87)</f>
        <v>0</v>
      </c>
      <c r="K84" s="142">
        <f t="shared" si="234"/>
        <v>0</v>
      </c>
      <c r="L84" s="143"/>
      <c r="M84" s="144">
        <f t="shared" ref="M84:N84" si="235">SUM(M85:M87)</f>
        <v>0</v>
      </c>
      <c r="N84" s="142">
        <f t="shared" si="235"/>
        <v>0</v>
      </c>
      <c r="O84" s="143"/>
      <c r="P84" s="144">
        <f t="shared" ref="P84:Q84" si="236">SUM(P85:P87)</f>
        <v>0</v>
      </c>
      <c r="Q84" s="142">
        <f t="shared" si="236"/>
        <v>0</v>
      </c>
      <c r="R84" s="143"/>
      <c r="S84" s="144">
        <f t="shared" ref="S84:T84" si="237">SUM(S85:S87)</f>
        <v>0</v>
      </c>
      <c r="T84" s="142">
        <f t="shared" si="237"/>
        <v>0</v>
      </c>
      <c r="U84" s="143"/>
      <c r="V84" s="144">
        <f t="shared" ref="V84:X84" si="238">SUM(V85:V87)</f>
        <v>0</v>
      </c>
      <c r="W84" s="214">
        <f t="shared" si="238"/>
        <v>0</v>
      </c>
      <c r="X84" s="214">
        <f t="shared" si="238"/>
        <v>0</v>
      </c>
      <c r="Y84" s="214">
        <f t="shared" ref="Y84:Y96" si="239">W84-X84</f>
        <v>0</v>
      </c>
      <c r="Z84" s="116" t="e">
        <f t="shared" ref="Z84:Z96" si="240">Y84/W84</f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15">
      <c r="A85" s="119" t="s">
        <v>79</v>
      </c>
      <c r="B85" s="120" t="s">
        <v>186</v>
      </c>
      <c r="C85" s="215" t="s">
        <v>187</v>
      </c>
      <c r="D85" s="203" t="s">
        <v>188</v>
      </c>
      <c r="E85" s="123"/>
      <c r="F85" s="124"/>
      <c r="G85" s="125">
        <f t="shared" ref="G85:G87" si="241">E85*F85</f>
        <v>0</v>
      </c>
      <c r="H85" s="123"/>
      <c r="I85" s="124"/>
      <c r="J85" s="125">
        <f t="shared" ref="J85:J87" si="242">H85*I85</f>
        <v>0</v>
      </c>
      <c r="K85" s="123"/>
      <c r="L85" s="124"/>
      <c r="M85" s="125">
        <f t="shared" ref="M85:M87" si="243">K85*L85</f>
        <v>0</v>
      </c>
      <c r="N85" s="123"/>
      <c r="O85" s="124"/>
      <c r="P85" s="125">
        <f t="shared" ref="P85:P87" si="244">N85*O85</f>
        <v>0</v>
      </c>
      <c r="Q85" s="123"/>
      <c r="R85" s="124"/>
      <c r="S85" s="125">
        <f t="shared" ref="S85:S87" si="245">Q85*R85</f>
        <v>0</v>
      </c>
      <c r="T85" s="123"/>
      <c r="U85" s="124"/>
      <c r="V85" s="125">
        <f t="shared" ref="V85:V87" si="246">T85*U85</f>
        <v>0</v>
      </c>
      <c r="W85" s="126">
        <f t="shared" ref="W85:W87" si="247">G85+M85+S85</f>
        <v>0</v>
      </c>
      <c r="X85" s="127">
        <f t="shared" ref="X85:X87" si="248">J85+P85+V85</f>
        <v>0</v>
      </c>
      <c r="Y85" s="127">
        <f t="shared" si="239"/>
        <v>0</v>
      </c>
      <c r="Z85" s="128" t="e">
        <f t="shared" si="240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15">
      <c r="A86" s="119" t="s">
        <v>79</v>
      </c>
      <c r="B86" s="120" t="s">
        <v>189</v>
      </c>
      <c r="C86" s="215" t="s">
        <v>187</v>
      </c>
      <c r="D86" s="203" t="s">
        <v>188</v>
      </c>
      <c r="E86" s="123"/>
      <c r="F86" s="124"/>
      <c r="G86" s="125">
        <f t="shared" si="241"/>
        <v>0</v>
      </c>
      <c r="H86" s="123"/>
      <c r="I86" s="124"/>
      <c r="J86" s="125">
        <f t="shared" si="242"/>
        <v>0</v>
      </c>
      <c r="K86" s="123"/>
      <c r="L86" s="124"/>
      <c r="M86" s="125">
        <f t="shared" si="243"/>
        <v>0</v>
      </c>
      <c r="N86" s="123"/>
      <c r="O86" s="124"/>
      <c r="P86" s="125">
        <f t="shared" si="244"/>
        <v>0</v>
      </c>
      <c r="Q86" s="123"/>
      <c r="R86" s="124"/>
      <c r="S86" s="125">
        <f t="shared" si="245"/>
        <v>0</v>
      </c>
      <c r="T86" s="123"/>
      <c r="U86" s="124"/>
      <c r="V86" s="125">
        <f t="shared" si="246"/>
        <v>0</v>
      </c>
      <c r="W86" s="126">
        <f t="shared" si="247"/>
        <v>0</v>
      </c>
      <c r="X86" s="127">
        <f t="shared" si="248"/>
        <v>0</v>
      </c>
      <c r="Y86" s="127">
        <f t="shared" si="239"/>
        <v>0</v>
      </c>
      <c r="Z86" s="128" t="e">
        <f t="shared" si="240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15">
      <c r="A87" s="132" t="s">
        <v>79</v>
      </c>
      <c r="B87" s="133" t="s">
        <v>190</v>
      </c>
      <c r="C87" s="215" t="s">
        <v>187</v>
      </c>
      <c r="D87" s="205" t="s">
        <v>188</v>
      </c>
      <c r="E87" s="135"/>
      <c r="F87" s="136"/>
      <c r="G87" s="137">
        <f t="shared" si="241"/>
        <v>0</v>
      </c>
      <c r="H87" s="135"/>
      <c r="I87" s="136"/>
      <c r="J87" s="137">
        <f t="shared" si="242"/>
        <v>0</v>
      </c>
      <c r="K87" s="135"/>
      <c r="L87" s="136"/>
      <c r="M87" s="137">
        <f t="shared" si="243"/>
        <v>0</v>
      </c>
      <c r="N87" s="135"/>
      <c r="O87" s="136"/>
      <c r="P87" s="137">
        <f t="shared" si="244"/>
        <v>0</v>
      </c>
      <c r="Q87" s="135"/>
      <c r="R87" s="136"/>
      <c r="S87" s="137">
        <f t="shared" si="245"/>
        <v>0</v>
      </c>
      <c r="T87" s="135"/>
      <c r="U87" s="136"/>
      <c r="V87" s="137">
        <f t="shared" si="246"/>
        <v>0</v>
      </c>
      <c r="W87" s="138">
        <f t="shared" si="247"/>
        <v>0</v>
      </c>
      <c r="X87" s="127">
        <f t="shared" si="248"/>
        <v>0</v>
      </c>
      <c r="Y87" s="127">
        <f t="shared" si="239"/>
        <v>0</v>
      </c>
      <c r="Z87" s="128" t="e">
        <f t="shared" si="240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15">
      <c r="A88" s="108" t="s">
        <v>76</v>
      </c>
      <c r="B88" s="155" t="s">
        <v>191</v>
      </c>
      <c r="C88" s="140" t="s">
        <v>192</v>
      </c>
      <c r="D88" s="216"/>
      <c r="E88" s="217">
        <f>SUM(E89:E91)</f>
        <v>0</v>
      </c>
      <c r="F88" s="143"/>
      <c r="G88" s="144">
        <f t="shared" ref="G88:H88" si="249">SUM(G89:G91)</f>
        <v>0</v>
      </c>
      <c r="H88" s="217">
        <f t="shared" si="249"/>
        <v>0</v>
      </c>
      <c r="I88" s="143"/>
      <c r="J88" s="144">
        <f t="shared" ref="J88:K88" si="250">SUM(J89:J91)</f>
        <v>0</v>
      </c>
      <c r="K88" s="217">
        <f t="shared" si="250"/>
        <v>0</v>
      </c>
      <c r="L88" s="143"/>
      <c r="M88" s="144">
        <f t="shared" ref="M88:N88" si="251">SUM(M89:M91)</f>
        <v>0</v>
      </c>
      <c r="N88" s="217">
        <f t="shared" si="251"/>
        <v>0</v>
      </c>
      <c r="O88" s="143"/>
      <c r="P88" s="144">
        <f t="shared" ref="P88:Q88" si="252">SUM(P89:P91)</f>
        <v>0</v>
      </c>
      <c r="Q88" s="217">
        <f t="shared" si="252"/>
        <v>0</v>
      </c>
      <c r="R88" s="143"/>
      <c r="S88" s="144">
        <f t="shared" ref="S88:T88" si="253">SUM(S89:S91)</f>
        <v>0</v>
      </c>
      <c r="T88" s="217">
        <f t="shared" si="253"/>
        <v>0</v>
      </c>
      <c r="U88" s="143"/>
      <c r="V88" s="144">
        <f t="shared" ref="V88:X88" si="254">SUM(V89:V91)</f>
        <v>0</v>
      </c>
      <c r="W88" s="214">
        <f t="shared" si="254"/>
        <v>0</v>
      </c>
      <c r="X88" s="214">
        <f t="shared" si="254"/>
        <v>0</v>
      </c>
      <c r="Y88" s="214">
        <f t="shared" si="239"/>
        <v>0</v>
      </c>
      <c r="Z88" s="214" t="e">
        <f t="shared" si="240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15">
      <c r="A89" s="119" t="s">
        <v>79</v>
      </c>
      <c r="B89" s="120" t="s">
        <v>193</v>
      </c>
      <c r="C89" s="215" t="s">
        <v>194</v>
      </c>
      <c r="D89" s="218" t="s">
        <v>113</v>
      </c>
      <c r="E89" s="123"/>
      <c r="F89" s="124"/>
      <c r="G89" s="125">
        <f t="shared" ref="G89:G91" si="255">E89*F89</f>
        <v>0</v>
      </c>
      <c r="H89" s="123"/>
      <c r="I89" s="124"/>
      <c r="J89" s="125">
        <f t="shared" ref="J89:J91" si="256">H89*I89</f>
        <v>0</v>
      </c>
      <c r="K89" s="123"/>
      <c r="L89" s="124"/>
      <c r="M89" s="125">
        <f t="shared" ref="M89:M91" si="257">K89*L89</f>
        <v>0</v>
      </c>
      <c r="N89" s="123"/>
      <c r="O89" s="124"/>
      <c r="P89" s="125">
        <f t="shared" ref="P89:P91" si="258">N89*O89</f>
        <v>0</v>
      </c>
      <c r="Q89" s="123"/>
      <c r="R89" s="124"/>
      <c r="S89" s="125">
        <f t="shared" ref="S89:S91" si="259">Q89*R89</f>
        <v>0</v>
      </c>
      <c r="T89" s="123"/>
      <c r="U89" s="124"/>
      <c r="V89" s="125">
        <f t="shared" ref="V89:V91" si="260">T89*U89</f>
        <v>0</v>
      </c>
      <c r="W89" s="126">
        <f t="shared" ref="W89:W91" si="261">G89+M89+S89</f>
        <v>0</v>
      </c>
      <c r="X89" s="127">
        <f t="shared" ref="X89:X91" si="262">J89+P89+V89</f>
        <v>0</v>
      </c>
      <c r="Y89" s="127">
        <f t="shared" si="239"/>
        <v>0</v>
      </c>
      <c r="Z89" s="128" t="e">
        <f t="shared" si="240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15">
      <c r="A90" s="119" t="s">
        <v>79</v>
      </c>
      <c r="B90" s="120" t="s">
        <v>195</v>
      </c>
      <c r="C90" s="188" t="s">
        <v>194</v>
      </c>
      <c r="D90" s="203" t="s">
        <v>113</v>
      </c>
      <c r="E90" s="123"/>
      <c r="F90" s="124"/>
      <c r="G90" s="125">
        <f t="shared" si="255"/>
        <v>0</v>
      </c>
      <c r="H90" s="123"/>
      <c r="I90" s="124"/>
      <c r="J90" s="125">
        <f t="shared" si="256"/>
        <v>0</v>
      </c>
      <c r="K90" s="123"/>
      <c r="L90" s="124"/>
      <c r="M90" s="125">
        <f t="shared" si="257"/>
        <v>0</v>
      </c>
      <c r="N90" s="123"/>
      <c r="O90" s="124"/>
      <c r="P90" s="125">
        <f t="shared" si="258"/>
        <v>0</v>
      </c>
      <c r="Q90" s="123"/>
      <c r="R90" s="124"/>
      <c r="S90" s="125">
        <f t="shared" si="259"/>
        <v>0</v>
      </c>
      <c r="T90" s="123"/>
      <c r="U90" s="124"/>
      <c r="V90" s="125">
        <f t="shared" si="260"/>
        <v>0</v>
      </c>
      <c r="W90" s="126">
        <f t="shared" si="261"/>
        <v>0</v>
      </c>
      <c r="X90" s="127">
        <f t="shared" si="262"/>
        <v>0</v>
      </c>
      <c r="Y90" s="127">
        <f t="shared" si="239"/>
        <v>0</v>
      </c>
      <c r="Z90" s="128" t="e">
        <f t="shared" si="240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15">
      <c r="A91" s="132" t="s">
        <v>79</v>
      </c>
      <c r="B91" s="133" t="s">
        <v>196</v>
      </c>
      <c r="C91" s="164" t="s">
        <v>194</v>
      </c>
      <c r="D91" s="205" t="s">
        <v>113</v>
      </c>
      <c r="E91" s="135"/>
      <c r="F91" s="136"/>
      <c r="G91" s="137">
        <f t="shared" si="255"/>
        <v>0</v>
      </c>
      <c r="H91" s="135"/>
      <c r="I91" s="136"/>
      <c r="J91" s="137">
        <f t="shared" si="256"/>
        <v>0</v>
      </c>
      <c r="K91" s="135"/>
      <c r="L91" s="136"/>
      <c r="M91" s="137">
        <f t="shared" si="257"/>
        <v>0</v>
      </c>
      <c r="N91" s="135"/>
      <c r="O91" s="136"/>
      <c r="P91" s="137">
        <f t="shared" si="258"/>
        <v>0</v>
      </c>
      <c r="Q91" s="135"/>
      <c r="R91" s="136"/>
      <c r="S91" s="137">
        <f t="shared" si="259"/>
        <v>0</v>
      </c>
      <c r="T91" s="135"/>
      <c r="U91" s="136"/>
      <c r="V91" s="137">
        <f t="shared" si="260"/>
        <v>0</v>
      </c>
      <c r="W91" s="138">
        <f t="shared" si="261"/>
        <v>0</v>
      </c>
      <c r="X91" s="127">
        <f t="shared" si="262"/>
        <v>0</v>
      </c>
      <c r="Y91" s="127">
        <f t="shared" si="239"/>
        <v>0</v>
      </c>
      <c r="Z91" s="128" t="e">
        <f t="shared" si="240"/>
        <v>#DIV/0!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15">
      <c r="A92" s="108" t="s">
        <v>76</v>
      </c>
      <c r="B92" s="155" t="s">
        <v>197</v>
      </c>
      <c r="C92" s="219" t="s">
        <v>198</v>
      </c>
      <c r="D92" s="220"/>
      <c r="E92" s="217">
        <f>SUM(E93:E95)</f>
        <v>0</v>
      </c>
      <c r="F92" s="143"/>
      <c r="G92" s="144">
        <f t="shared" ref="G92:H92" si="263">SUM(G93:G95)</f>
        <v>0</v>
      </c>
      <c r="H92" s="217">
        <f t="shared" si="263"/>
        <v>0</v>
      </c>
      <c r="I92" s="143"/>
      <c r="J92" s="144">
        <f t="shared" ref="J92:K92" si="264">SUM(J93:J95)</f>
        <v>0</v>
      </c>
      <c r="K92" s="217">
        <f t="shared" si="264"/>
        <v>0</v>
      </c>
      <c r="L92" s="143"/>
      <c r="M92" s="144">
        <f t="shared" ref="M92:N92" si="265">SUM(M93:M95)</f>
        <v>0</v>
      </c>
      <c r="N92" s="217">
        <f t="shared" si="265"/>
        <v>0</v>
      </c>
      <c r="O92" s="143"/>
      <c r="P92" s="144">
        <f t="shared" ref="P92:Q92" si="266">SUM(P93:P95)</f>
        <v>0</v>
      </c>
      <c r="Q92" s="217">
        <f t="shared" si="266"/>
        <v>0</v>
      </c>
      <c r="R92" s="143"/>
      <c r="S92" s="144">
        <f t="shared" ref="S92:T92" si="267">SUM(S93:S95)</f>
        <v>0</v>
      </c>
      <c r="T92" s="217">
        <f t="shared" si="267"/>
        <v>0</v>
      </c>
      <c r="U92" s="143"/>
      <c r="V92" s="144">
        <f t="shared" ref="V92:X92" si="268">SUM(V93:V95)</f>
        <v>0</v>
      </c>
      <c r="W92" s="214">
        <f t="shared" si="268"/>
        <v>0</v>
      </c>
      <c r="X92" s="214">
        <f t="shared" si="268"/>
        <v>0</v>
      </c>
      <c r="Y92" s="214">
        <f t="shared" si="239"/>
        <v>0</v>
      </c>
      <c r="Z92" s="214" t="e">
        <f t="shared" si="240"/>
        <v>#DIV/0!</v>
      </c>
      <c r="AA92" s="146"/>
      <c r="AB92" s="131"/>
      <c r="AC92" s="131"/>
      <c r="AD92" s="131"/>
      <c r="AE92" s="131"/>
      <c r="AF92" s="131"/>
      <c r="AG92" s="131"/>
    </row>
    <row r="93" spans="1:33" ht="30" customHeight="1" x14ac:dyDescent="0.15">
      <c r="A93" s="119" t="s">
        <v>79</v>
      </c>
      <c r="B93" s="120" t="s">
        <v>199</v>
      </c>
      <c r="C93" s="221" t="s">
        <v>119</v>
      </c>
      <c r="D93" s="222" t="s">
        <v>120</v>
      </c>
      <c r="E93" s="123"/>
      <c r="F93" s="124"/>
      <c r="G93" s="125">
        <f t="shared" ref="G93:G95" si="269">E93*F93</f>
        <v>0</v>
      </c>
      <c r="H93" s="123"/>
      <c r="I93" s="124"/>
      <c r="J93" s="125">
        <f t="shared" ref="J93:J95" si="270">H93*I93</f>
        <v>0</v>
      </c>
      <c r="K93" s="123"/>
      <c r="L93" s="124"/>
      <c r="M93" s="125">
        <f t="shared" ref="M93:M95" si="271">K93*L93</f>
        <v>0</v>
      </c>
      <c r="N93" s="123"/>
      <c r="O93" s="124"/>
      <c r="P93" s="125">
        <f t="shared" ref="P93:P95" si="272">N93*O93</f>
        <v>0</v>
      </c>
      <c r="Q93" s="123"/>
      <c r="R93" s="124"/>
      <c r="S93" s="125">
        <f t="shared" ref="S93:S95" si="273">Q93*R93</f>
        <v>0</v>
      </c>
      <c r="T93" s="123"/>
      <c r="U93" s="124"/>
      <c r="V93" s="125">
        <f t="shared" ref="V93:V95" si="274">T93*U93</f>
        <v>0</v>
      </c>
      <c r="W93" s="126">
        <f t="shared" ref="W93:W95" si="275">G93+M93+S93</f>
        <v>0</v>
      </c>
      <c r="X93" s="127">
        <f t="shared" ref="X93:X95" si="276">J93+P93+V93</f>
        <v>0</v>
      </c>
      <c r="Y93" s="127">
        <f t="shared" si="239"/>
        <v>0</v>
      </c>
      <c r="Z93" s="128" t="e">
        <f t="shared" si="240"/>
        <v>#DIV/0!</v>
      </c>
      <c r="AA93" s="129"/>
      <c r="AB93" s="130"/>
      <c r="AC93" s="131"/>
      <c r="AD93" s="131"/>
      <c r="AE93" s="131"/>
      <c r="AF93" s="131"/>
      <c r="AG93" s="131"/>
    </row>
    <row r="94" spans="1:33" ht="30" customHeight="1" x14ac:dyDescent="0.15">
      <c r="A94" s="119" t="s">
        <v>79</v>
      </c>
      <c r="B94" s="120" t="s">
        <v>200</v>
      </c>
      <c r="C94" s="221" t="s">
        <v>119</v>
      </c>
      <c r="D94" s="222" t="s">
        <v>120</v>
      </c>
      <c r="E94" s="123"/>
      <c r="F94" s="124"/>
      <c r="G94" s="125">
        <f t="shared" si="269"/>
        <v>0</v>
      </c>
      <c r="H94" s="123"/>
      <c r="I94" s="124"/>
      <c r="J94" s="125">
        <f t="shared" si="270"/>
        <v>0</v>
      </c>
      <c r="K94" s="123"/>
      <c r="L94" s="124"/>
      <c r="M94" s="125">
        <f t="shared" si="271"/>
        <v>0</v>
      </c>
      <c r="N94" s="123"/>
      <c r="O94" s="124"/>
      <c r="P94" s="125">
        <f t="shared" si="272"/>
        <v>0</v>
      </c>
      <c r="Q94" s="123"/>
      <c r="R94" s="124"/>
      <c r="S94" s="125">
        <f t="shared" si="273"/>
        <v>0</v>
      </c>
      <c r="T94" s="123"/>
      <c r="U94" s="124"/>
      <c r="V94" s="125">
        <f t="shared" si="274"/>
        <v>0</v>
      </c>
      <c r="W94" s="126">
        <f t="shared" si="275"/>
        <v>0</v>
      </c>
      <c r="X94" s="127">
        <f t="shared" si="276"/>
        <v>0</v>
      </c>
      <c r="Y94" s="127">
        <f t="shared" si="239"/>
        <v>0</v>
      </c>
      <c r="Z94" s="128" t="e">
        <f t="shared" si="240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 x14ac:dyDescent="0.15">
      <c r="A95" s="132" t="s">
        <v>79</v>
      </c>
      <c r="B95" s="133" t="s">
        <v>201</v>
      </c>
      <c r="C95" s="223" t="s">
        <v>119</v>
      </c>
      <c r="D95" s="222" t="s">
        <v>120</v>
      </c>
      <c r="E95" s="149"/>
      <c r="F95" s="150"/>
      <c r="G95" s="151">
        <f t="shared" si="269"/>
        <v>0</v>
      </c>
      <c r="H95" s="149"/>
      <c r="I95" s="150"/>
      <c r="J95" s="151">
        <f t="shared" si="270"/>
        <v>0</v>
      </c>
      <c r="K95" s="149"/>
      <c r="L95" s="150"/>
      <c r="M95" s="151">
        <f t="shared" si="271"/>
        <v>0</v>
      </c>
      <c r="N95" s="149"/>
      <c r="O95" s="150"/>
      <c r="P95" s="151">
        <f t="shared" si="272"/>
        <v>0</v>
      </c>
      <c r="Q95" s="149"/>
      <c r="R95" s="150"/>
      <c r="S95" s="151">
        <f t="shared" si="273"/>
        <v>0</v>
      </c>
      <c r="T95" s="149"/>
      <c r="U95" s="150"/>
      <c r="V95" s="151">
        <f t="shared" si="274"/>
        <v>0</v>
      </c>
      <c r="W95" s="138">
        <f t="shared" si="275"/>
        <v>0</v>
      </c>
      <c r="X95" s="127">
        <f t="shared" si="276"/>
        <v>0</v>
      </c>
      <c r="Y95" s="127">
        <f t="shared" si="239"/>
        <v>0</v>
      </c>
      <c r="Z95" s="128" t="e">
        <f t="shared" si="240"/>
        <v>#DIV/0!</v>
      </c>
      <c r="AA95" s="152"/>
      <c r="AB95" s="131"/>
      <c r="AC95" s="131"/>
      <c r="AD95" s="131"/>
      <c r="AE95" s="131"/>
      <c r="AF95" s="131"/>
      <c r="AG95" s="131"/>
    </row>
    <row r="96" spans="1:33" ht="39.75" customHeight="1" x14ac:dyDescent="0.15">
      <c r="A96" s="411" t="s">
        <v>202</v>
      </c>
      <c r="B96" s="382"/>
      <c r="C96" s="382"/>
      <c r="D96" s="383"/>
      <c r="E96" s="190"/>
      <c r="F96" s="190"/>
      <c r="G96" s="173">
        <f>G84+G88+G92</f>
        <v>0</v>
      </c>
      <c r="H96" s="190"/>
      <c r="I96" s="190"/>
      <c r="J96" s="173">
        <f>J84+J88+J92</f>
        <v>0</v>
      </c>
      <c r="K96" s="190"/>
      <c r="L96" s="190"/>
      <c r="M96" s="173">
        <f>M84+M88+M92</f>
        <v>0</v>
      </c>
      <c r="N96" s="190"/>
      <c r="O96" s="190"/>
      <c r="P96" s="173">
        <f>P84+P88+P92</f>
        <v>0</v>
      </c>
      <c r="Q96" s="190"/>
      <c r="R96" s="190"/>
      <c r="S96" s="173">
        <f>S84+S88+S92</f>
        <v>0</v>
      </c>
      <c r="T96" s="190"/>
      <c r="U96" s="190"/>
      <c r="V96" s="173">
        <f t="shared" ref="V96:X96" si="277">V84+V88+V92</f>
        <v>0</v>
      </c>
      <c r="W96" s="192">
        <f t="shared" si="277"/>
        <v>0</v>
      </c>
      <c r="X96" s="192">
        <f t="shared" si="277"/>
        <v>0</v>
      </c>
      <c r="Y96" s="192">
        <f t="shared" si="239"/>
        <v>0</v>
      </c>
      <c r="Z96" s="192" t="e">
        <f t="shared" si="240"/>
        <v>#DIV/0!</v>
      </c>
      <c r="AA96" s="178"/>
      <c r="AB96" s="5"/>
      <c r="AC96" s="7"/>
      <c r="AD96" s="7"/>
      <c r="AE96" s="7"/>
      <c r="AF96" s="7"/>
      <c r="AG96" s="7"/>
    </row>
    <row r="97" spans="1:33" ht="30" customHeight="1" x14ac:dyDescent="0.15">
      <c r="A97" s="179" t="s">
        <v>74</v>
      </c>
      <c r="B97" s="180">
        <v>6</v>
      </c>
      <c r="C97" s="181" t="s">
        <v>203</v>
      </c>
      <c r="D97" s="182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6"/>
      <c r="Y97" s="213"/>
      <c r="Z97" s="106"/>
      <c r="AA97" s="107"/>
      <c r="AB97" s="7"/>
      <c r="AC97" s="7"/>
      <c r="AD97" s="7"/>
      <c r="AE97" s="7"/>
      <c r="AF97" s="7"/>
      <c r="AG97" s="7"/>
    </row>
    <row r="98" spans="1:33" ht="30" customHeight="1" x14ac:dyDescent="0.15">
      <c r="A98" s="108" t="s">
        <v>76</v>
      </c>
      <c r="B98" s="155" t="s">
        <v>204</v>
      </c>
      <c r="C98" s="224" t="s">
        <v>205</v>
      </c>
      <c r="D98" s="111"/>
      <c r="E98" s="112">
        <f>SUM(E99:E101)</f>
        <v>0</v>
      </c>
      <c r="F98" s="113"/>
      <c r="G98" s="114">
        <f t="shared" ref="G98:H98" si="278">SUM(G99:G101)</f>
        <v>0</v>
      </c>
      <c r="H98" s="112">
        <f t="shared" si="278"/>
        <v>0</v>
      </c>
      <c r="I98" s="113"/>
      <c r="J98" s="114">
        <f t="shared" ref="J98:K98" si="279">SUM(J99:J101)</f>
        <v>0</v>
      </c>
      <c r="K98" s="112">
        <f t="shared" si="279"/>
        <v>0</v>
      </c>
      <c r="L98" s="113"/>
      <c r="M98" s="114">
        <f t="shared" ref="M98:N98" si="280">SUM(M99:M101)</f>
        <v>0</v>
      </c>
      <c r="N98" s="112">
        <f t="shared" si="280"/>
        <v>0</v>
      </c>
      <c r="O98" s="113"/>
      <c r="P98" s="114">
        <f t="shared" ref="P98:Q98" si="281">SUM(P99:P101)</f>
        <v>0</v>
      </c>
      <c r="Q98" s="112">
        <f t="shared" si="281"/>
        <v>0</v>
      </c>
      <c r="R98" s="113"/>
      <c r="S98" s="114">
        <f t="shared" ref="S98:T98" si="282">SUM(S99:S101)</f>
        <v>0</v>
      </c>
      <c r="T98" s="112">
        <f t="shared" si="282"/>
        <v>0</v>
      </c>
      <c r="U98" s="113"/>
      <c r="V98" s="114">
        <f t="shared" ref="V98:X98" si="283">SUM(V99:V101)</f>
        <v>0</v>
      </c>
      <c r="W98" s="114">
        <f t="shared" si="283"/>
        <v>0</v>
      </c>
      <c r="X98" s="114">
        <f t="shared" si="283"/>
        <v>0</v>
      </c>
      <c r="Y98" s="114">
        <f t="shared" ref="Y98:Y110" si="284">W98-X98</f>
        <v>0</v>
      </c>
      <c r="Z98" s="116" t="e">
        <f t="shared" ref="Z98:Z110" si="285">Y98/W98</f>
        <v>#DIV/0!</v>
      </c>
      <c r="AA98" s="117"/>
      <c r="AB98" s="118"/>
      <c r="AC98" s="118"/>
      <c r="AD98" s="118"/>
      <c r="AE98" s="118"/>
      <c r="AF98" s="118"/>
      <c r="AG98" s="118"/>
    </row>
    <row r="99" spans="1:33" ht="30" customHeight="1" x14ac:dyDescent="0.15">
      <c r="A99" s="119" t="s">
        <v>79</v>
      </c>
      <c r="B99" s="120" t="s">
        <v>206</v>
      </c>
      <c r="C99" s="188" t="s">
        <v>207</v>
      </c>
      <c r="D99" s="122" t="s">
        <v>113</v>
      </c>
      <c r="E99" s="123"/>
      <c r="F99" s="124"/>
      <c r="G99" s="125">
        <f t="shared" ref="G99:G101" si="286">E99*F99</f>
        <v>0</v>
      </c>
      <c r="H99" s="123"/>
      <c r="I99" s="124"/>
      <c r="J99" s="125">
        <f t="shared" ref="J99:J101" si="287">H99*I99</f>
        <v>0</v>
      </c>
      <c r="K99" s="123"/>
      <c r="L99" s="124"/>
      <c r="M99" s="125">
        <f t="shared" ref="M99:M101" si="288">K99*L99</f>
        <v>0</v>
      </c>
      <c r="N99" s="123"/>
      <c r="O99" s="124"/>
      <c r="P99" s="125">
        <f t="shared" ref="P99:P101" si="289">N99*O99</f>
        <v>0</v>
      </c>
      <c r="Q99" s="123"/>
      <c r="R99" s="124"/>
      <c r="S99" s="125">
        <f t="shared" ref="S99:S101" si="290">Q99*R99</f>
        <v>0</v>
      </c>
      <c r="T99" s="123"/>
      <c r="U99" s="124"/>
      <c r="V99" s="125">
        <f t="shared" ref="V99:V101" si="291">T99*U99</f>
        <v>0</v>
      </c>
      <c r="W99" s="126">
        <f t="shared" ref="W99:W101" si="292">G99+M99+S99</f>
        <v>0</v>
      </c>
      <c r="X99" s="127">
        <f t="shared" ref="X99:X101" si="293">J99+P99+V99</f>
        <v>0</v>
      </c>
      <c r="Y99" s="127">
        <f t="shared" si="284"/>
        <v>0</v>
      </c>
      <c r="Z99" s="128" t="e">
        <f t="shared" si="285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15">
      <c r="A100" s="119" t="s">
        <v>79</v>
      </c>
      <c r="B100" s="120" t="s">
        <v>208</v>
      </c>
      <c r="C100" s="188" t="s">
        <v>207</v>
      </c>
      <c r="D100" s="122" t="s">
        <v>113</v>
      </c>
      <c r="E100" s="123"/>
      <c r="F100" s="124"/>
      <c r="G100" s="125">
        <f t="shared" si="286"/>
        <v>0</v>
      </c>
      <c r="H100" s="123"/>
      <c r="I100" s="124"/>
      <c r="J100" s="125">
        <f t="shared" si="287"/>
        <v>0</v>
      </c>
      <c r="K100" s="123"/>
      <c r="L100" s="124"/>
      <c r="M100" s="125">
        <f t="shared" si="288"/>
        <v>0</v>
      </c>
      <c r="N100" s="123"/>
      <c r="O100" s="124"/>
      <c r="P100" s="125">
        <f t="shared" si="289"/>
        <v>0</v>
      </c>
      <c r="Q100" s="123"/>
      <c r="R100" s="124"/>
      <c r="S100" s="125">
        <f t="shared" si="290"/>
        <v>0</v>
      </c>
      <c r="T100" s="123"/>
      <c r="U100" s="124"/>
      <c r="V100" s="125">
        <f t="shared" si="291"/>
        <v>0</v>
      </c>
      <c r="W100" s="126">
        <f t="shared" si="292"/>
        <v>0</v>
      </c>
      <c r="X100" s="127">
        <f t="shared" si="293"/>
        <v>0</v>
      </c>
      <c r="Y100" s="127">
        <f t="shared" si="284"/>
        <v>0</v>
      </c>
      <c r="Z100" s="128" t="e">
        <f t="shared" si="285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15">
      <c r="A101" s="132" t="s">
        <v>79</v>
      </c>
      <c r="B101" s="133" t="s">
        <v>209</v>
      </c>
      <c r="C101" s="164" t="s">
        <v>207</v>
      </c>
      <c r="D101" s="134" t="s">
        <v>113</v>
      </c>
      <c r="E101" s="135"/>
      <c r="F101" s="136"/>
      <c r="G101" s="137">
        <f t="shared" si="286"/>
        <v>0</v>
      </c>
      <c r="H101" s="135"/>
      <c r="I101" s="136"/>
      <c r="J101" s="137">
        <f t="shared" si="287"/>
        <v>0</v>
      </c>
      <c r="K101" s="135"/>
      <c r="L101" s="136"/>
      <c r="M101" s="137">
        <f t="shared" si="288"/>
        <v>0</v>
      </c>
      <c r="N101" s="135"/>
      <c r="O101" s="136"/>
      <c r="P101" s="137">
        <f t="shared" si="289"/>
        <v>0</v>
      </c>
      <c r="Q101" s="135"/>
      <c r="R101" s="136"/>
      <c r="S101" s="137">
        <f t="shared" si="290"/>
        <v>0</v>
      </c>
      <c r="T101" s="135"/>
      <c r="U101" s="136"/>
      <c r="V101" s="137">
        <f t="shared" si="291"/>
        <v>0</v>
      </c>
      <c r="W101" s="138">
        <f t="shared" si="292"/>
        <v>0</v>
      </c>
      <c r="X101" s="127">
        <f t="shared" si="293"/>
        <v>0</v>
      </c>
      <c r="Y101" s="127">
        <f t="shared" si="284"/>
        <v>0</v>
      </c>
      <c r="Z101" s="128" t="e">
        <f t="shared" si="285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15">
      <c r="A102" s="108" t="s">
        <v>74</v>
      </c>
      <c r="B102" s="155" t="s">
        <v>210</v>
      </c>
      <c r="C102" s="225" t="s">
        <v>211</v>
      </c>
      <c r="D102" s="141"/>
      <c r="E102" s="142">
        <f>SUM(E103:E105)</f>
        <v>0</v>
      </c>
      <c r="F102" s="143"/>
      <c r="G102" s="144">
        <f t="shared" ref="G102:H102" si="294">SUM(G103:G105)</f>
        <v>0</v>
      </c>
      <c r="H102" s="142">
        <f t="shared" si="294"/>
        <v>0</v>
      </c>
      <c r="I102" s="143"/>
      <c r="J102" s="144">
        <f t="shared" ref="J102:K102" si="295">SUM(J103:J105)</f>
        <v>0</v>
      </c>
      <c r="K102" s="142">
        <f t="shared" si="295"/>
        <v>0</v>
      </c>
      <c r="L102" s="143"/>
      <c r="M102" s="144">
        <f t="shared" ref="M102:N102" si="296">SUM(M103:M105)</f>
        <v>0</v>
      </c>
      <c r="N102" s="142">
        <f t="shared" si="296"/>
        <v>0</v>
      </c>
      <c r="O102" s="143"/>
      <c r="P102" s="144">
        <f t="shared" ref="P102:Q102" si="297">SUM(P103:P105)</f>
        <v>0</v>
      </c>
      <c r="Q102" s="142">
        <f t="shared" si="297"/>
        <v>0</v>
      </c>
      <c r="R102" s="143"/>
      <c r="S102" s="144">
        <f t="shared" ref="S102:T102" si="298">SUM(S103:S105)</f>
        <v>0</v>
      </c>
      <c r="T102" s="142">
        <f t="shared" si="298"/>
        <v>0</v>
      </c>
      <c r="U102" s="143"/>
      <c r="V102" s="144">
        <f t="shared" ref="V102:X102" si="299">SUM(V103:V105)</f>
        <v>0</v>
      </c>
      <c r="W102" s="144">
        <f t="shared" si="299"/>
        <v>0</v>
      </c>
      <c r="X102" s="144">
        <f t="shared" si="299"/>
        <v>0</v>
      </c>
      <c r="Y102" s="144">
        <f t="shared" si="284"/>
        <v>0</v>
      </c>
      <c r="Z102" s="144" t="e">
        <f t="shared" si="285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15">
      <c r="A103" s="119" t="s">
        <v>79</v>
      </c>
      <c r="B103" s="120" t="s">
        <v>212</v>
      </c>
      <c r="C103" s="188" t="s">
        <v>207</v>
      </c>
      <c r="D103" s="122" t="s">
        <v>113</v>
      </c>
      <c r="E103" s="123"/>
      <c r="F103" s="124"/>
      <c r="G103" s="125">
        <f t="shared" ref="G103:G105" si="300">E103*F103</f>
        <v>0</v>
      </c>
      <c r="H103" s="123"/>
      <c r="I103" s="124"/>
      <c r="J103" s="125">
        <f t="shared" ref="J103:J105" si="301">H103*I103</f>
        <v>0</v>
      </c>
      <c r="K103" s="123"/>
      <c r="L103" s="124"/>
      <c r="M103" s="125">
        <f t="shared" ref="M103:M105" si="302">K103*L103</f>
        <v>0</v>
      </c>
      <c r="N103" s="123"/>
      <c r="O103" s="124"/>
      <c r="P103" s="125">
        <f t="shared" ref="P103:P105" si="303">N103*O103</f>
        <v>0</v>
      </c>
      <c r="Q103" s="123"/>
      <c r="R103" s="124"/>
      <c r="S103" s="125">
        <f t="shared" ref="S103:S105" si="304">Q103*R103</f>
        <v>0</v>
      </c>
      <c r="T103" s="123"/>
      <c r="U103" s="124"/>
      <c r="V103" s="125">
        <f t="shared" ref="V103:V105" si="305">T103*U103</f>
        <v>0</v>
      </c>
      <c r="W103" s="126">
        <f t="shared" ref="W103:W105" si="306">G103+M103+S103</f>
        <v>0</v>
      </c>
      <c r="X103" s="127">
        <f t="shared" ref="X103:X105" si="307">J103+P103+V103</f>
        <v>0</v>
      </c>
      <c r="Y103" s="127">
        <f t="shared" si="284"/>
        <v>0</v>
      </c>
      <c r="Z103" s="128" t="e">
        <f t="shared" si="285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15">
      <c r="A104" s="119" t="s">
        <v>79</v>
      </c>
      <c r="B104" s="120" t="s">
        <v>213</v>
      </c>
      <c r="C104" s="188" t="s">
        <v>207</v>
      </c>
      <c r="D104" s="122" t="s">
        <v>113</v>
      </c>
      <c r="E104" s="123"/>
      <c r="F104" s="124"/>
      <c r="G104" s="125">
        <f t="shared" si="300"/>
        <v>0</v>
      </c>
      <c r="H104" s="123"/>
      <c r="I104" s="124"/>
      <c r="J104" s="125">
        <f t="shared" si="301"/>
        <v>0</v>
      </c>
      <c r="K104" s="123"/>
      <c r="L104" s="124"/>
      <c r="M104" s="125">
        <f t="shared" si="302"/>
        <v>0</v>
      </c>
      <c r="N104" s="123"/>
      <c r="O104" s="124"/>
      <c r="P104" s="125">
        <f t="shared" si="303"/>
        <v>0</v>
      </c>
      <c r="Q104" s="123"/>
      <c r="R104" s="124"/>
      <c r="S104" s="125">
        <f t="shared" si="304"/>
        <v>0</v>
      </c>
      <c r="T104" s="123"/>
      <c r="U104" s="124"/>
      <c r="V104" s="125">
        <f t="shared" si="305"/>
        <v>0</v>
      </c>
      <c r="W104" s="126">
        <f t="shared" si="306"/>
        <v>0</v>
      </c>
      <c r="X104" s="127">
        <f t="shared" si="307"/>
        <v>0</v>
      </c>
      <c r="Y104" s="127">
        <f t="shared" si="284"/>
        <v>0</v>
      </c>
      <c r="Z104" s="128" t="e">
        <f t="shared" si="285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15">
      <c r="A105" s="132" t="s">
        <v>79</v>
      </c>
      <c r="B105" s="133" t="s">
        <v>214</v>
      </c>
      <c r="C105" s="164" t="s">
        <v>207</v>
      </c>
      <c r="D105" s="134" t="s">
        <v>113</v>
      </c>
      <c r="E105" s="135"/>
      <c r="F105" s="136"/>
      <c r="G105" s="137">
        <f t="shared" si="300"/>
        <v>0</v>
      </c>
      <c r="H105" s="135"/>
      <c r="I105" s="136"/>
      <c r="J105" s="137">
        <f t="shared" si="301"/>
        <v>0</v>
      </c>
      <c r="K105" s="135"/>
      <c r="L105" s="136"/>
      <c r="M105" s="137">
        <f t="shared" si="302"/>
        <v>0</v>
      </c>
      <c r="N105" s="135"/>
      <c r="O105" s="136"/>
      <c r="P105" s="137">
        <f t="shared" si="303"/>
        <v>0</v>
      </c>
      <c r="Q105" s="135"/>
      <c r="R105" s="136"/>
      <c r="S105" s="137">
        <f t="shared" si="304"/>
        <v>0</v>
      </c>
      <c r="T105" s="135"/>
      <c r="U105" s="136"/>
      <c r="V105" s="137">
        <f t="shared" si="305"/>
        <v>0</v>
      </c>
      <c r="W105" s="138">
        <f t="shared" si="306"/>
        <v>0</v>
      </c>
      <c r="X105" s="127">
        <f t="shared" si="307"/>
        <v>0</v>
      </c>
      <c r="Y105" s="127">
        <f t="shared" si="284"/>
        <v>0</v>
      </c>
      <c r="Z105" s="128" t="e">
        <f t="shared" si="285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15">
      <c r="A106" s="108" t="s">
        <v>74</v>
      </c>
      <c r="B106" s="155" t="s">
        <v>215</v>
      </c>
      <c r="C106" s="225" t="s">
        <v>216</v>
      </c>
      <c r="D106" s="141"/>
      <c r="E106" s="142">
        <f>SUM(E107:E109)</f>
        <v>0</v>
      </c>
      <c r="F106" s="143"/>
      <c r="G106" s="144">
        <f t="shared" ref="G106:H106" si="308">SUM(G107:G109)</f>
        <v>0</v>
      </c>
      <c r="H106" s="142">
        <f t="shared" si="308"/>
        <v>0</v>
      </c>
      <c r="I106" s="143"/>
      <c r="J106" s="144">
        <f t="shared" ref="J106:K106" si="309">SUM(J107:J109)</f>
        <v>0</v>
      </c>
      <c r="K106" s="142">
        <f t="shared" si="309"/>
        <v>0</v>
      </c>
      <c r="L106" s="143"/>
      <c r="M106" s="144">
        <f t="shared" ref="M106:N106" si="310">SUM(M107:M109)</f>
        <v>0</v>
      </c>
      <c r="N106" s="142">
        <f t="shared" si="310"/>
        <v>0</v>
      </c>
      <c r="O106" s="143"/>
      <c r="P106" s="144">
        <f t="shared" ref="P106:Q106" si="311">SUM(P107:P109)</f>
        <v>0</v>
      </c>
      <c r="Q106" s="142">
        <f t="shared" si="311"/>
        <v>0</v>
      </c>
      <c r="R106" s="143"/>
      <c r="S106" s="144">
        <f t="shared" ref="S106:T106" si="312">SUM(S107:S109)</f>
        <v>0</v>
      </c>
      <c r="T106" s="142">
        <f t="shared" si="312"/>
        <v>0</v>
      </c>
      <c r="U106" s="143"/>
      <c r="V106" s="144">
        <f t="shared" ref="V106:X106" si="313">SUM(V107:V109)</f>
        <v>0</v>
      </c>
      <c r="W106" s="144">
        <f t="shared" si="313"/>
        <v>0</v>
      </c>
      <c r="X106" s="144">
        <f t="shared" si="313"/>
        <v>0</v>
      </c>
      <c r="Y106" s="144">
        <f t="shared" si="284"/>
        <v>0</v>
      </c>
      <c r="Z106" s="144" t="e">
        <f t="shared" si="285"/>
        <v>#DIV/0!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15">
      <c r="A107" s="119" t="s">
        <v>79</v>
      </c>
      <c r="B107" s="120" t="s">
        <v>217</v>
      </c>
      <c r="C107" s="188" t="s">
        <v>207</v>
      </c>
      <c r="D107" s="122" t="s">
        <v>113</v>
      </c>
      <c r="E107" s="123"/>
      <c r="F107" s="124"/>
      <c r="G107" s="125">
        <f t="shared" ref="G107:G109" si="314">E107*F107</f>
        <v>0</v>
      </c>
      <c r="H107" s="123"/>
      <c r="I107" s="124"/>
      <c r="J107" s="125">
        <f t="shared" ref="J107:J109" si="315">H107*I107</f>
        <v>0</v>
      </c>
      <c r="K107" s="123"/>
      <c r="L107" s="124"/>
      <c r="M107" s="125">
        <f t="shared" ref="M107:M109" si="316">K107*L107</f>
        <v>0</v>
      </c>
      <c r="N107" s="123"/>
      <c r="O107" s="124"/>
      <c r="P107" s="125">
        <f t="shared" ref="P107:P109" si="317">N107*O107</f>
        <v>0</v>
      </c>
      <c r="Q107" s="123"/>
      <c r="R107" s="124"/>
      <c r="S107" s="125">
        <f t="shared" ref="S107:S109" si="318">Q107*R107</f>
        <v>0</v>
      </c>
      <c r="T107" s="123"/>
      <c r="U107" s="124"/>
      <c r="V107" s="125">
        <f t="shared" ref="V107:V109" si="319">T107*U107</f>
        <v>0</v>
      </c>
      <c r="W107" s="126">
        <f t="shared" ref="W107:W109" si="320">G107+M107+S107</f>
        <v>0</v>
      </c>
      <c r="X107" s="127">
        <f t="shared" ref="X107:X109" si="321">J107+P107+V107</f>
        <v>0</v>
      </c>
      <c r="Y107" s="127">
        <f t="shared" si="284"/>
        <v>0</v>
      </c>
      <c r="Z107" s="128" t="e">
        <f t="shared" si="285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15">
      <c r="A108" s="119" t="s">
        <v>79</v>
      </c>
      <c r="B108" s="120" t="s">
        <v>218</v>
      </c>
      <c r="C108" s="188" t="s">
        <v>207</v>
      </c>
      <c r="D108" s="122" t="s">
        <v>113</v>
      </c>
      <c r="E108" s="123"/>
      <c r="F108" s="124"/>
      <c r="G108" s="125">
        <f t="shared" si="314"/>
        <v>0</v>
      </c>
      <c r="H108" s="123"/>
      <c r="I108" s="124"/>
      <c r="J108" s="125">
        <f t="shared" si="315"/>
        <v>0</v>
      </c>
      <c r="K108" s="123"/>
      <c r="L108" s="124"/>
      <c r="M108" s="125">
        <f t="shared" si="316"/>
        <v>0</v>
      </c>
      <c r="N108" s="123"/>
      <c r="O108" s="124"/>
      <c r="P108" s="125">
        <f t="shared" si="317"/>
        <v>0</v>
      </c>
      <c r="Q108" s="123"/>
      <c r="R108" s="124"/>
      <c r="S108" s="125">
        <f t="shared" si="318"/>
        <v>0</v>
      </c>
      <c r="T108" s="123"/>
      <c r="U108" s="124"/>
      <c r="V108" s="125">
        <f t="shared" si="319"/>
        <v>0</v>
      </c>
      <c r="W108" s="126">
        <f t="shared" si="320"/>
        <v>0</v>
      </c>
      <c r="X108" s="127">
        <f t="shared" si="321"/>
        <v>0</v>
      </c>
      <c r="Y108" s="127">
        <f t="shared" si="284"/>
        <v>0</v>
      </c>
      <c r="Z108" s="128" t="e">
        <f t="shared" si="285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15">
      <c r="A109" s="132" t="s">
        <v>79</v>
      </c>
      <c r="B109" s="133" t="s">
        <v>219</v>
      </c>
      <c r="C109" s="164" t="s">
        <v>207</v>
      </c>
      <c r="D109" s="134" t="s">
        <v>113</v>
      </c>
      <c r="E109" s="149"/>
      <c r="F109" s="150"/>
      <c r="G109" s="151">
        <f t="shared" si="314"/>
        <v>0</v>
      </c>
      <c r="H109" s="149"/>
      <c r="I109" s="150"/>
      <c r="J109" s="151">
        <f t="shared" si="315"/>
        <v>0</v>
      </c>
      <c r="K109" s="149"/>
      <c r="L109" s="150"/>
      <c r="M109" s="151">
        <f t="shared" si="316"/>
        <v>0</v>
      </c>
      <c r="N109" s="149"/>
      <c r="O109" s="150"/>
      <c r="P109" s="151">
        <f t="shared" si="317"/>
        <v>0</v>
      </c>
      <c r="Q109" s="149"/>
      <c r="R109" s="150"/>
      <c r="S109" s="151">
        <f t="shared" si="318"/>
        <v>0</v>
      </c>
      <c r="T109" s="149"/>
      <c r="U109" s="150"/>
      <c r="V109" s="151">
        <f t="shared" si="319"/>
        <v>0</v>
      </c>
      <c r="W109" s="138">
        <f t="shared" si="320"/>
        <v>0</v>
      </c>
      <c r="X109" s="166">
        <f t="shared" si="321"/>
        <v>0</v>
      </c>
      <c r="Y109" s="166">
        <f t="shared" si="284"/>
        <v>0</v>
      </c>
      <c r="Z109" s="226" t="e">
        <f t="shared" si="285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15">
      <c r="A110" s="167" t="s">
        <v>220</v>
      </c>
      <c r="B110" s="168"/>
      <c r="C110" s="169"/>
      <c r="D110" s="170"/>
      <c r="E110" s="174">
        <f>E106+E102+E98</f>
        <v>0</v>
      </c>
      <c r="F110" s="190"/>
      <c r="G110" s="173">
        <f t="shared" ref="G110:H110" si="322">G106+G102+G98</f>
        <v>0</v>
      </c>
      <c r="H110" s="174">
        <f t="shared" si="322"/>
        <v>0</v>
      </c>
      <c r="I110" s="190"/>
      <c r="J110" s="173">
        <f t="shared" ref="J110:K110" si="323">J106+J102+J98</f>
        <v>0</v>
      </c>
      <c r="K110" s="191">
        <f t="shared" si="323"/>
        <v>0</v>
      </c>
      <c r="L110" s="190"/>
      <c r="M110" s="173">
        <f t="shared" ref="M110:N110" si="324">M106+M102+M98</f>
        <v>0</v>
      </c>
      <c r="N110" s="191">
        <f t="shared" si="324"/>
        <v>0</v>
      </c>
      <c r="O110" s="190"/>
      <c r="P110" s="173">
        <f t="shared" ref="P110:Q110" si="325">P106+P102+P98</f>
        <v>0</v>
      </c>
      <c r="Q110" s="191">
        <f t="shared" si="325"/>
        <v>0</v>
      </c>
      <c r="R110" s="190"/>
      <c r="S110" s="173">
        <f t="shared" ref="S110:T110" si="326">S106+S102+S98</f>
        <v>0</v>
      </c>
      <c r="T110" s="191">
        <f t="shared" si="326"/>
        <v>0</v>
      </c>
      <c r="U110" s="190"/>
      <c r="V110" s="175">
        <f t="shared" ref="V110:X110" si="327">V106+V102+V98</f>
        <v>0</v>
      </c>
      <c r="W110" s="227">
        <f t="shared" si="327"/>
        <v>0</v>
      </c>
      <c r="X110" s="228">
        <f t="shared" si="327"/>
        <v>0</v>
      </c>
      <c r="Y110" s="228">
        <f t="shared" si="284"/>
        <v>0</v>
      </c>
      <c r="Z110" s="228" t="e">
        <f t="shared" si="285"/>
        <v>#DIV/0!</v>
      </c>
      <c r="AA110" s="229"/>
      <c r="AB110" s="7"/>
      <c r="AC110" s="7"/>
      <c r="AD110" s="7"/>
      <c r="AE110" s="7"/>
      <c r="AF110" s="7"/>
      <c r="AG110" s="7"/>
    </row>
    <row r="111" spans="1:33" ht="30" customHeight="1" x14ac:dyDescent="0.15">
      <c r="A111" s="179" t="s">
        <v>74</v>
      </c>
      <c r="B111" s="211">
        <v>7</v>
      </c>
      <c r="C111" s="181" t="s">
        <v>221</v>
      </c>
      <c r="D111" s="182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30"/>
      <c r="X111" s="230"/>
      <c r="Y111" s="183"/>
      <c r="Z111" s="230"/>
      <c r="AA111" s="231"/>
      <c r="AB111" s="7"/>
      <c r="AC111" s="7"/>
      <c r="AD111" s="7"/>
      <c r="AE111" s="7"/>
      <c r="AF111" s="7"/>
      <c r="AG111" s="7"/>
    </row>
    <row r="112" spans="1:33" ht="30" customHeight="1" x14ac:dyDescent="0.15">
      <c r="A112" s="119" t="s">
        <v>79</v>
      </c>
      <c r="B112" s="120" t="s">
        <v>222</v>
      </c>
      <c r="C112" s="188" t="s">
        <v>371</v>
      </c>
      <c r="D112" s="122" t="s">
        <v>113</v>
      </c>
      <c r="E112" s="123">
        <v>2</v>
      </c>
      <c r="F112" s="124">
        <v>4200</v>
      </c>
      <c r="G112" s="125">
        <f t="shared" ref="G112:G122" si="328">E112*F112</f>
        <v>8400</v>
      </c>
      <c r="H112" s="123">
        <v>2</v>
      </c>
      <c r="I112" s="124">
        <v>4200</v>
      </c>
      <c r="J112" s="125">
        <f t="shared" ref="J112:J122" si="329">H112*I112</f>
        <v>8400</v>
      </c>
      <c r="K112" s="123"/>
      <c r="L112" s="124"/>
      <c r="M112" s="125">
        <f t="shared" ref="M112:M122" si="330">K112*L112</f>
        <v>0</v>
      </c>
      <c r="N112" s="123"/>
      <c r="O112" s="124"/>
      <c r="P112" s="125">
        <f t="shared" ref="P112:P122" si="331">N112*O112</f>
        <v>0</v>
      </c>
      <c r="Q112" s="123"/>
      <c r="R112" s="124"/>
      <c r="S112" s="125">
        <f t="shared" ref="S112:S122" si="332">Q112*R112</f>
        <v>0</v>
      </c>
      <c r="T112" s="123"/>
      <c r="U112" s="124"/>
      <c r="V112" s="232">
        <f t="shared" ref="V112:V122" si="333">T112*U112</f>
        <v>0</v>
      </c>
      <c r="W112" s="233">
        <f t="shared" ref="W112:W122" si="334">G112+M112+S112</f>
        <v>8400</v>
      </c>
      <c r="X112" s="234">
        <f t="shared" ref="X112:X122" si="335">J112+P112+V112</f>
        <v>8400</v>
      </c>
      <c r="Y112" s="234">
        <f t="shared" ref="Y112:Y123" si="336">W112-X112</f>
        <v>0</v>
      </c>
      <c r="Z112" s="235">
        <f t="shared" ref="Z112:Z123" si="337">Y112/W112</f>
        <v>0</v>
      </c>
      <c r="AA112" s="236"/>
      <c r="AB112" s="131"/>
      <c r="AC112" s="131"/>
      <c r="AD112" s="131"/>
      <c r="AE112" s="131"/>
      <c r="AF112" s="131"/>
      <c r="AG112" s="131"/>
    </row>
    <row r="113" spans="1:33" ht="30" customHeight="1" x14ac:dyDescent="0.15">
      <c r="A113" s="119" t="s">
        <v>79</v>
      </c>
      <c r="B113" s="120" t="s">
        <v>223</v>
      </c>
      <c r="C113" s="188" t="s">
        <v>224</v>
      </c>
      <c r="D113" s="122" t="s">
        <v>113</v>
      </c>
      <c r="E113" s="123"/>
      <c r="F113" s="124"/>
      <c r="G113" s="125">
        <f t="shared" si="328"/>
        <v>0</v>
      </c>
      <c r="H113" s="123"/>
      <c r="I113" s="124"/>
      <c r="J113" s="125">
        <f t="shared" si="329"/>
        <v>0</v>
      </c>
      <c r="K113" s="123"/>
      <c r="L113" s="124"/>
      <c r="M113" s="125">
        <f t="shared" si="330"/>
        <v>0</v>
      </c>
      <c r="N113" s="123"/>
      <c r="O113" s="124"/>
      <c r="P113" s="125">
        <f t="shared" si="331"/>
        <v>0</v>
      </c>
      <c r="Q113" s="123"/>
      <c r="R113" s="124"/>
      <c r="S113" s="125">
        <f t="shared" si="332"/>
        <v>0</v>
      </c>
      <c r="T113" s="123"/>
      <c r="U113" s="124"/>
      <c r="V113" s="232">
        <f t="shared" si="333"/>
        <v>0</v>
      </c>
      <c r="W113" s="237">
        <f t="shared" si="334"/>
        <v>0</v>
      </c>
      <c r="X113" s="127">
        <f t="shared" si="335"/>
        <v>0</v>
      </c>
      <c r="Y113" s="127">
        <f t="shared" si="336"/>
        <v>0</v>
      </c>
      <c r="Z113" s="128" t="e">
        <f t="shared" si="337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15">
      <c r="A114" s="119" t="s">
        <v>79</v>
      </c>
      <c r="B114" s="120" t="s">
        <v>225</v>
      </c>
      <c r="C114" s="188" t="s">
        <v>226</v>
      </c>
      <c r="D114" s="122" t="s">
        <v>113</v>
      </c>
      <c r="E114" s="123"/>
      <c r="F114" s="124"/>
      <c r="G114" s="125">
        <f t="shared" si="328"/>
        <v>0</v>
      </c>
      <c r="H114" s="123"/>
      <c r="I114" s="124"/>
      <c r="J114" s="125">
        <f t="shared" si="329"/>
        <v>0</v>
      </c>
      <c r="K114" s="123"/>
      <c r="L114" s="124"/>
      <c r="M114" s="125">
        <f t="shared" si="330"/>
        <v>0</v>
      </c>
      <c r="N114" s="123"/>
      <c r="O114" s="124"/>
      <c r="P114" s="125">
        <f t="shared" si="331"/>
        <v>0</v>
      </c>
      <c r="Q114" s="123"/>
      <c r="R114" s="124"/>
      <c r="S114" s="125">
        <f t="shared" si="332"/>
        <v>0</v>
      </c>
      <c r="T114" s="123"/>
      <c r="U114" s="124"/>
      <c r="V114" s="232">
        <f t="shared" si="333"/>
        <v>0</v>
      </c>
      <c r="W114" s="237">
        <f t="shared" si="334"/>
        <v>0</v>
      </c>
      <c r="X114" s="127">
        <f t="shared" si="335"/>
        <v>0</v>
      </c>
      <c r="Y114" s="127">
        <f t="shared" si="336"/>
        <v>0</v>
      </c>
      <c r="Z114" s="128" t="e">
        <f t="shared" si="337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15">
      <c r="A115" s="119" t="s">
        <v>79</v>
      </c>
      <c r="B115" s="120" t="s">
        <v>227</v>
      </c>
      <c r="C115" s="188" t="s">
        <v>228</v>
      </c>
      <c r="D115" s="122" t="s">
        <v>113</v>
      </c>
      <c r="E115" s="123"/>
      <c r="F115" s="124"/>
      <c r="G115" s="125">
        <f t="shared" si="328"/>
        <v>0</v>
      </c>
      <c r="H115" s="123"/>
      <c r="I115" s="124"/>
      <c r="J115" s="125">
        <f t="shared" si="329"/>
        <v>0</v>
      </c>
      <c r="K115" s="123"/>
      <c r="L115" s="124"/>
      <c r="M115" s="125">
        <f t="shared" si="330"/>
        <v>0</v>
      </c>
      <c r="N115" s="123"/>
      <c r="O115" s="124"/>
      <c r="P115" s="125">
        <f t="shared" si="331"/>
        <v>0</v>
      </c>
      <c r="Q115" s="123"/>
      <c r="R115" s="124"/>
      <c r="S115" s="125">
        <f t="shared" si="332"/>
        <v>0</v>
      </c>
      <c r="T115" s="123"/>
      <c r="U115" s="124"/>
      <c r="V115" s="232">
        <f t="shared" si="333"/>
        <v>0</v>
      </c>
      <c r="W115" s="237">
        <f t="shared" si="334"/>
        <v>0</v>
      </c>
      <c r="X115" s="127">
        <f t="shared" si="335"/>
        <v>0</v>
      </c>
      <c r="Y115" s="127">
        <f t="shared" si="336"/>
        <v>0</v>
      </c>
      <c r="Z115" s="128" t="e">
        <f t="shared" si="337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15">
      <c r="A116" s="119" t="s">
        <v>79</v>
      </c>
      <c r="B116" s="120" t="s">
        <v>229</v>
      </c>
      <c r="C116" s="188" t="s">
        <v>230</v>
      </c>
      <c r="D116" s="122" t="s">
        <v>113</v>
      </c>
      <c r="E116" s="123"/>
      <c r="F116" s="124"/>
      <c r="G116" s="125">
        <f t="shared" si="328"/>
        <v>0</v>
      </c>
      <c r="H116" s="123"/>
      <c r="I116" s="124"/>
      <c r="J116" s="125">
        <f t="shared" si="329"/>
        <v>0</v>
      </c>
      <c r="K116" s="123"/>
      <c r="L116" s="124"/>
      <c r="M116" s="125">
        <f t="shared" si="330"/>
        <v>0</v>
      </c>
      <c r="N116" s="123"/>
      <c r="O116" s="124"/>
      <c r="P116" s="125">
        <f t="shared" si="331"/>
        <v>0</v>
      </c>
      <c r="Q116" s="123"/>
      <c r="R116" s="124"/>
      <c r="S116" s="125">
        <f t="shared" si="332"/>
        <v>0</v>
      </c>
      <c r="T116" s="123"/>
      <c r="U116" s="124"/>
      <c r="V116" s="232">
        <f t="shared" si="333"/>
        <v>0</v>
      </c>
      <c r="W116" s="237">
        <f t="shared" si="334"/>
        <v>0</v>
      </c>
      <c r="X116" s="127">
        <f t="shared" si="335"/>
        <v>0</v>
      </c>
      <c r="Y116" s="127">
        <f t="shared" si="336"/>
        <v>0</v>
      </c>
      <c r="Z116" s="128" t="e">
        <f t="shared" si="337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15">
      <c r="A117" s="119" t="s">
        <v>79</v>
      </c>
      <c r="B117" s="120" t="s">
        <v>231</v>
      </c>
      <c r="C117" s="188" t="s">
        <v>232</v>
      </c>
      <c r="D117" s="122" t="s">
        <v>113</v>
      </c>
      <c r="E117" s="123"/>
      <c r="F117" s="124"/>
      <c r="G117" s="125">
        <f t="shared" si="328"/>
        <v>0</v>
      </c>
      <c r="H117" s="123"/>
      <c r="I117" s="124"/>
      <c r="J117" s="125">
        <f t="shared" si="329"/>
        <v>0</v>
      </c>
      <c r="K117" s="123"/>
      <c r="L117" s="124"/>
      <c r="M117" s="125">
        <f t="shared" si="330"/>
        <v>0</v>
      </c>
      <c r="N117" s="123"/>
      <c r="O117" s="124"/>
      <c r="P117" s="125">
        <f t="shared" si="331"/>
        <v>0</v>
      </c>
      <c r="Q117" s="123"/>
      <c r="R117" s="124"/>
      <c r="S117" s="125">
        <f t="shared" si="332"/>
        <v>0</v>
      </c>
      <c r="T117" s="123"/>
      <c r="U117" s="124"/>
      <c r="V117" s="232">
        <f t="shared" si="333"/>
        <v>0</v>
      </c>
      <c r="W117" s="237">
        <f t="shared" si="334"/>
        <v>0</v>
      </c>
      <c r="X117" s="127">
        <f t="shared" si="335"/>
        <v>0</v>
      </c>
      <c r="Y117" s="127">
        <f t="shared" si="336"/>
        <v>0</v>
      </c>
      <c r="Z117" s="128" t="e">
        <f t="shared" si="337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15">
      <c r="A118" s="119" t="s">
        <v>79</v>
      </c>
      <c r="B118" s="120" t="s">
        <v>233</v>
      </c>
      <c r="C118" s="188" t="s">
        <v>234</v>
      </c>
      <c r="D118" s="122" t="s">
        <v>113</v>
      </c>
      <c r="E118" s="123"/>
      <c r="F118" s="124"/>
      <c r="G118" s="125">
        <f t="shared" si="328"/>
        <v>0</v>
      </c>
      <c r="H118" s="123"/>
      <c r="I118" s="124"/>
      <c r="J118" s="125">
        <f t="shared" si="329"/>
        <v>0</v>
      </c>
      <c r="K118" s="123"/>
      <c r="L118" s="124"/>
      <c r="M118" s="125">
        <f t="shared" si="330"/>
        <v>0</v>
      </c>
      <c r="N118" s="123"/>
      <c r="O118" s="124"/>
      <c r="P118" s="125">
        <f t="shared" si="331"/>
        <v>0</v>
      </c>
      <c r="Q118" s="123"/>
      <c r="R118" s="124"/>
      <c r="S118" s="125">
        <f t="shared" si="332"/>
        <v>0</v>
      </c>
      <c r="T118" s="123"/>
      <c r="U118" s="124"/>
      <c r="V118" s="232">
        <f t="shared" si="333"/>
        <v>0</v>
      </c>
      <c r="W118" s="237">
        <f t="shared" si="334"/>
        <v>0</v>
      </c>
      <c r="X118" s="127">
        <f t="shared" si="335"/>
        <v>0</v>
      </c>
      <c r="Y118" s="127">
        <f t="shared" si="336"/>
        <v>0</v>
      </c>
      <c r="Z118" s="128" t="e">
        <f t="shared" si="337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15">
      <c r="A119" s="119" t="s">
        <v>79</v>
      </c>
      <c r="B119" s="120" t="s">
        <v>235</v>
      </c>
      <c r="C119" s="188" t="s">
        <v>236</v>
      </c>
      <c r="D119" s="122" t="s">
        <v>113</v>
      </c>
      <c r="E119" s="123"/>
      <c r="F119" s="124"/>
      <c r="G119" s="125">
        <f t="shared" si="328"/>
        <v>0</v>
      </c>
      <c r="H119" s="123"/>
      <c r="I119" s="124"/>
      <c r="J119" s="125">
        <f t="shared" si="329"/>
        <v>0</v>
      </c>
      <c r="K119" s="123"/>
      <c r="L119" s="124"/>
      <c r="M119" s="125">
        <f t="shared" si="330"/>
        <v>0</v>
      </c>
      <c r="N119" s="123"/>
      <c r="O119" s="124"/>
      <c r="P119" s="125">
        <f t="shared" si="331"/>
        <v>0</v>
      </c>
      <c r="Q119" s="123"/>
      <c r="R119" s="124"/>
      <c r="S119" s="125">
        <f t="shared" si="332"/>
        <v>0</v>
      </c>
      <c r="T119" s="123"/>
      <c r="U119" s="124"/>
      <c r="V119" s="232">
        <f t="shared" si="333"/>
        <v>0</v>
      </c>
      <c r="W119" s="237">
        <f t="shared" si="334"/>
        <v>0</v>
      </c>
      <c r="X119" s="127">
        <f t="shared" si="335"/>
        <v>0</v>
      </c>
      <c r="Y119" s="127">
        <f t="shared" si="336"/>
        <v>0</v>
      </c>
      <c r="Z119" s="128" t="e">
        <f t="shared" si="337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15">
      <c r="A120" s="132" t="s">
        <v>79</v>
      </c>
      <c r="B120" s="120" t="s">
        <v>237</v>
      </c>
      <c r="C120" s="164" t="s">
        <v>238</v>
      </c>
      <c r="D120" s="122" t="s">
        <v>113</v>
      </c>
      <c r="E120" s="135"/>
      <c r="F120" s="136"/>
      <c r="G120" s="125">
        <f t="shared" si="328"/>
        <v>0</v>
      </c>
      <c r="H120" s="135"/>
      <c r="I120" s="136"/>
      <c r="J120" s="125">
        <f t="shared" si="329"/>
        <v>0</v>
      </c>
      <c r="K120" s="123"/>
      <c r="L120" s="124"/>
      <c r="M120" s="125">
        <f t="shared" si="330"/>
        <v>0</v>
      </c>
      <c r="N120" s="123"/>
      <c r="O120" s="124"/>
      <c r="P120" s="125">
        <f t="shared" si="331"/>
        <v>0</v>
      </c>
      <c r="Q120" s="123"/>
      <c r="R120" s="124"/>
      <c r="S120" s="125">
        <f t="shared" si="332"/>
        <v>0</v>
      </c>
      <c r="T120" s="123"/>
      <c r="U120" s="124"/>
      <c r="V120" s="232">
        <f t="shared" si="333"/>
        <v>0</v>
      </c>
      <c r="W120" s="237">
        <f t="shared" si="334"/>
        <v>0</v>
      </c>
      <c r="X120" s="127">
        <f t="shared" si="335"/>
        <v>0</v>
      </c>
      <c r="Y120" s="127">
        <f t="shared" si="336"/>
        <v>0</v>
      </c>
      <c r="Z120" s="128" t="e">
        <f t="shared" si="337"/>
        <v>#DIV/0!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15">
      <c r="A121" s="132" t="s">
        <v>79</v>
      </c>
      <c r="B121" s="120" t="s">
        <v>239</v>
      </c>
      <c r="C121" s="164" t="s">
        <v>240</v>
      </c>
      <c r="D121" s="134" t="s">
        <v>113</v>
      </c>
      <c r="E121" s="123"/>
      <c r="F121" s="124"/>
      <c r="G121" s="125">
        <f t="shared" si="328"/>
        <v>0</v>
      </c>
      <c r="H121" s="123"/>
      <c r="I121" s="124"/>
      <c r="J121" s="125">
        <f t="shared" si="329"/>
        <v>0</v>
      </c>
      <c r="K121" s="123"/>
      <c r="L121" s="124"/>
      <c r="M121" s="125">
        <f t="shared" si="330"/>
        <v>0</v>
      </c>
      <c r="N121" s="123"/>
      <c r="O121" s="124"/>
      <c r="P121" s="125">
        <f t="shared" si="331"/>
        <v>0</v>
      </c>
      <c r="Q121" s="123"/>
      <c r="R121" s="124"/>
      <c r="S121" s="125">
        <f t="shared" si="332"/>
        <v>0</v>
      </c>
      <c r="T121" s="123"/>
      <c r="U121" s="124"/>
      <c r="V121" s="232">
        <f t="shared" si="333"/>
        <v>0</v>
      </c>
      <c r="W121" s="237">
        <f t="shared" si="334"/>
        <v>0</v>
      </c>
      <c r="X121" s="127">
        <f t="shared" si="335"/>
        <v>0</v>
      </c>
      <c r="Y121" s="127">
        <f t="shared" si="336"/>
        <v>0</v>
      </c>
      <c r="Z121" s="128" t="e">
        <f t="shared" si="337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15">
      <c r="A122" s="132" t="s">
        <v>79</v>
      </c>
      <c r="B122" s="120" t="s">
        <v>241</v>
      </c>
      <c r="C122" s="238" t="s">
        <v>242</v>
      </c>
      <c r="D122" s="134"/>
      <c r="E122" s="135"/>
      <c r="F122" s="136">
        <v>0.22</v>
      </c>
      <c r="G122" s="137">
        <f t="shared" si="328"/>
        <v>0</v>
      </c>
      <c r="H122" s="135"/>
      <c r="I122" s="136">
        <v>0.22</v>
      </c>
      <c r="J122" s="137">
        <f t="shared" si="329"/>
        <v>0</v>
      </c>
      <c r="K122" s="135"/>
      <c r="L122" s="136">
        <v>0.22</v>
      </c>
      <c r="M122" s="137">
        <f t="shared" si="330"/>
        <v>0</v>
      </c>
      <c r="N122" s="135"/>
      <c r="O122" s="136">
        <v>0.22</v>
      </c>
      <c r="P122" s="137">
        <f t="shared" si="331"/>
        <v>0</v>
      </c>
      <c r="Q122" s="135"/>
      <c r="R122" s="136">
        <v>0.22</v>
      </c>
      <c r="S122" s="137">
        <f t="shared" si="332"/>
        <v>0</v>
      </c>
      <c r="T122" s="135"/>
      <c r="U122" s="136">
        <v>0.22</v>
      </c>
      <c r="V122" s="239">
        <f t="shared" si="333"/>
        <v>0</v>
      </c>
      <c r="W122" s="240">
        <f t="shared" si="334"/>
        <v>0</v>
      </c>
      <c r="X122" s="241">
        <f t="shared" si="335"/>
        <v>0</v>
      </c>
      <c r="Y122" s="241">
        <f t="shared" si="336"/>
        <v>0</v>
      </c>
      <c r="Z122" s="242" t="e">
        <f t="shared" si="337"/>
        <v>#DIV/0!</v>
      </c>
      <c r="AA122" s="152"/>
      <c r="AB122" s="7"/>
      <c r="AC122" s="7"/>
      <c r="AD122" s="7"/>
      <c r="AE122" s="7"/>
      <c r="AF122" s="7"/>
      <c r="AG122" s="7"/>
    </row>
    <row r="123" spans="1:33" ht="30" customHeight="1" x14ac:dyDescent="0.15">
      <c r="A123" s="167" t="s">
        <v>243</v>
      </c>
      <c r="B123" s="243"/>
      <c r="C123" s="169"/>
      <c r="D123" s="170"/>
      <c r="E123" s="174">
        <f>SUM(E112:E121)</f>
        <v>2</v>
      </c>
      <c r="F123" s="190"/>
      <c r="G123" s="173">
        <f>SUM(G112:G122)</f>
        <v>8400</v>
      </c>
      <c r="H123" s="174">
        <f>SUM(H112:H121)</f>
        <v>2</v>
      </c>
      <c r="I123" s="190"/>
      <c r="J123" s="173">
        <f>SUM(J112:J122)</f>
        <v>8400</v>
      </c>
      <c r="K123" s="191">
        <f>SUM(K112:K121)</f>
        <v>0</v>
      </c>
      <c r="L123" s="190"/>
      <c r="M123" s="173">
        <f>SUM(M112:M122)</f>
        <v>0</v>
      </c>
      <c r="N123" s="191">
        <f>SUM(N112:N121)</f>
        <v>0</v>
      </c>
      <c r="O123" s="190"/>
      <c r="P123" s="173">
        <f>SUM(P112:P122)</f>
        <v>0</v>
      </c>
      <c r="Q123" s="191">
        <f>SUM(Q112:Q121)</f>
        <v>0</v>
      </c>
      <c r="R123" s="190"/>
      <c r="S123" s="173">
        <f>SUM(S112:S122)</f>
        <v>0</v>
      </c>
      <c r="T123" s="191">
        <f>SUM(T112:T121)</f>
        <v>0</v>
      </c>
      <c r="U123" s="190"/>
      <c r="V123" s="175">
        <f t="shared" ref="V123:X123" si="338">SUM(V112:V122)</f>
        <v>0</v>
      </c>
      <c r="W123" s="227">
        <f t="shared" si="338"/>
        <v>8400</v>
      </c>
      <c r="X123" s="228">
        <f t="shared" si="338"/>
        <v>8400</v>
      </c>
      <c r="Y123" s="228">
        <f t="shared" si="336"/>
        <v>0</v>
      </c>
      <c r="Z123" s="228">
        <f t="shared" si="337"/>
        <v>0</v>
      </c>
      <c r="AA123" s="229"/>
      <c r="AB123" s="7"/>
      <c r="AC123" s="7"/>
      <c r="AD123" s="7"/>
      <c r="AE123" s="7"/>
      <c r="AF123" s="7"/>
      <c r="AG123" s="7"/>
    </row>
    <row r="124" spans="1:33" ht="30" customHeight="1" x14ac:dyDescent="0.15">
      <c r="A124" s="244" t="s">
        <v>74</v>
      </c>
      <c r="B124" s="211">
        <v>8</v>
      </c>
      <c r="C124" s="245" t="s">
        <v>244</v>
      </c>
      <c r="D124" s="182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230"/>
      <c r="X124" s="230"/>
      <c r="Y124" s="183"/>
      <c r="Z124" s="230"/>
      <c r="AA124" s="231"/>
      <c r="AB124" s="118"/>
      <c r="AC124" s="118"/>
      <c r="AD124" s="118"/>
      <c r="AE124" s="118"/>
      <c r="AF124" s="118"/>
      <c r="AG124" s="118"/>
    </row>
    <row r="125" spans="1:33" ht="30" customHeight="1" x14ac:dyDescent="0.15">
      <c r="A125" s="119" t="s">
        <v>79</v>
      </c>
      <c r="B125" s="120" t="s">
        <v>245</v>
      </c>
      <c r="C125" s="188" t="s">
        <v>246</v>
      </c>
      <c r="D125" s="122" t="s">
        <v>247</v>
      </c>
      <c r="E125" s="123"/>
      <c r="F125" s="124"/>
      <c r="G125" s="125">
        <f t="shared" ref="G125:G130" si="339">E125*F125</f>
        <v>0</v>
      </c>
      <c r="H125" s="123"/>
      <c r="I125" s="124"/>
      <c r="J125" s="125">
        <f t="shared" ref="J125:J130" si="340">H125*I125</f>
        <v>0</v>
      </c>
      <c r="K125" s="123"/>
      <c r="L125" s="124"/>
      <c r="M125" s="125">
        <f t="shared" ref="M125:M130" si="341">K125*L125</f>
        <v>0</v>
      </c>
      <c r="N125" s="123"/>
      <c r="O125" s="124"/>
      <c r="P125" s="125">
        <f t="shared" ref="P125:P130" si="342">N125*O125</f>
        <v>0</v>
      </c>
      <c r="Q125" s="123"/>
      <c r="R125" s="124"/>
      <c r="S125" s="125">
        <f t="shared" ref="S125:S130" si="343">Q125*R125</f>
        <v>0</v>
      </c>
      <c r="T125" s="123"/>
      <c r="U125" s="124"/>
      <c r="V125" s="232">
        <f t="shared" ref="V125:V130" si="344">T125*U125</f>
        <v>0</v>
      </c>
      <c r="W125" s="233">
        <f t="shared" ref="W125:W130" si="345">G125+M125+S125</f>
        <v>0</v>
      </c>
      <c r="X125" s="234">
        <f t="shared" ref="X125:X130" si="346">J125+P125+V125</f>
        <v>0</v>
      </c>
      <c r="Y125" s="234">
        <f t="shared" ref="Y125:Y131" si="347">W125-X125</f>
        <v>0</v>
      </c>
      <c r="Z125" s="235" t="e">
        <f t="shared" ref="Z125:Z131" si="348">Y125/W125</f>
        <v>#DIV/0!</v>
      </c>
      <c r="AA125" s="236"/>
      <c r="AB125" s="131"/>
      <c r="AC125" s="131"/>
      <c r="AD125" s="131"/>
      <c r="AE125" s="131"/>
      <c r="AF125" s="131"/>
      <c r="AG125" s="131"/>
    </row>
    <row r="126" spans="1:33" ht="30" customHeight="1" x14ac:dyDescent="0.15">
      <c r="A126" s="119" t="s">
        <v>79</v>
      </c>
      <c r="B126" s="120" t="s">
        <v>248</v>
      </c>
      <c r="C126" s="188" t="s">
        <v>249</v>
      </c>
      <c r="D126" s="122" t="s">
        <v>247</v>
      </c>
      <c r="E126" s="123"/>
      <c r="F126" s="124"/>
      <c r="G126" s="125">
        <f t="shared" si="339"/>
        <v>0</v>
      </c>
      <c r="H126" s="123"/>
      <c r="I126" s="124"/>
      <c r="J126" s="125">
        <f t="shared" si="340"/>
        <v>0</v>
      </c>
      <c r="K126" s="123"/>
      <c r="L126" s="124"/>
      <c r="M126" s="125">
        <f t="shared" si="341"/>
        <v>0</v>
      </c>
      <c r="N126" s="123"/>
      <c r="O126" s="124"/>
      <c r="P126" s="125">
        <f t="shared" si="342"/>
        <v>0</v>
      </c>
      <c r="Q126" s="123"/>
      <c r="R126" s="124"/>
      <c r="S126" s="125">
        <f t="shared" si="343"/>
        <v>0</v>
      </c>
      <c r="T126" s="123"/>
      <c r="U126" s="124"/>
      <c r="V126" s="232">
        <f t="shared" si="344"/>
        <v>0</v>
      </c>
      <c r="W126" s="237">
        <f t="shared" si="345"/>
        <v>0</v>
      </c>
      <c r="X126" s="127">
        <f t="shared" si="346"/>
        <v>0</v>
      </c>
      <c r="Y126" s="127">
        <f t="shared" si="347"/>
        <v>0</v>
      </c>
      <c r="Z126" s="128" t="e">
        <f t="shared" si="348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15">
      <c r="A127" s="119" t="s">
        <v>79</v>
      </c>
      <c r="B127" s="120" t="s">
        <v>250</v>
      </c>
      <c r="C127" s="188" t="s">
        <v>251</v>
      </c>
      <c r="D127" s="122" t="s">
        <v>252</v>
      </c>
      <c r="E127" s="246"/>
      <c r="F127" s="247"/>
      <c r="G127" s="125">
        <f t="shared" si="339"/>
        <v>0</v>
      </c>
      <c r="H127" s="246"/>
      <c r="I127" s="247"/>
      <c r="J127" s="125">
        <f t="shared" si="340"/>
        <v>0</v>
      </c>
      <c r="K127" s="123"/>
      <c r="L127" s="124"/>
      <c r="M127" s="125">
        <f t="shared" si="341"/>
        <v>0</v>
      </c>
      <c r="N127" s="123"/>
      <c r="O127" s="124"/>
      <c r="P127" s="125">
        <f t="shared" si="342"/>
        <v>0</v>
      </c>
      <c r="Q127" s="123"/>
      <c r="R127" s="124"/>
      <c r="S127" s="125">
        <f t="shared" si="343"/>
        <v>0</v>
      </c>
      <c r="T127" s="123"/>
      <c r="U127" s="124"/>
      <c r="V127" s="232">
        <f t="shared" si="344"/>
        <v>0</v>
      </c>
      <c r="W127" s="248">
        <f t="shared" si="345"/>
        <v>0</v>
      </c>
      <c r="X127" s="127">
        <f t="shared" si="346"/>
        <v>0</v>
      </c>
      <c r="Y127" s="127">
        <f t="shared" si="347"/>
        <v>0</v>
      </c>
      <c r="Z127" s="128" t="e">
        <f t="shared" si="348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15">
      <c r="A128" s="119" t="s">
        <v>79</v>
      </c>
      <c r="B128" s="120" t="s">
        <v>253</v>
      </c>
      <c r="C128" s="188" t="s">
        <v>254</v>
      </c>
      <c r="D128" s="122" t="s">
        <v>252</v>
      </c>
      <c r="E128" s="123"/>
      <c r="F128" s="124"/>
      <c r="G128" s="125">
        <f t="shared" si="339"/>
        <v>0</v>
      </c>
      <c r="H128" s="123"/>
      <c r="I128" s="124"/>
      <c r="J128" s="125">
        <f t="shared" si="340"/>
        <v>0</v>
      </c>
      <c r="K128" s="246"/>
      <c r="L128" s="247"/>
      <c r="M128" s="125">
        <f t="shared" si="341"/>
        <v>0</v>
      </c>
      <c r="N128" s="246"/>
      <c r="O128" s="247"/>
      <c r="P128" s="125">
        <f t="shared" si="342"/>
        <v>0</v>
      </c>
      <c r="Q128" s="246"/>
      <c r="R128" s="247"/>
      <c r="S128" s="125">
        <f t="shared" si="343"/>
        <v>0</v>
      </c>
      <c r="T128" s="246"/>
      <c r="U128" s="247"/>
      <c r="V128" s="232">
        <f t="shared" si="344"/>
        <v>0</v>
      </c>
      <c r="W128" s="248">
        <f t="shared" si="345"/>
        <v>0</v>
      </c>
      <c r="X128" s="127">
        <f t="shared" si="346"/>
        <v>0</v>
      </c>
      <c r="Y128" s="127">
        <f t="shared" si="347"/>
        <v>0</v>
      </c>
      <c r="Z128" s="128" t="e">
        <f t="shared" si="348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15">
      <c r="A129" s="119" t="s">
        <v>79</v>
      </c>
      <c r="B129" s="120" t="s">
        <v>255</v>
      </c>
      <c r="C129" s="188" t="s">
        <v>256</v>
      </c>
      <c r="D129" s="122" t="s">
        <v>252</v>
      </c>
      <c r="E129" s="123"/>
      <c r="F129" s="124"/>
      <c r="G129" s="125">
        <f t="shared" si="339"/>
        <v>0</v>
      </c>
      <c r="H129" s="123"/>
      <c r="I129" s="124"/>
      <c r="J129" s="125">
        <f t="shared" si="340"/>
        <v>0</v>
      </c>
      <c r="K129" s="123"/>
      <c r="L129" s="124"/>
      <c r="M129" s="125">
        <f t="shared" si="341"/>
        <v>0</v>
      </c>
      <c r="N129" s="123"/>
      <c r="O129" s="124"/>
      <c r="P129" s="125">
        <f t="shared" si="342"/>
        <v>0</v>
      </c>
      <c r="Q129" s="123"/>
      <c r="R129" s="124"/>
      <c r="S129" s="125">
        <f t="shared" si="343"/>
        <v>0</v>
      </c>
      <c r="T129" s="123"/>
      <c r="U129" s="124"/>
      <c r="V129" s="232">
        <f t="shared" si="344"/>
        <v>0</v>
      </c>
      <c r="W129" s="237">
        <f t="shared" si="345"/>
        <v>0</v>
      </c>
      <c r="X129" s="127">
        <f t="shared" si="346"/>
        <v>0</v>
      </c>
      <c r="Y129" s="127">
        <f t="shared" si="347"/>
        <v>0</v>
      </c>
      <c r="Z129" s="128" t="e">
        <f t="shared" si="348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15">
      <c r="A130" s="132" t="s">
        <v>79</v>
      </c>
      <c r="B130" s="154" t="s">
        <v>257</v>
      </c>
      <c r="C130" s="165" t="s">
        <v>258</v>
      </c>
      <c r="D130" s="134"/>
      <c r="E130" s="135"/>
      <c r="F130" s="136">
        <v>0.22</v>
      </c>
      <c r="G130" s="137">
        <f t="shared" si="339"/>
        <v>0</v>
      </c>
      <c r="H130" s="135"/>
      <c r="I130" s="136">
        <v>0.22</v>
      </c>
      <c r="J130" s="137">
        <f t="shared" si="340"/>
        <v>0</v>
      </c>
      <c r="K130" s="135"/>
      <c r="L130" s="136">
        <v>0.22</v>
      </c>
      <c r="M130" s="137">
        <f t="shared" si="341"/>
        <v>0</v>
      </c>
      <c r="N130" s="135"/>
      <c r="O130" s="136">
        <v>0.22</v>
      </c>
      <c r="P130" s="137">
        <f t="shared" si="342"/>
        <v>0</v>
      </c>
      <c r="Q130" s="135"/>
      <c r="R130" s="136">
        <v>0.22</v>
      </c>
      <c r="S130" s="137">
        <f t="shared" si="343"/>
        <v>0</v>
      </c>
      <c r="T130" s="135"/>
      <c r="U130" s="136">
        <v>0.22</v>
      </c>
      <c r="V130" s="239">
        <f t="shared" si="344"/>
        <v>0</v>
      </c>
      <c r="W130" s="240">
        <f t="shared" si="345"/>
        <v>0</v>
      </c>
      <c r="X130" s="241">
        <f t="shared" si="346"/>
        <v>0</v>
      </c>
      <c r="Y130" s="241">
        <f t="shared" si="347"/>
        <v>0</v>
      </c>
      <c r="Z130" s="242" t="e">
        <f t="shared" si="348"/>
        <v>#DIV/0!</v>
      </c>
      <c r="AA130" s="152"/>
      <c r="AB130" s="7"/>
      <c r="AC130" s="7"/>
      <c r="AD130" s="7"/>
      <c r="AE130" s="7"/>
      <c r="AF130" s="7"/>
      <c r="AG130" s="7"/>
    </row>
    <row r="131" spans="1:33" ht="30" customHeight="1" x14ac:dyDescent="0.15">
      <c r="A131" s="167" t="s">
        <v>259</v>
      </c>
      <c r="B131" s="249"/>
      <c r="C131" s="169"/>
      <c r="D131" s="170"/>
      <c r="E131" s="174">
        <f>SUM(E125:E129)</f>
        <v>0</v>
      </c>
      <c r="F131" s="190"/>
      <c r="G131" s="174">
        <f>SUM(G125:G130)</f>
        <v>0</v>
      </c>
      <c r="H131" s="174">
        <f>SUM(H125:H129)</f>
        <v>0</v>
      </c>
      <c r="I131" s="190"/>
      <c r="J131" s="174">
        <f>SUM(J125:J130)</f>
        <v>0</v>
      </c>
      <c r="K131" s="174">
        <f>SUM(K125:K129)</f>
        <v>0</v>
      </c>
      <c r="L131" s="190"/>
      <c r="M131" s="174">
        <f>SUM(M125:M130)</f>
        <v>0</v>
      </c>
      <c r="N131" s="174">
        <f>SUM(N125:N129)</f>
        <v>0</v>
      </c>
      <c r="O131" s="190"/>
      <c r="P131" s="174">
        <f>SUM(P125:P130)</f>
        <v>0</v>
      </c>
      <c r="Q131" s="174">
        <f>SUM(Q125:Q129)</f>
        <v>0</v>
      </c>
      <c r="R131" s="190"/>
      <c r="S131" s="174">
        <f>SUM(S125:S130)</f>
        <v>0</v>
      </c>
      <c r="T131" s="174">
        <f>SUM(T125:T129)</f>
        <v>0</v>
      </c>
      <c r="U131" s="190"/>
      <c r="V131" s="250">
        <f t="shared" ref="V131:X131" si="349">SUM(V125:V130)</f>
        <v>0</v>
      </c>
      <c r="W131" s="227">
        <f t="shared" si="349"/>
        <v>0</v>
      </c>
      <c r="X131" s="228">
        <f t="shared" si="349"/>
        <v>0</v>
      </c>
      <c r="Y131" s="228">
        <f t="shared" si="347"/>
        <v>0</v>
      </c>
      <c r="Z131" s="228" t="e">
        <f t="shared" si="348"/>
        <v>#DIV/0!</v>
      </c>
      <c r="AA131" s="229"/>
      <c r="AB131" s="7"/>
      <c r="AC131" s="7"/>
      <c r="AD131" s="7"/>
      <c r="AE131" s="7"/>
      <c r="AF131" s="7"/>
      <c r="AG131" s="7"/>
    </row>
    <row r="132" spans="1:33" ht="30" customHeight="1" x14ac:dyDescent="0.15">
      <c r="A132" s="179" t="s">
        <v>74</v>
      </c>
      <c r="B132" s="180">
        <v>9</v>
      </c>
      <c r="C132" s="181" t="s">
        <v>260</v>
      </c>
      <c r="D132" s="182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251"/>
      <c r="X132" s="251"/>
      <c r="Y132" s="213"/>
      <c r="Z132" s="251"/>
      <c r="AA132" s="252"/>
      <c r="AB132" s="7"/>
      <c r="AC132" s="7"/>
      <c r="AD132" s="7"/>
      <c r="AE132" s="7"/>
      <c r="AF132" s="7"/>
      <c r="AG132" s="7"/>
    </row>
    <row r="133" spans="1:33" ht="30" customHeight="1" x14ac:dyDescent="0.15">
      <c r="A133" s="253" t="s">
        <v>79</v>
      </c>
      <c r="B133" s="254">
        <v>43839</v>
      </c>
      <c r="C133" s="255" t="s">
        <v>261</v>
      </c>
      <c r="D133" s="256"/>
      <c r="E133" s="257"/>
      <c r="F133" s="258"/>
      <c r="G133" s="259">
        <f t="shared" ref="G133:G138" si="350">E133*F133</f>
        <v>0</v>
      </c>
      <c r="H133" s="257"/>
      <c r="I133" s="258"/>
      <c r="J133" s="259">
        <f t="shared" ref="J133:J138" si="351">H133*I133</f>
        <v>0</v>
      </c>
      <c r="K133" s="260"/>
      <c r="L133" s="258"/>
      <c r="M133" s="259">
        <f t="shared" ref="M133:M138" si="352">K133*L133</f>
        <v>0</v>
      </c>
      <c r="N133" s="260"/>
      <c r="O133" s="258"/>
      <c r="P133" s="259">
        <f t="shared" ref="P133:P138" si="353">N133*O133</f>
        <v>0</v>
      </c>
      <c r="Q133" s="260"/>
      <c r="R133" s="258"/>
      <c r="S133" s="259">
        <f t="shared" ref="S133:S138" si="354">Q133*R133</f>
        <v>0</v>
      </c>
      <c r="T133" s="260"/>
      <c r="U133" s="258"/>
      <c r="V133" s="259">
        <f t="shared" ref="V133:V138" si="355">T133*U133</f>
        <v>0</v>
      </c>
      <c r="W133" s="234">
        <f t="shared" ref="W133:W138" si="356">G133+M133+S133</f>
        <v>0</v>
      </c>
      <c r="X133" s="127">
        <f t="shared" ref="X133:X138" si="357">J133+P133+V133</f>
        <v>0</v>
      </c>
      <c r="Y133" s="127">
        <f t="shared" ref="Y133:Y139" si="358">W133-X133</f>
        <v>0</v>
      </c>
      <c r="Z133" s="128" t="e">
        <f t="shared" ref="Z133:Z139" si="359">Y133/W133</f>
        <v>#DIV/0!</v>
      </c>
      <c r="AA133" s="236"/>
      <c r="AB133" s="130"/>
      <c r="AC133" s="131"/>
      <c r="AD133" s="131"/>
      <c r="AE133" s="131"/>
      <c r="AF133" s="131"/>
      <c r="AG133" s="131"/>
    </row>
    <row r="134" spans="1:33" ht="30" customHeight="1" x14ac:dyDescent="0.15">
      <c r="A134" s="119" t="s">
        <v>79</v>
      </c>
      <c r="B134" s="261">
        <v>43870</v>
      </c>
      <c r="C134" s="188" t="s">
        <v>262</v>
      </c>
      <c r="D134" s="262"/>
      <c r="E134" s="263"/>
      <c r="F134" s="124"/>
      <c r="G134" s="125">
        <f t="shared" si="350"/>
        <v>0</v>
      </c>
      <c r="H134" s="263"/>
      <c r="I134" s="124"/>
      <c r="J134" s="125">
        <f t="shared" si="351"/>
        <v>0</v>
      </c>
      <c r="K134" s="123"/>
      <c r="L134" s="124"/>
      <c r="M134" s="125">
        <f t="shared" si="352"/>
        <v>0</v>
      </c>
      <c r="N134" s="123"/>
      <c r="O134" s="124"/>
      <c r="P134" s="125">
        <f t="shared" si="353"/>
        <v>0</v>
      </c>
      <c r="Q134" s="123"/>
      <c r="R134" s="124"/>
      <c r="S134" s="125">
        <f t="shared" si="354"/>
        <v>0</v>
      </c>
      <c r="T134" s="123"/>
      <c r="U134" s="124"/>
      <c r="V134" s="125">
        <f t="shared" si="355"/>
        <v>0</v>
      </c>
      <c r="W134" s="126">
        <f t="shared" si="356"/>
        <v>0</v>
      </c>
      <c r="X134" s="127">
        <f t="shared" si="357"/>
        <v>0</v>
      </c>
      <c r="Y134" s="127">
        <f t="shared" si="358"/>
        <v>0</v>
      </c>
      <c r="Z134" s="128" t="e">
        <f t="shared" si="359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thickBot="1" x14ac:dyDescent="0.2">
      <c r="A135" s="119" t="s">
        <v>79</v>
      </c>
      <c r="B135" s="261">
        <v>43899</v>
      </c>
      <c r="C135" s="188" t="s">
        <v>263</v>
      </c>
      <c r="D135" s="262"/>
      <c r="E135" s="263"/>
      <c r="F135" s="124"/>
      <c r="G135" s="125">
        <f t="shared" si="350"/>
        <v>0</v>
      </c>
      <c r="H135" s="263"/>
      <c r="I135" s="124"/>
      <c r="J135" s="125">
        <f t="shared" si="351"/>
        <v>0</v>
      </c>
      <c r="K135" s="123"/>
      <c r="L135" s="124"/>
      <c r="M135" s="125">
        <f t="shared" si="352"/>
        <v>0</v>
      </c>
      <c r="N135" s="123"/>
      <c r="O135" s="124"/>
      <c r="P135" s="125">
        <f t="shared" si="353"/>
        <v>0</v>
      </c>
      <c r="Q135" s="123"/>
      <c r="R135" s="124"/>
      <c r="S135" s="125">
        <f t="shared" si="354"/>
        <v>0</v>
      </c>
      <c r="T135" s="123"/>
      <c r="U135" s="124"/>
      <c r="V135" s="125">
        <f t="shared" si="355"/>
        <v>0</v>
      </c>
      <c r="W135" s="126">
        <f t="shared" si="356"/>
        <v>0</v>
      </c>
      <c r="X135" s="127">
        <f t="shared" si="357"/>
        <v>0</v>
      </c>
      <c r="Y135" s="127">
        <f t="shared" si="358"/>
        <v>0</v>
      </c>
      <c r="Z135" s="128" t="e">
        <f t="shared" si="359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thickBot="1" x14ac:dyDescent="0.2">
      <c r="A136" s="119" t="s">
        <v>79</v>
      </c>
      <c r="B136" s="261">
        <v>43930</v>
      </c>
      <c r="C136" s="188" t="s">
        <v>372</v>
      </c>
      <c r="D136" s="256" t="s">
        <v>82</v>
      </c>
      <c r="E136" s="263">
        <v>2.5</v>
      </c>
      <c r="F136" s="124">
        <v>6000</v>
      </c>
      <c r="G136" s="125">
        <f t="shared" si="350"/>
        <v>15000</v>
      </c>
      <c r="H136" s="263">
        <v>2.5</v>
      </c>
      <c r="I136" s="124">
        <v>6000</v>
      </c>
      <c r="J136" s="125">
        <f t="shared" si="351"/>
        <v>15000</v>
      </c>
      <c r="K136" s="123"/>
      <c r="L136" s="124"/>
      <c r="M136" s="125">
        <f t="shared" si="352"/>
        <v>0</v>
      </c>
      <c r="N136" s="123"/>
      <c r="O136" s="124"/>
      <c r="P136" s="125">
        <f t="shared" si="353"/>
        <v>0</v>
      </c>
      <c r="Q136" s="123"/>
      <c r="R136" s="124"/>
      <c r="S136" s="125">
        <f t="shared" si="354"/>
        <v>0</v>
      </c>
      <c r="T136" s="123"/>
      <c r="U136" s="124"/>
      <c r="V136" s="125">
        <f t="shared" si="355"/>
        <v>0</v>
      </c>
      <c r="W136" s="126">
        <f t="shared" si="356"/>
        <v>15000</v>
      </c>
      <c r="X136" s="127">
        <f t="shared" si="357"/>
        <v>15000</v>
      </c>
      <c r="Y136" s="127">
        <f t="shared" si="358"/>
        <v>0</v>
      </c>
      <c r="Z136" s="128">
        <f t="shared" si="359"/>
        <v>0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15">
      <c r="A137" s="132" t="s">
        <v>79</v>
      </c>
      <c r="B137" s="261">
        <v>43960</v>
      </c>
      <c r="C137" s="164" t="s">
        <v>373</v>
      </c>
      <c r="D137" s="256" t="s">
        <v>82</v>
      </c>
      <c r="E137" s="263">
        <v>2.5</v>
      </c>
      <c r="F137" s="136">
        <v>5800</v>
      </c>
      <c r="G137" s="137">
        <f t="shared" si="350"/>
        <v>14500</v>
      </c>
      <c r="H137" s="263">
        <v>2.5</v>
      </c>
      <c r="I137" s="136">
        <v>5800</v>
      </c>
      <c r="J137" s="137">
        <f t="shared" si="351"/>
        <v>14500</v>
      </c>
      <c r="K137" s="135"/>
      <c r="L137" s="136"/>
      <c r="M137" s="137">
        <f t="shared" si="352"/>
        <v>0</v>
      </c>
      <c r="N137" s="135"/>
      <c r="O137" s="136"/>
      <c r="P137" s="137">
        <f t="shared" si="353"/>
        <v>0</v>
      </c>
      <c r="Q137" s="135"/>
      <c r="R137" s="136"/>
      <c r="S137" s="137">
        <f t="shared" si="354"/>
        <v>0</v>
      </c>
      <c r="T137" s="135"/>
      <c r="U137" s="136"/>
      <c r="V137" s="137">
        <f t="shared" si="355"/>
        <v>0</v>
      </c>
      <c r="W137" s="138">
        <f t="shared" si="356"/>
        <v>14500</v>
      </c>
      <c r="X137" s="127">
        <f t="shared" si="357"/>
        <v>14500</v>
      </c>
      <c r="Y137" s="127">
        <f t="shared" si="358"/>
        <v>0</v>
      </c>
      <c r="Z137" s="128">
        <f t="shared" si="359"/>
        <v>0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thickBot="1" x14ac:dyDescent="0.2">
      <c r="A138" s="132" t="s">
        <v>79</v>
      </c>
      <c r="B138" s="261">
        <v>43991</v>
      </c>
      <c r="C138" s="238" t="s">
        <v>264</v>
      </c>
      <c r="D138" s="148"/>
      <c r="E138" s="135"/>
      <c r="F138" s="136">
        <v>0.22</v>
      </c>
      <c r="G138" s="137">
        <f t="shared" si="350"/>
        <v>0</v>
      </c>
      <c r="H138" s="135"/>
      <c r="I138" s="136">
        <v>0.22</v>
      </c>
      <c r="J138" s="137">
        <f t="shared" si="351"/>
        <v>0</v>
      </c>
      <c r="K138" s="135"/>
      <c r="L138" s="136">
        <v>0.22</v>
      </c>
      <c r="M138" s="137">
        <f t="shared" si="352"/>
        <v>0</v>
      </c>
      <c r="N138" s="135"/>
      <c r="O138" s="136">
        <v>0.22</v>
      </c>
      <c r="P138" s="137">
        <f t="shared" si="353"/>
        <v>0</v>
      </c>
      <c r="Q138" s="135"/>
      <c r="R138" s="136">
        <v>0.22</v>
      </c>
      <c r="S138" s="137">
        <f t="shared" si="354"/>
        <v>0</v>
      </c>
      <c r="T138" s="135"/>
      <c r="U138" s="136">
        <v>0.22</v>
      </c>
      <c r="V138" s="137">
        <f t="shared" si="355"/>
        <v>0</v>
      </c>
      <c r="W138" s="138">
        <f t="shared" si="356"/>
        <v>0</v>
      </c>
      <c r="X138" s="166">
        <f t="shared" si="357"/>
        <v>0</v>
      </c>
      <c r="Y138" s="166">
        <f t="shared" si="358"/>
        <v>0</v>
      </c>
      <c r="Z138" s="226" t="e">
        <f t="shared" si="359"/>
        <v>#DIV/0!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15">
      <c r="A139" s="167" t="s">
        <v>265</v>
      </c>
      <c r="B139" s="168"/>
      <c r="C139" s="169"/>
      <c r="D139" s="170"/>
      <c r="E139" s="174">
        <f>SUM(E133:E137)</f>
        <v>5</v>
      </c>
      <c r="F139" s="190"/>
      <c r="G139" s="173">
        <f>SUM(G133:G138)</f>
        <v>29500</v>
      </c>
      <c r="H139" s="174">
        <f>SUM(H133:H137)</f>
        <v>5</v>
      </c>
      <c r="I139" s="190"/>
      <c r="J139" s="173">
        <f>SUM(J133:J138)</f>
        <v>29500</v>
      </c>
      <c r="K139" s="191">
        <f>SUM(K133:K137)</f>
        <v>0</v>
      </c>
      <c r="L139" s="190"/>
      <c r="M139" s="173">
        <f>SUM(M133:M138)</f>
        <v>0</v>
      </c>
      <c r="N139" s="191">
        <f>SUM(N133:N137)</f>
        <v>0</v>
      </c>
      <c r="O139" s="190"/>
      <c r="P139" s="173">
        <f>SUM(P133:P138)</f>
        <v>0</v>
      </c>
      <c r="Q139" s="191">
        <f>SUM(Q133:Q137)</f>
        <v>0</v>
      </c>
      <c r="R139" s="190"/>
      <c r="S139" s="173">
        <f>SUM(S133:S138)</f>
        <v>0</v>
      </c>
      <c r="T139" s="191">
        <f>SUM(T133:T137)</f>
        <v>0</v>
      </c>
      <c r="U139" s="190"/>
      <c r="V139" s="175">
        <f t="shared" ref="V139:X139" si="360">SUM(V133:V138)</f>
        <v>0</v>
      </c>
      <c r="W139" s="227">
        <f t="shared" si="360"/>
        <v>29500</v>
      </c>
      <c r="X139" s="228">
        <f t="shared" si="360"/>
        <v>29500</v>
      </c>
      <c r="Y139" s="228">
        <f t="shared" si="358"/>
        <v>0</v>
      </c>
      <c r="Z139" s="228">
        <f t="shared" si="359"/>
        <v>0</v>
      </c>
      <c r="AA139" s="229"/>
      <c r="AB139" s="7"/>
      <c r="AC139" s="7"/>
      <c r="AD139" s="7"/>
      <c r="AE139" s="7"/>
      <c r="AF139" s="7"/>
      <c r="AG139" s="7"/>
    </row>
    <row r="140" spans="1:33" ht="30" customHeight="1" x14ac:dyDescent="0.15">
      <c r="A140" s="179" t="s">
        <v>74</v>
      </c>
      <c r="B140" s="211">
        <v>10</v>
      </c>
      <c r="C140" s="266" t="s">
        <v>266</v>
      </c>
      <c r="D140" s="182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30"/>
      <c r="X140" s="230"/>
      <c r="Y140" s="183"/>
      <c r="Z140" s="230"/>
      <c r="AA140" s="231"/>
      <c r="AB140" s="7"/>
      <c r="AC140" s="7"/>
      <c r="AD140" s="7"/>
      <c r="AE140" s="7"/>
      <c r="AF140" s="7"/>
      <c r="AG140" s="7"/>
    </row>
    <row r="141" spans="1:33" ht="30" customHeight="1" x14ac:dyDescent="0.15">
      <c r="A141" s="119" t="s">
        <v>79</v>
      </c>
      <c r="B141" s="261">
        <v>43840</v>
      </c>
      <c r="C141" s="267" t="s">
        <v>267</v>
      </c>
      <c r="D141" s="256"/>
      <c r="E141" s="268"/>
      <c r="F141" s="160"/>
      <c r="G141" s="161">
        <f t="shared" ref="G141:G145" si="361">E141*F141</f>
        <v>0</v>
      </c>
      <c r="H141" s="268"/>
      <c r="I141" s="160"/>
      <c r="J141" s="161">
        <f t="shared" ref="J141:J145" si="362">H141*I141</f>
        <v>0</v>
      </c>
      <c r="K141" s="159"/>
      <c r="L141" s="160"/>
      <c r="M141" s="161">
        <f t="shared" ref="M141:M145" si="363">K141*L141</f>
        <v>0</v>
      </c>
      <c r="N141" s="159"/>
      <c r="O141" s="160"/>
      <c r="P141" s="161">
        <f t="shared" ref="P141:P145" si="364">N141*O141</f>
        <v>0</v>
      </c>
      <c r="Q141" s="159"/>
      <c r="R141" s="160"/>
      <c r="S141" s="161">
        <f t="shared" ref="S141:S145" si="365">Q141*R141</f>
        <v>0</v>
      </c>
      <c r="T141" s="159"/>
      <c r="U141" s="160"/>
      <c r="V141" s="269">
        <f t="shared" ref="V141:V145" si="366">T141*U141</f>
        <v>0</v>
      </c>
      <c r="W141" s="270">
        <f t="shared" ref="W141:W145" si="367">G141+M141+S141</f>
        <v>0</v>
      </c>
      <c r="X141" s="234">
        <f t="shared" ref="X141:X145" si="368">J141+P141+V141</f>
        <v>0</v>
      </c>
      <c r="Y141" s="234">
        <f t="shared" ref="Y141:Y146" si="369">W141-X141</f>
        <v>0</v>
      </c>
      <c r="Z141" s="235" t="e">
        <f t="shared" ref="Z141:Z146" si="370">Y141/W141</f>
        <v>#DIV/0!</v>
      </c>
      <c r="AA141" s="271"/>
      <c r="AB141" s="131"/>
      <c r="AC141" s="131"/>
      <c r="AD141" s="131"/>
      <c r="AE141" s="131"/>
      <c r="AF141" s="131"/>
      <c r="AG141" s="131"/>
    </row>
    <row r="142" spans="1:33" ht="30" customHeight="1" x14ac:dyDescent="0.15">
      <c r="A142" s="119" t="s">
        <v>79</v>
      </c>
      <c r="B142" s="261">
        <v>43871</v>
      </c>
      <c r="C142" s="267" t="s">
        <v>267</v>
      </c>
      <c r="D142" s="262"/>
      <c r="E142" s="263"/>
      <c r="F142" s="124"/>
      <c r="G142" s="125">
        <f t="shared" si="361"/>
        <v>0</v>
      </c>
      <c r="H142" s="263"/>
      <c r="I142" s="124"/>
      <c r="J142" s="125">
        <f t="shared" si="362"/>
        <v>0</v>
      </c>
      <c r="K142" s="123"/>
      <c r="L142" s="124"/>
      <c r="M142" s="125">
        <f t="shared" si="363"/>
        <v>0</v>
      </c>
      <c r="N142" s="123"/>
      <c r="O142" s="124"/>
      <c r="P142" s="125">
        <f t="shared" si="364"/>
        <v>0</v>
      </c>
      <c r="Q142" s="123"/>
      <c r="R142" s="124"/>
      <c r="S142" s="125">
        <f t="shared" si="365"/>
        <v>0</v>
      </c>
      <c r="T142" s="123"/>
      <c r="U142" s="124"/>
      <c r="V142" s="232">
        <f t="shared" si="366"/>
        <v>0</v>
      </c>
      <c r="W142" s="237">
        <f t="shared" si="367"/>
        <v>0</v>
      </c>
      <c r="X142" s="127">
        <f t="shared" si="368"/>
        <v>0</v>
      </c>
      <c r="Y142" s="127">
        <f t="shared" si="369"/>
        <v>0</v>
      </c>
      <c r="Z142" s="128" t="e">
        <f t="shared" si="370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15">
      <c r="A143" s="119" t="s">
        <v>79</v>
      </c>
      <c r="B143" s="261">
        <v>43900</v>
      </c>
      <c r="C143" s="267" t="s">
        <v>267</v>
      </c>
      <c r="D143" s="262"/>
      <c r="E143" s="263"/>
      <c r="F143" s="124"/>
      <c r="G143" s="125">
        <f t="shared" si="361"/>
        <v>0</v>
      </c>
      <c r="H143" s="263"/>
      <c r="I143" s="124"/>
      <c r="J143" s="125">
        <f t="shared" si="362"/>
        <v>0</v>
      </c>
      <c r="K143" s="123"/>
      <c r="L143" s="124"/>
      <c r="M143" s="125">
        <f t="shared" si="363"/>
        <v>0</v>
      </c>
      <c r="N143" s="123"/>
      <c r="O143" s="124"/>
      <c r="P143" s="125">
        <f t="shared" si="364"/>
        <v>0</v>
      </c>
      <c r="Q143" s="123"/>
      <c r="R143" s="124"/>
      <c r="S143" s="125">
        <f t="shared" si="365"/>
        <v>0</v>
      </c>
      <c r="T143" s="123"/>
      <c r="U143" s="124"/>
      <c r="V143" s="232">
        <f t="shared" si="366"/>
        <v>0</v>
      </c>
      <c r="W143" s="237">
        <f t="shared" si="367"/>
        <v>0</v>
      </c>
      <c r="X143" s="127">
        <f t="shared" si="368"/>
        <v>0</v>
      </c>
      <c r="Y143" s="127">
        <f t="shared" si="369"/>
        <v>0</v>
      </c>
      <c r="Z143" s="128" t="e">
        <f t="shared" si="370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15">
      <c r="A144" s="132" t="s">
        <v>79</v>
      </c>
      <c r="B144" s="272">
        <v>43931</v>
      </c>
      <c r="C144" s="164" t="s">
        <v>268</v>
      </c>
      <c r="D144" s="264" t="s">
        <v>82</v>
      </c>
      <c r="E144" s="265"/>
      <c r="F144" s="136"/>
      <c r="G144" s="125">
        <f t="shared" si="361"/>
        <v>0</v>
      </c>
      <c r="H144" s="265"/>
      <c r="I144" s="136"/>
      <c r="J144" s="125">
        <f t="shared" si="362"/>
        <v>0</v>
      </c>
      <c r="K144" s="135"/>
      <c r="L144" s="136"/>
      <c r="M144" s="137">
        <f t="shared" si="363"/>
        <v>0</v>
      </c>
      <c r="N144" s="135"/>
      <c r="O144" s="136"/>
      <c r="P144" s="137">
        <f t="shared" si="364"/>
        <v>0</v>
      </c>
      <c r="Q144" s="135"/>
      <c r="R144" s="136"/>
      <c r="S144" s="137">
        <f t="shared" si="365"/>
        <v>0</v>
      </c>
      <c r="T144" s="135"/>
      <c r="U144" s="136"/>
      <c r="V144" s="239">
        <f t="shared" si="366"/>
        <v>0</v>
      </c>
      <c r="W144" s="273">
        <f t="shared" si="367"/>
        <v>0</v>
      </c>
      <c r="X144" s="127">
        <f t="shared" si="368"/>
        <v>0</v>
      </c>
      <c r="Y144" s="127">
        <f t="shared" si="369"/>
        <v>0</v>
      </c>
      <c r="Z144" s="128" t="e">
        <f t="shared" si="370"/>
        <v>#DIV/0!</v>
      </c>
      <c r="AA144" s="223"/>
      <c r="AB144" s="131"/>
      <c r="AC144" s="131"/>
      <c r="AD144" s="131"/>
      <c r="AE144" s="131"/>
      <c r="AF144" s="131"/>
      <c r="AG144" s="131"/>
    </row>
    <row r="145" spans="1:33" ht="30" customHeight="1" x14ac:dyDescent="0.15">
      <c r="A145" s="132" t="s">
        <v>79</v>
      </c>
      <c r="B145" s="274">
        <v>43961</v>
      </c>
      <c r="C145" s="238" t="s">
        <v>269</v>
      </c>
      <c r="D145" s="275"/>
      <c r="E145" s="135"/>
      <c r="F145" s="136">
        <v>0.22</v>
      </c>
      <c r="G145" s="137">
        <f t="shared" si="361"/>
        <v>0</v>
      </c>
      <c r="H145" s="135"/>
      <c r="I145" s="136">
        <v>0.22</v>
      </c>
      <c r="J145" s="137">
        <f t="shared" si="362"/>
        <v>0</v>
      </c>
      <c r="K145" s="135"/>
      <c r="L145" s="136">
        <v>0.22</v>
      </c>
      <c r="M145" s="137">
        <f t="shared" si="363"/>
        <v>0</v>
      </c>
      <c r="N145" s="135"/>
      <c r="O145" s="136">
        <v>0.22</v>
      </c>
      <c r="P145" s="137">
        <f t="shared" si="364"/>
        <v>0</v>
      </c>
      <c r="Q145" s="135"/>
      <c r="R145" s="136">
        <v>0.22</v>
      </c>
      <c r="S145" s="137">
        <f t="shared" si="365"/>
        <v>0</v>
      </c>
      <c r="T145" s="135"/>
      <c r="U145" s="136">
        <v>0.22</v>
      </c>
      <c r="V145" s="239">
        <f t="shared" si="366"/>
        <v>0</v>
      </c>
      <c r="W145" s="240">
        <f t="shared" si="367"/>
        <v>0</v>
      </c>
      <c r="X145" s="241">
        <f t="shared" si="368"/>
        <v>0</v>
      </c>
      <c r="Y145" s="241">
        <f t="shared" si="369"/>
        <v>0</v>
      </c>
      <c r="Z145" s="242" t="e">
        <f t="shared" si="370"/>
        <v>#DIV/0!</v>
      </c>
      <c r="AA145" s="276"/>
      <c r="AB145" s="7"/>
      <c r="AC145" s="7"/>
      <c r="AD145" s="7"/>
      <c r="AE145" s="7"/>
      <c r="AF145" s="7"/>
      <c r="AG145" s="7"/>
    </row>
    <row r="146" spans="1:33" ht="30" customHeight="1" x14ac:dyDescent="0.15">
      <c r="A146" s="167" t="s">
        <v>270</v>
      </c>
      <c r="B146" s="168"/>
      <c r="C146" s="169"/>
      <c r="D146" s="170"/>
      <c r="E146" s="174">
        <f>SUM(E141:E144)</f>
        <v>0</v>
      </c>
      <c r="F146" s="190"/>
      <c r="G146" s="173">
        <f>SUM(G141:G145)</f>
        <v>0</v>
      </c>
      <c r="H146" s="174">
        <f>SUM(H141:H144)</f>
        <v>0</v>
      </c>
      <c r="I146" s="190"/>
      <c r="J146" s="173">
        <f>SUM(J141:J145)</f>
        <v>0</v>
      </c>
      <c r="K146" s="191">
        <f>SUM(K141:K144)</f>
        <v>0</v>
      </c>
      <c r="L146" s="190"/>
      <c r="M146" s="173">
        <f>SUM(M141:M145)</f>
        <v>0</v>
      </c>
      <c r="N146" s="191">
        <f>SUM(N141:N144)</f>
        <v>0</v>
      </c>
      <c r="O146" s="190"/>
      <c r="P146" s="173">
        <f>SUM(P141:P145)</f>
        <v>0</v>
      </c>
      <c r="Q146" s="191">
        <f>SUM(Q141:Q144)</f>
        <v>0</v>
      </c>
      <c r="R146" s="190"/>
      <c r="S146" s="173">
        <f>SUM(S141:S145)</f>
        <v>0</v>
      </c>
      <c r="T146" s="191">
        <f>SUM(T141:T144)</f>
        <v>0</v>
      </c>
      <c r="U146" s="190"/>
      <c r="V146" s="175">
        <f t="shared" ref="V146:X146" si="371">SUM(V141:V145)</f>
        <v>0</v>
      </c>
      <c r="W146" s="227">
        <f t="shared" si="371"/>
        <v>0</v>
      </c>
      <c r="X146" s="228">
        <f t="shared" si="371"/>
        <v>0</v>
      </c>
      <c r="Y146" s="228">
        <f t="shared" si="369"/>
        <v>0</v>
      </c>
      <c r="Z146" s="228" t="e">
        <f t="shared" si="37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15">
      <c r="A147" s="179" t="s">
        <v>74</v>
      </c>
      <c r="B147" s="211">
        <v>11</v>
      </c>
      <c r="C147" s="181" t="s">
        <v>271</v>
      </c>
      <c r="D147" s="18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15">
      <c r="A148" s="277" t="s">
        <v>79</v>
      </c>
      <c r="B148" s="261">
        <v>43841</v>
      </c>
      <c r="C148" s="267" t="s">
        <v>272</v>
      </c>
      <c r="D148" s="158" t="s">
        <v>113</v>
      </c>
      <c r="E148" s="159"/>
      <c r="F148" s="160"/>
      <c r="G148" s="161">
        <f t="shared" ref="G148:G149" si="372">E148*F148</f>
        <v>0</v>
      </c>
      <c r="H148" s="159"/>
      <c r="I148" s="160"/>
      <c r="J148" s="161">
        <f t="shared" ref="J148:J149" si="373">H148*I148</f>
        <v>0</v>
      </c>
      <c r="K148" s="159"/>
      <c r="L148" s="160"/>
      <c r="M148" s="161">
        <f t="shared" ref="M148:M149" si="374">K148*L148</f>
        <v>0</v>
      </c>
      <c r="N148" s="159"/>
      <c r="O148" s="160"/>
      <c r="P148" s="161">
        <f t="shared" ref="P148:P149" si="375">N148*O148</f>
        <v>0</v>
      </c>
      <c r="Q148" s="159"/>
      <c r="R148" s="160"/>
      <c r="S148" s="161">
        <f t="shared" ref="S148:S149" si="376">Q148*R148</f>
        <v>0</v>
      </c>
      <c r="T148" s="159"/>
      <c r="U148" s="160"/>
      <c r="V148" s="269">
        <f t="shared" ref="V148:V149" si="377">T148*U148</f>
        <v>0</v>
      </c>
      <c r="W148" s="270">
        <f t="shared" ref="W148:W149" si="378">G148+M148+S148</f>
        <v>0</v>
      </c>
      <c r="X148" s="234">
        <f t="shared" ref="X148:X149" si="379">J148+P148+V148</f>
        <v>0</v>
      </c>
      <c r="Y148" s="234">
        <f t="shared" ref="Y148:Y150" si="380">W148-X148</f>
        <v>0</v>
      </c>
      <c r="Z148" s="235" t="e">
        <f t="shared" ref="Z148:Z150" si="381">Y148/W148</f>
        <v>#DIV/0!</v>
      </c>
      <c r="AA148" s="271"/>
      <c r="AB148" s="131"/>
      <c r="AC148" s="131"/>
      <c r="AD148" s="131"/>
      <c r="AE148" s="131"/>
      <c r="AF148" s="131"/>
      <c r="AG148" s="131"/>
    </row>
    <row r="149" spans="1:33" ht="30" customHeight="1" x14ac:dyDescent="0.15">
      <c r="A149" s="278" t="s">
        <v>79</v>
      </c>
      <c r="B149" s="261">
        <v>43872</v>
      </c>
      <c r="C149" s="164" t="s">
        <v>272</v>
      </c>
      <c r="D149" s="134" t="s">
        <v>113</v>
      </c>
      <c r="E149" s="135"/>
      <c r="F149" s="136"/>
      <c r="G149" s="125">
        <f t="shared" si="372"/>
        <v>0</v>
      </c>
      <c r="H149" s="135"/>
      <c r="I149" s="136"/>
      <c r="J149" s="125">
        <f t="shared" si="373"/>
        <v>0</v>
      </c>
      <c r="K149" s="135"/>
      <c r="L149" s="136"/>
      <c r="M149" s="137">
        <f t="shared" si="374"/>
        <v>0</v>
      </c>
      <c r="N149" s="135"/>
      <c r="O149" s="136"/>
      <c r="P149" s="137">
        <f t="shared" si="375"/>
        <v>0</v>
      </c>
      <c r="Q149" s="135"/>
      <c r="R149" s="136"/>
      <c r="S149" s="137">
        <f t="shared" si="376"/>
        <v>0</v>
      </c>
      <c r="T149" s="135"/>
      <c r="U149" s="136"/>
      <c r="V149" s="239">
        <f t="shared" si="377"/>
        <v>0</v>
      </c>
      <c r="W149" s="279">
        <f t="shared" si="378"/>
        <v>0</v>
      </c>
      <c r="X149" s="241">
        <f t="shared" si="379"/>
        <v>0</v>
      </c>
      <c r="Y149" s="241">
        <f t="shared" si="380"/>
        <v>0</v>
      </c>
      <c r="Z149" s="242" t="e">
        <f t="shared" si="381"/>
        <v>#DIV/0!</v>
      </c>
      <c r="AA149" s="276"/>
      <c r="AB149" s="130"/>
      <c r="AC149" s="131"/>
      <c r="AD149" s="131"/>
      <c r="AE149" s="131"/>
      <c r="AF149" s="131"/>
      <c r="AG149" s="131"/>
    </row>
    <row r="150" spans="1:33" ht="30" customHeight="1" x14ac:dyDescent="0.15">
      <c r="A150" s="400" t="s">
        <v>273</v>
      </c>
      <c r="B150" s="401"/>
      <c r="C150" s="401"/>
      <c r="D150" s="402"/>
      <c r="E150" s="174">
        <f>SUM(E148:E149)</f>
        <v>0</v>
      </c>
      <c r="F150" s="190"/>
      <c r="G150" s="173">
        <f t="shared" ref="G150:H150" si="382">SUM(G148:G149)</f>
        <v>0</v>
      </c>
      <c r="H150" s="174">
        <f t="shared" si="382"/>
        <v>0</v>
      </c>
      <c r="I150" s="190"/>
      <c r="J150" s="173">
        <f t="shared" ref="J150:K150" si="383">SUM(J148:J149)</f>
        <v>0</v>
      </c>
      <c r="K150" s="191">
        <f t="shared" si="383"/>
        <v>0</v>
      </c>
      <c r="L150" s="190"/>
      <c r="M150" s="173">
        <f t="shared" ref="M150:N150" si="384">SUM(M148:M149)</f>
        <v>0</v>
      </c>
      <c r="N150" s="191">
        <f t="shared" si="384"/>
        <v>0</v>
      </c>
      <c r="O150" s="190"/>
      <c r="P150" s="173">
        <f t="shared" ref="P150:Q150" si="385">SUM(P148:P149)</f>
        <v>0</v>
      </c>
      <c r="Q150" s="191">
        <f t="shared" si="385"/>
        <v>0</v>
      </c>
      <c r="R150" s="190"/>
      <c r="S150" s="173">
        <f t="shared" ref="S150:T150" si="386">SUM(S148:S149)</f>
        <v>0</v>
      </c>
      <c r="T150" s="191">
        <f t="shared" si="386"/>
        <v>0</v>
      </c>
      <c r="U150" s="190"/>
      <c r="V150" s="175">
        <f t="shared" ref="V150:X150" si="387">SUM(V148:V149)</f>
        <v>0</v>
      </c>
      <c r="W150" s="227">
        <f t="shared" si="387"/>
        <v>0</v>
      </c>
      <c r="X150" s="228">
        <f t="shared" si="387"/>
        <v>0</v>
      </c>
      <c r="Y150" s="228">
        <f t="shared" si="380"/>
        <v>0</v>
      </c>
      <c r="Z150" s="228" t="e">
        <f t="shared" si="381"/>
        <v>#DIV/0!</v>
      </c>
      <c r="AA150" s="229"/>
      <c r="AB150" s="7"/>
      <c r="AC150" s="7"/>
      <c r="AD150" s="7"/>
      <c r="AE150" s="7"/>
      <c r="AF150" s="7"/>
      <c r="AG150" s="7"/>
    </row>
    <row r="151" spans="1:33" ht="30" customHeight="1" x14ac:dyDescent="0.15">
      <c r="A151" s="210" t="s">
        <v>74</v>
      </c>
      <c r="B151" s="211">
        <v>12</v>
      </c>
      <c r="C151" s="212" t="s">
        <v>274</v>
      </c>
      <c r="D151" s="280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30"/>
      <c r="X151" s="230"/>
      <c r="Y151" s="183"/>
      <c r="Z151" s="230"/>
      <c r="AA151" s="231"/>
      <c r="AB151" s="7"/>
      <c r="AC151" s="7"/>
      <c r="AD151" s="7"/>
      <c r="AE151" s="7"/>
      <c r="AF151" s="7"/>
      <c r="AG151" s="7"/>
    </row>
    <row r="152" spans="1:33" ht="30" customHeight="1" x14ac:dyDescent="0.15">
      <c r="A152" s="156" t="s">
        <v>79</v>
      </c>
      <c r="B152" s="281">
        <v>43842</v>
      </c>
      <c r="C152" s="282" t="s">
        <v>275</v>
      </c>
      <c r="D152" s="256" t="s">
        <v>276</v>
      </c>
      <c r="E152" s="268"/>
      <c r="F152" s="160"/>
      <c r="G152" s="161">
        <f t="shared" ref="G152:G155" si="388">E152*F152</f>
        <v>0</v>
      </c>
      <c r="H152" s="268"/>
      <c r="I152" s="160"/>
      <c r="J152" s="161">
        <f t="shared" ref="J152:J155" si="389">H152*I152</f>
        <v>0</v>
      </c>
      <c r="K152" s="159"/>
      <c r="L152" s="160"/>
      <c r="M152" s="161">
        <f t="shared" ref="M152:M155" si="390">K152*L152</f>
        <v>0</v>
      </c>
      <c r="N152" s="159"/>
      <c r="O152" s="160"/>
      <c r="P152" s="161">
        <f t="shared" ref="P152:P155" si="391">N152*O152</f>
        <v>0</v>
      </c>
      <c r="Q152" s="159"/>
      <c r="R152" s="160"/>
      <c r="S152" s="161">
        <f t="shared" ref="S152:S155" si="392">Q152*R152</f>
        <v>0</v>
      </c>
      <c r="T152" s="159"/>
      <c r="U152" s="160"/>
      <c r="V152" s="269">
        <f t="shared" ref="V152:V155" si="393">T152*U152</f>
        <v>0</v>
      </c>
      <c r="W152" s="270">
        <f t="shared" ref="W152:W155" si="394">G152+M152+S152</f>
        <v>0</v>
      </c>
      <c r="X152" s="234">
        <f t="shared" ref="X152:X155" si="395">J152+P152+V152</f>
        <v>0</v>
      </c>
      <c r="Y152" s="234">
        <f t="shared" ref="Y152:Y156" si="396">W152-X152</f>
        <v>0</v>
      </c>
      <c r="Z152" s="235" t="e">
        <f t="shared" ref="Z152:Z156" si="397">Y152/W152</f>
        <v>#DIV/0!</v>
      </c>
      <c r="AA152" s="283"/>
      <c r="AB152" s="130"/>
      <c r="AC152" s="131"/>
      <c r="AD152" s="131"/>
      <c r="AE152" s="131"/>
      <c r="AF152" s="131"/>
      <c r="AG152" s="131"/>
    </row>
    <row r="153" spans="1:33" ht="30" customHeight="1" x14ac:dyDescent="0.15">
      <c r="A153" s="119" t="s">
        <v>79</v>
      </c>
      <c r="B153" s="261">
        <v>43873</v>
      </c>
      <c r="C153" s="188" t="s">
        <v>277</v>
      </c>
      <c r="D153" s="262" t="s">
        <v>247</v>
      </c>
      <c r="E153" s="263"/>
      <c r="F153" s="124"/>
      <c r="G153" s="125">
        <f t="shared" si="388"/>
        <v>0</v>
      </c>
      <c r="H153" s="263"/>
      <c r="I153" s="124"/>
      <c r="J153" s="125">
        <f t="shared" si="389"/>
        <v>0</v>
      </c>
      <c r="K153" s="123"/>
      <c r="L153" s="124"/>
      <c r="M153" s="125">
        <f t="shared" si="390"/>
        <v>0</v>
      </c>
      <c r="N153" s="123"/>
      <c r="O153" s="124"/>
      <c r="P153" s="125">
        <f t="shared" si="391"/>
        <v>0</v>
      </c>
      <c r="Q153" s="123"/>
      <c r="R153" s="124"/>
      <c r="S153" s="125">
        <f t="shared" si="392"/>
        <v>0</v>
      </c>
      <c r="T153" s="123"/>
      <c r="U153" s="124"/>
      <c r="V153" s="232">
        <f t="shared" si="393"/>
        <v>0</v>
      </c>
      <c r="W153" s="284">
        <f t="shared" si="394"/>
        <v>0</v>
      </c>
      <c r="X153" s="127">
        <f t="shared" si="395"/>
        <v>0</v>
      </c>
      <c r="Y153" s="127">
        <f t="shared" si="396"/>
        <v>0</v>
      </c>
      <c r="Z153" s="128" t="e">
        <f t="shared" si="397"/>
        <v>#DIV/0!</v>
      </c>
      <c r="AA153" s="285"/>
      <c r="AB153" s="131"/>
      <c r="AC153" s="131"/>
      <c r="AD153" s="131"/>
      <c r="AE153" s="131"/>
      <c r="AF153" s="131"/>
      <c r="AG153" s="131"/>
    </row>
    <row r="154" spans="1:33" ht="30" customHeight="1" x14ac:dyDescent="0.15">
      <c r="A154" s="132" t="s">
        <v>79</v>
      </c>
      <c r="B154" s="272">
        <v>43902</v>
      </c>
      <c r="C154" s="164" t="s">
        <v>278</v>
      </c>
      <c r="D154" s="264" t="s">
        <v>247</v>
      </c>
      <c r="E154" s="265"/>
      <c r="F154" s="136"/>
      <c r="G154" s="137">
        <f t="shared" si="388"/>
        <v>0</v>
      </c>
      <c r="H154" s="265"/>
      <c r="I154" s="136"/>
      <c r="J154" s="137">
        <f t="shared" si="389"/>
        <v>0</v>
      </c>
      <c r="K154" s="135"/>
      <c r="L154" s="136"/>
      <c r="M154" s="137">
        <f t="shared" si="390"/>
        <v>0</v>
      </c>
      <c r="N154" s="135"/>
      <c r="O154" s="136"/>
      <c r="P154" s="137">
        <f t="shared" si="391"/>
        <v>0</v>
      </c>
      <c r="Q154" s="135"/>
      <c r="R154" s="136"/>
      <c r="S154" s="137">
        <f t="shared" si="392"/>
        <v>0</v>
      </c>
      <c r="T154" s="135"/>
      <c r="U154" s="136"/>
      <c r="V154" s="239">
        <f t="shared" si="393"/>
        <v>0</v>
      </c>
      <c r="W154" s="273">
        <f t="shared" si="394"/>
        <v>0</v>
      </c>
      <c r="X154" s="127">
        <f t="shared" si="395"/>
        <v>0</v>
      </c>
      <c r="Y154" s="127">
        <f t="shared" si="396"/>
        <v>0</v>
      </c>
      <c r="Z154" s="128" t="e">
        <f t="shared" si="397"/>
        <v>#DIV/0!</v>
      </c>
      <c r="AA154" s="286"/>
      <c r="AB154" s="131"/>
      <c r="AC154" s="131"/>
      <c r="AD154" s="131"/>
      <c r="AE154" s="131"/>
      <c r="AF154" s="131"/>
      <c r="AG154" s="131"/>
    </row>
    <row r="155" spans="1:33" ht="30" customHeight="1" x14ac:dyDescent="0.15">
      <c r="A155" s="132" t="s">
        <v>79</v>
      </c>
      <c r="B155" s="272">
        <v>43933</v>
      </c>
      <c r="C155" s="238" t="s">
        <v>279</v>
      </c>
      <c r="D155" s="275"/>
      <c r="E155" s="265"/>
      <c r="F155" s="136">
        <v>0.22</v>
      </c>
      <c r="G155" s="137">
        <f t="shared" si="388"/>
        <v>0</v>
      </c>
      <c r="H155" s="265"/>
      <c r="I155" s="136">
        <v>0.22</v>
      </c>
      <c r="J155" s="137">
        <f t="shared" si="389"/>
        <v>0</v>
      </c>
      <c r="K155" s="135"/>
      <c r="L155" s="136">
        <v>0.22</v>
      </c>
      <c r="M155" s="137">
        <f t="shared" si="390"/>
        <v>0</v>
      </c>
      <c r="N155" s="135"/>
      <c r="O155" s="136">
        <v>0.22</v>
      </c>
      <c r="P155" s="137">
        <f t="shared" si="391"/>
        <v>0</v>
      </c>
      <c r="Q155" s="135"/>
      <c r="R155" s="136">
        <v>0.22</v>
      </c>
      <c r="S155" s="137">
        <f t="shared" si="392"/>
        <v>0</v>
      </c>
      <c r="T155" s="135"/>
      <c r="U155" s="136">
        <v>0.22</v>
      </c>
      <c r="V155" s="239">
        <f t="shared" si="393"/>
        <v>0</v>
      </c>
      <c r="W155" s="240">
        <f t="shared" si="394"/>
        <v>0</v>
      </c>
      <c r="X155" s="241">
        <f t="shared" si="395"/>
        <v>0</v>
      </c>
      <c r="Y155" s="241">
        <f t="shared" si="396"/>
        <v>0</v>
      </c>
      <c r="Z155" s="242" t="e">
        <f t="shared" si="397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15">
      <c r="A156" s="167" t="s">
        <v>280</v>
      </c>
      <c r="B156" s="168"/>
      <c r="C156" s="169"/>
      <c r="D156" s="287"/>
      <c r="E156" s="174">
        <f>SUM(E152:E154)</f>
        <v>0</v>
      </c>
      <c r="F156" s="190"/>
      <c r="G156" s="173">
        <f>SUM(G152:G155)</f>
        <v>0</v>
      </c>
      <c r="H156" s="174">
        <f>SUM(H152:H154)</f>
        <v>0</v>
      </c>
      <c r="I156" s="190"/>
      <c r="J156" s="173">
        <f>SUM(J152:J155)</f>
        <v>0</v>
      </c>
      <c r="K156" s="191">
        <f>SUM(K152:K154)</f>
        <v>0</v>
      </c>
      <c r="L156" s="190"/>
      <c r="M156" s="173">
        <f>SUM(M152:M155)</f>
        <v>0</v>
      </c>
      <c r="N156" s="191">
        <f>SUM(N152:N154)</f>
        <v>0</v>
      </c>
      <c r="O156" s="190"/>
      <c r="P156" s="173">
        <f>SUM(P152:P155)</f>
        <v>0</v>
      </c>
      <c r="Q156" s="191">
        <f>SUM(Q152:Q154)</f>
        <v>0</v>
      </c>
      <c r="R156" s="190"/>
      <c r="S156" s="173">
        <f>SUM(S152:S155)</f>
        <v>0</v>
      </c>
      <c r="T156" s="191">
        <f>SUM(T152:T154)</f>
        <v>0</v>
      </c>
      <c r="U156" s="190"/>
      <c r="V156" s="175">
        <f t="shared" ref="V156:X156" si="398">SUM(V152:V155)</f>
        <v>0</v>
      </c>
      <c r="W156" s="227">
        <f t="shared" si="398"/>
        <v>0</v>
      </c>
      <c r="X156" s="228">
        <f t="shared" si="398"/>
        <v>0</v>
      </c>
      <c r="Y156" s="228">
        <f t="shared" si="396"/>
        <v>0</v>
      </c>
      <c r="Z156" s="228" t="e">
        <f t="shared" si="397"/>
        <v>#DIV/0!</v>
      </c>
      <c r="AA156" s="229"/>
      <c r="AB156" s="7"/>
      <c r="AC156" s="7"/>
      <c r="AD156" s="7"/>
      <c r="AE156" s="7"/>
      <c r="AF156" s="7"/>
      <c r="AG156" s="7"/>
    </row>
    <row r="157" spans="1:33" ht="30" customHeight="1" x14ac:dyDescent="0.15">
      <c r="A157" s="210" t="s">
        <v>74</v>
      </c>
      <c r="B157" s="288">
        <v>13</v>
      </c>
      <c r="C157" s="212" t="s">
        <v>281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30"/>
      <c r="X157" s="230"/>
      <c r="Y157" s="183"/>
      <c r="Z157" s="230"/>
      <c r="AA157" s="231"/>
      <c r="AB157" s="6"/>
      <c r="AC157" s="7"/>
      <c r="AD157" s="7"/>
      <c r="AE157" s="7"/>
      <c r="AF157" s="7"/>
      <c r="AG157" s="7"/>
    </row>
    <row r="158" spans="1:33" ht="30" customHeight="1" x14ac:dyDescent="0.15">
      <c r="A158" s="108" t="s">
        <v>76</v>
      </c>
      <c r="B158" s="289" t="s">
        <v>282</v>
      </c>
      <c r="C158" s="290" t="s">
        <v>283</v>
      </c>
      <c r="D158" s="141"/>
      <c r="E158" s="142">
        <f>SUM(E159:E161)</f>
        <v>4.5</v>
      </c>
      <c r="F158" s="143"/>
      <c r="G158" s="144">
        <f>SUM(G159:G162)</f>
        <v>23250</v>
      </c>
      <c r="H158" s="142">
        <f>SUM(H159:H161)</f>
        <v>4.5</v>
      </c>
      <c r="I158" s="143"/>
      <c r="J158" s="144">
        <f>SUM(J159:J162)</f>
        <v>23250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91">
        <f t="shared" ref="V158:X158" si="399">SUM(V159:V162)</f>
        <v>0</v>
      </c>
      <c r="W158" s="292">
        <f t="shared" si="399"/>
        <v>23250</v>
      </c>
      <c r="X158" s="144">
        <f t="shared" si="399"/>
        <v>23250</v>
      </c>
      <c r="Y158" s="144">
        <f t="shared" ref="Y158:Y181" si="400">W158-X158</f>
        <v>0</v>
      </c>
      <c r="Z158" s="144">
        <f t="shared" ref="Z158:Z182" si="401">Y158/W158</f>
        <v>0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15">
      <c r="A159" s="119" t="s">
        <v>79</v>
      </c>
      <c r="B159" s="120" t="s">
        <v>284</v>
      </c>
      <c r="C159" s="293" t="s">
        <v>285</v>
      </c>
      <c r="D159" s="122" t="s">
        <v>82</v>
      </c>
      <c r="E159" s="123">
        <v>2.5</v>
      </c>
      <c r="F159" s="124">
        <v>5300</v>
      </c>
      <c r="G159" s="125">
        <f t="shared" ref="G159:G162" si="402">E159*F159</f>
        <v>13250</v>
      </c>
      <c r="H159" s="123">
        <v>2.5</v>
      </c>
      <c r="I159" s="124">
        <v>5300</v>
      </c>
      <c r="J159" s="125">
        <f t="shared" ref="J159:J162" si="403">H159*I159</f>
        <v>13250</v>
      </c>
      <c r="K159" s="123"/>
      <c r="L159" s="124"/>
      <c r="M159" s="125">
        <f t="shared" ref="M159:M162" si="404">K159*L159</f>
        <v>0</v>
      </c>
      <c r="N159" s="123"/>
      <c r="O159" s="124"/>
      <c r="P159" s="125">
        <f t="shared" ref="P159:P162" si="405">N159*O159</f>
        <v>0</v>
      </c>
      <c r="Q159" s="123"/>
      <c r="R159" s="124"/>
      <c r="S159" s="125">
        <f t="shared" ref="S159:S162" si="406">Q159*R159</f>
        <v>0</v>
      </c>
      <c r="T159" s="123"/>
      <c r="U159" s="124"/>
      <c r="V159" s="232">
        <f t="shared" ref="V159:V162" si="407">T159*U159</f>
        <v>0</v>
      </c>
      <c r="W159" s="237">
        <f t="shared" ref="W159:W162" si="408">G159+M159+S159</f>
        <v>13250</v>
      </c>
      <c r="X159" s="127">
        <f t="shared" ref="X159:X162" si="409">J159+P159+V159</f>
        <v>13250</v>
      </c>
      <c r="Y159" s="127">
        <f t="shared" si="400"/>
        <v>0</v>
      </c>
      <c r="Z159" s="128">
        <f t="shared" si="401"/>
        <v>0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15">
      <c r="A160" s="119" t="s">
        <v>79</v>
      </c>
      <c r="B160" s="120" t="s">
        <v>286</v>
      </c>
      <c r="C160" s="294" t="s">
        <v>287</v>
      </c>
      <c r="D160" s="122" t="s">
        <v>82</v>
      </c>
      <c r="E160" s="123">
        <v>2</v>
      </c>
      <c r="F160" s="124">
        <v>5000</v>
      </c>
      <c r="G160" s="125">
        <f t="shared" si="402"/>
        <v>10000</v>
      </c>
      <c r="H160" s="123">
        <v>2</v>
      </c>
      <c r="I160" s="124">
        <v>5000</v>
      </c>
      <c r="J160" s="125">
        <f t="shared" si="403"/>
        <v>10000</v>
      </c>
      <c r="K160" s="123"/>
      <c r="L160" s="124"/>
      <c r="M160" s="125">
        <f t="shared" si="404"/>
        <v>0</v>
      </c>
      <c r="N160" s="123"/>
      <c r="O160" s="124"/>
      <c r="P160" s="125">
        <f t="shared" si="405"/>
        <v>0</v>
      </c>
      <c r="Q160" s="123"/>
      <c r="R160" s="124"/>
      <c r="S160" s="125">
        <f t="shared" si="406"/>
        <v>0</v>
      </c>
      <c r="T160" s="123"/>
      <c r="U160" s="124"/>
      <c r="V160" s="232">
        <f t="shared" si="407"/>
        <v>0</v>
      </c>
      <c r="W160" s="237">
        <f t="shared" si="408"/>
        <v>10000</v>
      </c>
      <c r="X160" s="127">
        <f t="shared" si="409"/>
        <v>10000</v>
      </c>
      <c r="Y160" s="127">
        <f t="shared" si="400"/>
        <v>0</v>
      </c>
      <c r="Z160" s="128">
        <f t="shared" si="401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15">
      <c r="A161" s="119" t="s">
        <v>79</v>
      </c>
      <c r="B161" s="120" t="s">
        <v>288</v>
      </c>
      <c r="C161" s="294" t="s">
        <v>289</v>
      </c>
      <c r="D161" s="122" t="s">
        <v>144</v>
      </c>
      <c r="E161" s="123"/>
      <c r="F161" s="124"/>
      <c r="G161" s="125">
        <f t="shared" si="402"/>
        <v>0</v>
      </c>
      <c r="H161" s="123"/>
      <c r="I161" s="124"/>
      <c r="J161" s="125">
        <f t="shared" si="403"/>
        <v>0</v>
      </c>
      <c r="K161" s="123"/>
      <c r="L161" s="124"/>
      <c r="M161" s="125">
        <f t="shared" si="404"/>
        <v>0</v>
      </c>
      <c r="N161" s="123"/>
      <c r="O161" s="124"/>
      <c r="P161" s="125">
        <f t="shared" si="405"/>
        <v>0</v>
      </c>
      <c r="Q161" s="123"/>
      <c r="R161" s="124"/>
      <c r="S161" s="125">
        <f t="shared" si="406"/>
        <v>0</v>
      </c>
      <c r="T161" s="123"/>
      <c r="U161" s="124"/>
      <c r="V161" s="232">
        <f t="shared" si="407"/>
        <v>0</v>
      </c>
      <c r="W161" s="237">
        <f t="shared" si="408"/>
        <v>0</v>
      </c>
      <c r="X161" s="127">
        <f t="shared" si="409"/>
        <v>0</v>
      </c>
      <c r="Y161" s="127">
        <f t="shared" si="400"/>
        <v>0</v>
      </c>
      <c r="Z161" s="128" t="e">
        <f t="shared" si="401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15">
      <c r="A162" s="147" t="s">
        <v>79</v>
      </c>
      <c r="B162" s="154" t="s">
        <v>290</v>
      </c>
      <c r="C162" s="294" t="s">
        <v>291</v>
      </c>
      <c r="D162" s="148"/>
      <c r="E162" s="149"/>
      <c r="F162" s="150">
        <v>0.22</v>
      </c>
      <c r="G162" s="151">
        <f t="shared" si="402"/>
        <v>0</v>
      </c>
      <c r="H162" s="149"/>
      <c r="I162" s="150">
        <v>0.22</v>
      </c>
      <c r="J162" s="151">
        <f t="shared" si="403"/>
        <v>0</v>
      </c>
      <c r="K162" s="149"/>
      <c r="L162" s="150">
        <v>0.22</v>
      </c>
      <c r="M162" s="151">
        <f t="shared" si="404"/>
        <v>0</v>
      </c>
      <c r="N162" s="149"/>
      <c r="O162" s="150">
        <v>0.22</v>
      </c>
      <c r="P162" s="151">
        <f t="shared" si="405"/>
        <v>0</v>
      </c>
      <c r="Q162" s="149"/>
      <c r="R162" s="150">
        <v>0.22</v>
      </c>
      <c r="S162" s="151">
        <f t="shared" si="406"/>
        <v>0</v>
      </c>
      <c r="T162" s="149"/>
      <c r="U162" s="150">
        <v>0.22</v>
      </c>
      <c r="V162" s="295">
        <f t="shared" si="407"/>
        <v>0</v>
      </c>
      <c r="W162" s="240">
        <f t="shared" si="408"/>
        <v>0</v>
      </c>
      <c r="X162" s="241">
        <f t="shared" si="409"/>
        <v>0</v>
      </c>
      <c r="Y162" s="241">
        <f t="shared" si="400"/>
        <v>0</v>
      </c>
      <c r="Z162" s="242" t="e">
        <f t="shared" si="401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15">
      <c r="A163" s="296" t="s">
        <v>76</v>
      </c>
      <c r="B163" s="297" t="s">
        <v>292</v>
      </c>
      <c r="C163" s="225" t="s">
        <v>293</v>
      </c>
      <c r="D163" s="111"/>
      <c r="E163" s="112">
        <f>SUM(E164:E166)</f>
        <v>0</v>
      </c>
      <c r="F163" s="113"/>
      <c r="G163" s="114">
        <f>SUM(G164:G167)</f>
        <v>0</v>
      </c>
      <c r="H163" s="112">
        <f>SUM(H164:H166)</f>
        <v>0</v>
      </c>
      <c r="I163" s="113"/>
      <c r="J163" s="114">
        <f>SUM(J164:J167)</f>
        <v>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10">SUM(V164:V167)</f>
        <v>0</v>
      </c>
      <c r="W163" s="114">
        <f t="shared" si="410"/>
        <v>0</v>
      </c>
      <c r="X163" s="114">
        <f t="shared" si="410"/>
        <v>0</v>
      </c>
      <c r="Y163" s="114">
        <f t="shared" si="400"/>
        <v>0</v>
      </c>
      <c r="Z163" s="114" t="e">
        <f t="shared" si="401"/>
        <v>#DIV/0!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15">
      <c r="A164" s="119" t="s">
        <v>79</v>
      </c>
      <c r="B164" s="120" t="s">
        <v>294</v>
      </c>
      <c r="C164" s="188" t="s">
        <v>295</v>
      </c>
      <c r="D164" s="122"/>
      <c r="E164" s="123"/>
      <c r="F164" s="124"/>
      <c r="G164" s="125">
        <f t="shared" ref="G164:G167" si="411">E164*F164</f>
        <v>0</v>
      </c>
      <c r="H164" s="123"/>
      <c r="I164" s="124"/>
      <c r="J164" s="125">
        <f t="shared" ref="J164:J167" si="412">H164*I164</f>
        <v>0</v>
      </c>
      <c r="K164" s="123"/>
      <c r="L164" s="124"/>
      <c r="M164" s="125">
        <f t="shared" ref="M164:M167" si="413">K164*L164</f>
        <v>0</v>
      </c>
      <c r="N164" s="123"/>
      <c r="O164" s="124"/>
      <c r="P164" s="125">
        <f t="shared" ref="P164:P167" si="414">N164*O164</f>
        <v>0</v>
      </c>
      <c r="Q164" s="123"/>
      <c r="R164" s="124"/>
      <c r="S164" s="125">
        <f t="shared" ref="S164:S167" si="415">Q164*R164</f>
        <v>0</v>
      </c>
      <c r="T164" s="123"/>
      <c r="U164" s="124"/>
      <c r="V164" s="125">
        <f t="shared" ref="V164:V167" si="416">T164*U164</f>
        <v>0</v>
      </c>
      <c r="W164" s="126">
        <f t="shared" ref="W164:W167" si="417">G164+M164+S164</f>
        <v>0</v>
      </c>
      <c r="X164" s="127">
        <f t="shared" ref="X164:X167" si="418">J164+P164+V164</f>
        <v>0</v>
      </c>
      <c r="Y164" s="127">
        <f t="shared" si="400"/>
        <v>0</v>
      </c>
      <c r="Z164" s="128" t="e">
        <f t="shared" si="401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15">
      <c r="A165" s="119" t="s">
        <v>79</v>
      </c>
      <c r="B165" s="120" t="s">
        <v>296</v>
      </c>
      <c r="C165" s="188" t="s">
        <v>295</v>
      </c>
      <c r="D165" s="122"/>
      <c r="E165" s="123"/>
      <c r="F165" s="124"/>
      <c r="G165" s="125">
        <f t="shared" si="411"/>
        <v>0</v>
      </c>
      <c r="H165" s="123"/>
      <c r="I165" s="124"/>
      <c r="J165" s="125">
        <f t="shared" si="412"/>
        <v>0</v>
      </c>
      <c r="K165" s="123"/>
      <c r="L165" s="124"/>
      <c r="M165" s="125">
        <f t="shared" si="413"/>
        <v>0</v>
      </c>
      <c r="N165" s="123"/>
      <c r="O165" s="124"/>
      <c r="P165" s="125">
        <f t="shared" si="414"/>
        <v>0</v>
      </c>
      <c r="Q165" s="123"/>
      <c r="R165" s="124"/>
      <c r="S165" s="125">
        <f t="shared" si="415"/>
        <v>0</v>
      </c>
      <c r="T165" s="123"/>
      <c r="U165" s="124"/>
      <c r="V165" s="125">
        <f t="shared" si="416"/>
        <v>0</v>
      </c>
      <c r="W165" s="126">
        <f t="shared" si="417"/>
        <v>0</v>
      </c>
      <c r="X165" s="127">
        <f t="shared" si="418"/>
        <v>0</v>
      </c>
      <c r="Y165" s="127">
        <f t="shared" si="400"/>
        <v>0</v>
      </c>
      <c r="Z165" s="128" t="e">
        <f t="shared" si="401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15">
      <c r="A166" s="132" t="s">
        <v>79</v>
      </c>
      <c r="B166" s="133" t="s">
        <v>297</v>
      </c>
      <c r="C166" s="188" t="s">
        <v>295</v>
      </c>
      <c r="D166" s="134"/>
      <c r="E166" s="135"/>
      <c r="F166" s="136"/>
      <c r="G166" s="137">
        <f t="shared" si="411"/>
        <v>0</v>
      </c>
      <c r="H166" s="135"/>
      <c r="I166" s="136"/>
      <c r="J166" s="137">
        <f t="shared" si="412"/>
        <v>0</v>
      </c>
      <c r="K166" s="135"/>
      <c r="L166" s="136"/>
      <c r="M166" s="137">
        <f t="shared" si="413"/>
        <v>0</v>
      </c>
      <c r="N166" s="135"/>
      <c r="O166" s="136"/>
      <c r="P166" s="137">
        <f t="shared" si="414"/>
        <v>0</v>
      </c>
      <c r="Q166" s="135"/>
      <c r="R166" s="136"/>
      <c r="S166" s="137">
        <f t="shared" si="415"/>
        <v>0</v>
      </c>
      <c r="T166" s="135"/>
      <c r="U166" s="136"/>
      <c r="V166" s="137">
        <f t="shared" si="416"/>
        <v>0</v>
      </c>
      <c r="W166" s="138">
        <f t="shared" si="417"/>
        <v>0</v>
      </c>
      <c r="X166" s="127">
        <f t="shared" si="418"/>
        <v>0</v>
      </c>
      <c r="Y166" s="127">
        <f t="shared" si="400"/>
        <v>0</v>
      </c>
      <c r="Z166" s="128" t="e">
        <f t="shared" si="401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15">
      <c r="A167" s="132" t="s">
        <v>79</v>
      </c>
      <c r="B167" s="133" t="s">
        <v>298</v>
      </c>
      <c r="C167" s="189" t="s">
        <v>299</v>
      </c>
      <c r="D167" s="148"/>
      <c r="E167" s="135"/>
      <c r="F167" s="136">
        <v>0.22</v>
      </c>
      <c r="G167" s="137">
        <f t="shared" si="411"/>
        <v>0</v>
      </c>
      <c r="H167" s="135"/>
      <c r="I167" s="136">
        <v>0.22</v>
      </c>
      <c r="J167" s="137">
        <f t="shared" si="412"/>
        <v>0</v>
      </c>
      <c r="K167" s="135"/>
      <c r="L167" s="136">
        <v>0.22</v>
      </c>
      <c r="M167" s="137">
        <f t="shared" si="413"/>
        <v>0</v>
      </c>
      <c r="N167" s="135"/>
      <c r="O167" s="136">
        <v>0.22</v>
      </c>
      <c r="P167" s="137">
        <f t="shared" si="414"/>
        <v>0</v>
      </c>
      <c r="Q167" s="135"/>
      <c r="R167" s="136">
        <v>0.22</v>
      </c>
      <c r="S167" s="137">
        <f t="shared" si="415"/>
        <v>0</v>
      </c>
      <c r="T167" s="135"/>
      <c r="U167" s="136">
        <v>0.22</v>
      </c>
      <c r="V167" s="137">
        <f t="shared" si="416"/>
        <v>0</v>
      </c>
      <c r="W167" s="138">
        <f t="shared" si="417"/>
        <v>0</v>
      </c>
      <c r="X167" s="127">
        <f t="shared" si="418"/>
        <v>0</v>
      </c>
      <c r="Y167" s="127">
        <f t="shared" si="400"/>
        <v>0</v>
      </c>
      <c r="Z167" s="128" t="e">
        <f t="shared" si="401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15">
      <c r="A168" s="108" t="s">
        <v>76</v>
      </c>
      <c r="B168" s="155" t="s">
        <v>300</v>
      </c>
      <c r="C168" s="225" t="s">
        <v>301</v>
      </c>
      <c r="D168" s="141"/>
      <c r="E168" s="142">
        <f>SUM(E169:E171)</f>
        <v>0</v>
      </c>
      <c r="F168" s="143"/>
      <c r="G168" s="144">
        <f t="shared" ref="G168:H168" si="419">SUM(G169:G171)</f>
        <v>0</v>
      </c>
      <c r="H168" s="142">
        <f t="shared" si="419"/>
        <v>0</v>
      </c>
      <c r="I168" s="143"/>
      <c r="J168" s="144">
        <f t="shared" ref="J168:K168" si="420">SUM(J169:J171)</f>
        <v>0</v>
      </c>
      <c r="K168" s="142">
        <f t="shared" si="420"/>
        <v>0</v>
      </c>
      <c r="L168" s="143"/>
      <c r="M168" s="144">
        <f t="shared" ref="M168:N168" si="421">SUM(M169:M171)</f>
        <v>0</v>
      </c>
      <c r="N168" s="142">
        <f t="shared" si="421"/>
        <v>0</v>
      </c>
      <c r="O168" s="143"/>
      <c r="P168" s="144">
        <f t="shared" ref="P168:Q168" si="422">SUM(P169:P171)</f>
        <v>0</v>
      </c>
      <c r="Q168" s="142">
        <f t="shared" si="422"/>
        <v>0</v>
      </c>
      <c r="R168" s="143"/>
      <c r="S168" s="144">
        <f t="shared" ref="S168:T168" si="423">SUM(S169:S171)</f>
        <v>0</v>
      </c>
      <c r="T168" s="142">
        <f t="shared" si="423"/>
        <v>0</v>
      </c>
      <c r="U168" s="143"/>
      <c r="V168" s="144">
        <f t="shared" ref="V168:X168" si="424">SUM(V169:V171)</f>
        <v>0</v>
      </c>
      <c r="W168" s="144">
        <f t="shared" si="424"/>
        <v>0</v>
      </c>
      <c r="X168" s="144">
        <f t="shared" si="424"/>
        <v>0</v>
      </c>
      <c r="Y168" s="144">
        <f t="shared" si="400"/>
        <v>0</v>
      </c>
      <c r="Z168" s="144" t="e">
        <f t="shared" si="401"/>
        <v>#DIV/0!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15">
      <c r="A169" s="119" t="s">
        <v>79</v>
      </c>
      <c r="B169" s="120" t="s">
        <v>302</v>
      </c>
      <c r="C169" s="188" t="s">
        <v>303</v>
      </c>
      <c r="D169" s="122"/>
      <c r="E169" s="123"/>
      <c r="F169" s="124"/>
      <c r="G169" s="125">
        <f t="shared" ref="G169:G171" si="425">E169*F169</f>
        <v>0</v>
      </c>
      <c r="H169" s="123"/>
      <c r="I169" s="124"/>
      <c r="J169" s="125">
        <f t="shared" ref="J169:J171" si="426">H169*I169</f>
        <v>0</v>
      </c>
      <c r="K169" s="123"/>
      <c r="L169" s="124"/>
      <c r="M169" s="125">
        <f t="shared" ref="M169:M171" si="427">K169*L169</f>
        <v>0</v>
      </c>
      <c r="N169" s="123"/>
      <c r="O169" s="124"/>
      <c r="P169" s="125">
        <f t="shared" ref="P169:P171" si="428">N169*O169</f>
        <v>0</v>
      </c>
      <c r="Q169" s="123"/>
      <c r="R169" s="124"/>
      <c r="S169" s="125">
        <f t="shared" ref="S169:S171" si="429">Q169*R169</f>
        <v>0</v>
      </c>
      <c r="T169" s="123"/>
      <c r="U169" s="124"/>
      <c r="V169" s="125">
        <f t="shared" ref="V169:V171" si="430">T169*U169</f>
        <v>0</v>
      </c>
      <c r="W169" s="126">
        <f t="shared" ref="W169:W171" si="431">G169+M169+S169</f>
        <v>0</v>
      </c>
      <c r="X169" s="127">
        <f t="shared" ref="X169:X171" si="432">J169+P169+V169</f>
        <v>0</v>
      </c>
      <c r="Y169" s="127">
        <f t="shared" si="400"/>
        <v>0</v>
      </c>
      <c r="Z169" s="128" t="e">
        <f t="shared" si="401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15">
      <c r="A170" s="119" t="s">
        <v>79</v>
      </c>
      <c r="B170" s="120" t="s">
        <v>304</v>
      </c>
      <c r="C170" s="188" t="s">
        <v>303</v>
      </c>
      <c r="D170" s="122"/>
      <c r="E170" s="123"/>
      <c r="F170" s="124"/>
      <c r="G170" s="125">
        <f t="shared" si="425"/>
        <v>0</v>
      </c>
      <c r="H170" s="123"/>
      <c r="I170" s="124"/>
      <c r="J170" s="125">
        <f t="shared" si="426"/>
        <v>0</v>
      </c>
      <c r="K170" s="123"/>
      <c r="L170" s="124"/>
      <c r="M170" s="125">
        <f t="shared" si="427"/>
        <v>0</v>
      </c>
      <c r="N170" s="123"/>
      <c r="O170" s="124"/>
      <c r="P170" s="125">
        <f t="shared" si="428"/>
        <v>0</v>
      </c>
      <c r="Q170" s="123"/>
      <c r="R170" s="124"/>
      <c r="S170" s="125">
        <f t="shared" si="429"/>
        <v>0</v>
      </c>
      <c r="T170" s="123"/>
      <c r="U170" s="124"/>
      <c r="V170" s="125">
        <f t="shared" si="430"/>
        <v>0</v>
      </c>
      <c r="W170" s="126">
        <f t="shared" si="431"/>
        <v>0</v>
      </c>
      <c r="X170" s="127">
        <f t="shared" si="432"/>
        <v>0</v>
      </c>
      <c r="Y170" s="127">
        <f t="shared" si="400"/>
        <v>0</v>
      </c>
      <c r="Z170" s="128" t="e">
        <f t="shared" si="401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15">
      <c r="A171" s="132" t="s">
        <v>79</v>
      </c>
      <c r="B171" s="133" t="s">
        <v>305</v>
      </c>
      <c r="C171" s="164" t="s">
        <v>303</v>
      </c>
      <c r="D171" s="134"/>
      <c r="E171" s="135"/>
      <c r="F171" s="136"/>
      <c r="G171" s="137">
        <f t="shared" si="425"/>
        <v>0</v>
      </c>
      <c r="H171" s="135"/>
      <c r="I171" s="136"/>
      <c r="J171" s="137">
        <f t="shared" si="426"/>
        <v>0</v>
      </c>
      <c r="K171" s="135"/>
      <c r="L171" s="136"/>
      <c r="M171" s="137">
        <f t="shared" si="427"/>
        <v>0</v>
      </c>
      <c r="N171" s="135"/>
      <c r="O171" s="136"/>
      <c r="P171" s="137">
        <f t="shared" si="428"/>
        <v>0</v>
      </c>
      <c r="Q171" s="135"/>
      <c r="R171" s="136"/>
      <c r="S171" s="137">
        <f t="shared" si="429"/>
        <v>0</v>
      </c>
      <c r="T171" s="135"/>
      <c r="U171" s="136"/>
      <c r="V171" s="137">
        <f t="shared" si="430"/>
        <v>0</v>
      </c>
      <c r="W171" s="138">
        <f t="shared" si="431"/>
        <v>0</v>
      </c>
      <c r="X171" s="127">
        <f t="shared" si="432"/>
        <v>0</v>
      </c>
      <c r="Y171" s="127">
        <f t="shared" si="400"/>
        <v>0</v>
      </c>
      <c r="Z171" s="128" t="e">
        <f t="shared" si="401"/>
        <v>#DIV/0!</v>
      </c>
      <c r="AA171" s="286"/>
      <c r="AB171" s="131"/>
      <c r="AC171" s="131"/>
      <c r="AD171" s="131"/>
      <c r="AE171" s="131"/>
      <c r="AF171" s="131"/>
      <c r="AG171" s="131"/>
    </row>
    <row r="172" spans="1:33" ht="30" customHeight="1" x14ac:dyDescent="0.15">
      <c r="A172" s="108" t="s">
        <v>76</v>
      </c>
      <c r="B172" s="155" t="s">
        <v>306</v>
      </c>
      <c r="C172" s="299" t="s">
        <v>281</v>
      </c>
      <c r="D172" s="141"/>
      <c r="E172" s="142">
        <f>SUM(E173:E179)</f>
        <v>7</v>
      </c>
      <c r="F172" s="143"/>
      <c r="G172" s="144">
        <f>SUM(G173:G180)</f>
        <v>48832.5</v>
      </c>
      <c r="H172" s="142">
        <f>SUM(H173:H179)</f>
        <v>2.5</v>
      </c>
      <c r="I172" s="143"/>
      <c r="J172" s="144">
        <f>SUM(J173:J180)</f>
        <v>40000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0</v>
      </c>
      <c r="O172" s="143"/>
      <c r="P172" s="144">
        <f>SUM(P173:P180)</f>
        <v>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33">SUM(V173:V180)</f>
        <v>0</v>
      </c>
      <c r="W172" s="144">
        <f t="shared" si="433"/>
        <v>48832.5</v>
      </c>
      <c r="X172" s="144">
        <f t="shared" si="433"/>
        <v>40000</v>
      </c>
      <c r="Y172" s="144">
        <f t="shared" si="400"/>
        <v>8832.5</v>
      </c>
      <c r="Z172" s="144">
        <f t="shared" si="401"/>
        <v>0.18087339374392056</v>
      </c>
      <c r="AA172" s="298"/>
      <c r="AB172" s="118"/>
      <c r="AC172" s="118"/>
      <c r="AD172" s="118"/>
      <c r="AE172" s="118"/>
      <c r="AF172" s="118"/>
      <c r="AG172" s="118"/>
    </row>
    <row r="173" spans="1:33" ht="30" customHeight="1" x14ac:dyDescent="0.15">
      <c r="A173" s="119" t="s">
        <v>79</v>
      </c>
      <c r="B173" s="120" t="s">
        <v>307</v>
      </c>
      <c r="C173" s="188" t="s">
        <v>374</v>
      </c>
      <c r="D173" s="122" t="s">
        <v>82</v>
      </c>
      <c r="E173" s="123">
        <v>2.5</v>
      </c>
      <c r="F173" s="124">
        <v>16000</v>
      </c>
      <c r="G173" s="125">
        <f t="shared" ref="G173:G180" si="434">E173*F173</f>
        <v>40000</v>
      </c>
      <c r="H173" s="123">
        <v>2.5</v>
      </c>
      <c r="I173" s="124">
        <v>16000</v>
      </c>
      <c r="J173" s="125">
        <f t="shared" ref="J173:J180" si="435">H173*I173</f>
        <v>40000</v>
      </c>
      <c r="K173" s="123"/>
      <c r="L173" s="124"/>
      <c r="M173" s="125">
        <f t="shared" ref="M173:M180" si="436">K173*L173</f>
        <v>0</v>
      </c>
      <c r="N173" s="123"/>
      <c r="O173" s="124"/>
      <c r="P173" s="125">
        <f t="shared" ref="P173:P180" si="437">N173*O173</f>
        <v>0</v>
      </c>
      <c r="Q173" s="123"/>
      <c r="R173" s="124"/>
      <c r="S173" s="125">
        <f t="shared" ref="S173:S180" si="438">Q173*R173</f>
        <v>0</v>
      </c>
      <c r="T173" s="123"/>
      <c r="U173" s="124"/>
      <c r="V173" s="125">
        <f t="shared" ref="V173:V180" si="439">T173*U173</f>
        <v>0</v>
      </c>
      <c r="W173" s="126">
        <f t="shared" ref="W173:W180" si="440">G173+M173+S173</f>
        <v>40000</v>
      </c>
      <c r="X173" s="127">
        <f t="shared" ref="X173:X180" si="441">J173+P173+V173</f>
        <v>40000</v>
      </c>
      <c r="Y173" s="127">
        <f t="shared" si="400"/>
        <v>0</v>
      </c>
      <c r="Z173" s="128">
        <f t="shared" si="401"/>
        <v>0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15">
      <c r="A174" s="119" t="s">
        <v>79</v>
      </c>
      <c r="B174" s="120" t="s">
        <v>308</v>
      </c>
      <c r="C174" s="188" t="s">
        <v>309</v>
      </c>
      <c r="D174" s="122"/>
      <c r="E174" s="123"/>
      <c r="F174" s="124"/>
      <c r="G174" s="125">
        <f t="shared" si="434"/>
        <v>0</v>
      </c>
      <c r="H174" s="123"/>
      <c r="I174" s="124"/>
      <c r="J174" s="125">
        <f t="shared" si="435"/>
        <v>0</v>
      </c>
      <c r="K174" s="123"/>
      <c r="L174" s="124"/>
      <c r="M174" s="125">
        <f t="shared" si="436"/>
        <v>0</v>
      </c>
      <c r="N174" s="123"/>
      <c r="O174" s="124"/>
      <c r="P174" s="125">
        <f t="shared" si="437"/>
        <v>0</v>
      </c>
      <c r="Q174" s="123"/>
      <c r="R174" s="124"/>
      <c r="S174" s="125">
        <f t="shared" si="438"/>
        <v>0</v>
      </c>
      <c r="T174" s="123"/>
      <c r="U174" s="124"/>
      <c r="V174" s="125">
        <f t="shared" si="439"/>
        <v>0</v>
      </c>
      <c r="W174" s="138">
        <f t="shared" si="440"/>
        <v>0</v>
      </c>
      <c r="X174" s="127">
        <f t="shared" si="441"/>
        <v>0</v>
      </c>
      <c r="Y174" s="127">
        <f t="shared" si="400"/>
        <v>0</v>
      </c>
      <c r="Z174" s="128" t="e">
        <f t="shared" si="401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69" customHeight="1" x14ac:dyDescent="0.15">
      <c r="A175" s="119" t="s">
        <v>79</v>
      </c>
      <c r="B175" s="120" t="s">
        <v>310</v>
      </c>
      <c r="C175" s="188" t="s">
        <v>311</v>
      </c>
      <c r="D175" s="122" t="s">
        <v>82</v>
      </c>
      <c r="E175" s="123">
        <v>2.5</v>
      </c>
      <c r="F175" s="124">
        <v>125</v>
      </c>
      <c r="G175" s="125">
        <f t="shared" si="434"/>
        <v>312.5</v>
      </c>
      <c r="H175" s="123">
        <v>0</v>
      </c>
      <c r="I175" s="124">
        <v>125</v>
      </c>
      <c r="J175" s="125">
        <f t="shared" si="435"/>
        <v>0</v>
      </c>
      <c r="K175" s="123"/>
      <c r="L175" s="124"/>
      <c r="M175" s="125">
        <f t="shared" si="436"/>
        <v>0</v>
      </c>
      <c r="N175" s="123"/>
      <c r="O175" s="124"/>
      <c r="P175" s="125">
        <f t="shared" si="437"/>
        <v>0</v>
      </c>
      <c r="Q175" s="123"/>
      <c r="R175" s="124"/>
      <c r="S175" s="125">
        <f t="shared" si="438"/>
        <v>0</v>
      </c>
      <c r="T175" s="123"/>
      <c r="U175" s="124"/>
      <c r="V175" s="125">
        <f t="shared" si="439"/>
        <v>0</v>
      </c>
      <c r="W175" s="138">
        <f t="shared" si="440"/>
        <v>312.5</v>
      </c>
      <c r="X175" s="127">
        <f t="shared" si="441"/>
        <v>0</v>
      </c>
      <c r="Y175" s="127">
        <f t="shared" si="400"/>
        <v>312.5</v>
      </c>
      <c r="Z175" s="128">
        <f t="shared" si="401"/>
        <v>1</v>
      </c>
      <c r="AA175" s="285" t="s">
        <v>377</v>
      </c>
      <c r="AB175" s="131"/>
      <c r="AC175" s="131"/>
      <c r="AD175" s="131"/>
      <c r="AE175" s="131"/>
      <c r="AF175" s="131"/>
      <c r="AG175" s="131"/>
    </row>
    <row r="176" spans="1:33" ht="74" customHeight="1" x14ac:dyDescent="0.15">
      <c r="A176" s="119" t="s">
        <v>79</v>
      </c>
      <c r="B176" s="120" t="s">
        <v>312</v>
      </c>
      <c r="C176" s="164" t="s">
        <v>375</v>
      </c>
      <c r="D176" s="122" t="s">
        <v>144</v>
      </c>
      <c r="E176" s="123">
        <v>1</v>
      </c>
      <c r="F176" s="124">
        <v>6300</v>
      </c>
      <c r="G176" s="125">
        <f t="shared" si="434"/>
        <v>6300</v>
      </c>
      <c r="H176" s="123">
        <v>0</v>
      </c>
      <c r="I176" s="124">
        <v>6300</v>
      </c>
      <c r="J176" s="125">
        <f t="shared" si="435"/>
        <v>0</v>
      </c>
      <c r="K176" s="123"/>
      <c r="L176" s="124"/>
      <c r="M176" s="125">
        <f t="shared" si="436"/>
        <v>0</v>
      </c>
      <c r="N176" s="123"/>
      <c r="O176" s="124"/>
      <c r="P176" s="125">
        <f t="shared" si="437"/>
        <v>0</v>
      </c>
      <c r="Q176" s="123"/>
      <c r="R176" s="124"/>
      <c r="S176" s="125">
        <f t="shared" si="438"/>
        <v>0</v>
      </c>
      <c r="T176" s="123"/>
      <c r="U176" s="124"/>
      <c r="V176" s="125">
        <f t="shared" si="439"/>
        <v>0</v>
      </c>
      <c r="W176" s="138">
        <f t="shared" si="440"/>
        <v>6300</v>
      </c>
      <c r="X176" s="127">
        <f t="shared" si="441"/>
        <v>0</v>
      </c>
      <c r="Y176" s="127">
        <f t="shared" si="400"/>
        <v>6300</v>
      </c>
      <c r="Z176" s="128">
        <f t="shared" si="401"/>
        <v>1</v>
      </c>
      <c r="AA176" s="285" t="s">
        <v>377</v>
      </c>
      <c r="AB176" s="131"/>
      <c r="AC176" s="131"/>
      <c r="AD176" s="131"/>
      <c r="AE176" s="131"/>
      <c r="AF176" s="131"/>
      <c r="AG176" s="131"/>
    </row>
    <row r="177" spans="1:33" ht="75" customHeight="1" x14ac:dyDescent="0.15">
      <c r="A177" s="119" t="s">
        <v>79</v>
      </c>
      <c r="B177" s="120" t="s">
        <v>313</v>
      </c>
      <c r="C177" s="164" t="s">
        <v>376</v>
      </c>
      <c r="D177" s="122" t="s">
        <v>144</v>
      </c>
      <c r="E177" s="123">
        <v>1</v>
      </c>
      <c r="F177" s="124">
        <v>2220</v>
      </c>
      <c r="G177" s="125">
        <f t="shared" si="434"/>
        <v>2220</v>
      </c>
      <c r="H177" s="123">
        <v>0</v>
      </c>
      <c r="I177" s="124">
        <v>2220</v>
      </c>
      <c r="J177" s="125">
        <f t="shared" si="435"/>
        <v>0</v>
      </c>
      <c r="K177" s="123"/>
      <c r="L177" s="124"/>
      <c r="M177" s="125">
        <f t="shared" si="436"/>
        <v>0</v>
      </c>
      <c r="N177" s="123"/>
      <c r="O177" s="124"/>
      <c r="P177" s="125">
        <f t="shared" si="437"/>
        <v>0</v>
      </c>
      <c r="Q177" s="123"/>
      <c r="R177" s="124"/>
      <c r="S177" s="125">
        <f t="shared" si="438"/>
        <v>0</v>
      </c>
      <c r="T177" s="123"/>
      <c r="U177" s="124"/>
      <c r="V177" s="125">
        <f t="shared" si="439"/>
        <v>0</v>
      </c>
      <c r="W177" s="138">
        <f t="shared" si="440"/>
        <v>2220</v>
      </c>
      <c r="X177" s="127">
        <f t="shared" si="441"/>
        <v>0</v>
      </c>
      <c r="Y177" s="127">
        <f t="shared" si="400"/>
        <v>2220</v>
      </c>
      <c r="Z177" s="128">
        <f t="shared" si="401"/>
        <v>1</v>
      </c>
      <c r="AA177" s="285" t="s">
        <v>377</v>
      </c>
      <c r="AB177" s="130"/>
      <c r="AC177" s="131"/>
      <c r="AD177" s="131"/>
      <c r="AE177" s="131"/>
      <c r="AF177" s="131"/>
      <c r="AG177" s="131"/>
    </row>
    <row r="178" spans="1:33" ht="30" customHeight="1" x14ac:dyDescent="0.15">
      <c r="A178" s="119" t="s">
        <v>79</v>
      </c>
      <c r="B178" s="120" t="s">
        <v>315</v>
      </c>
      <c r="C178" s="164" t="s">
        <v>314</v>
      </c>
      <c r="D178" s="122"/>
      <c r="E178" s="123"/>
      <c r="F178" s="124"/>
      <c r="G178" s="125">
        <f t="shared" si="434"/>
        <v>0</v>
      </c>
      <c r="H178" s="123"/>
      <c r="I178" s="124"/>
      <c r="J178" s="125">
        <f t="shared" si="435"/>
        <v>0</v>
      </c>
      <c r="K178" s="123"/>
      <c r="L178" s="124"/>
      <c r="M178" s="125">
        <f t="shared" si="436"/>
        <v>0</v>
      </c>
      <c r="N178" s="123"/>
      <c r="O178" s="124"/>
      <c r="P178" s="125">
        <f t="shared" si="437"/>
        <v>0</v>
      </c>
      <c r="Q178" s="123"/>
      <c r="R178" s="124"/>
      <c r="S178" s="125">
        <f t="shared" si="438"/>
        <v>0</v>
      </c>
      <c r="T178" s="123"/>
      <c r="U178" s="124"/>
      <c r="V178" s="125">
        <f t="shared" si="439"/>
        <v>0</v>
      </c>
      <c r="W178" s="138">
        <f t="shared" si="440"/>
        <v>0</v>
      </c>
      <c r="X178" s="127">
        <f t="shared" si="441"/>
        <v>0</v>
      </c>
      <c r="Y178" s="127">
        <f t="shared" si="400"/>
        <v>0</v>
      </c>
      <c r="Z178" s="128" t="e">
        <f t="shared" si="401"/>
        <v>#DIV/0!</v>
      </c>
      <c r="AA178" s="285"/>
      <c r="AB178" s="131"/>
      <c r="AC178" s="131"/>
      <c r="AD178" s="131"/>
      <c r="AE178" s="131"/>
      <c r="AF178" s="131"/>
      <c r="AG178" s="131"/>
    </row>
    <row r="179" spans="1:33" ht="30" customHeight="1" x14ac:dyDescent="0.15">
      <c r="A179" s="132" t="s">
        <v>79</v>
      </c>
      <c r="B179" s="133" t="s">
        <v>316</v>
      </c>
      <c r="C179" s="164" t="s">
        <v>314</v>
      </c>
      <c r="D179" s="134"/>
      <c r="E179" s="135"/>
      <c r="F179" s="136"/>
      <c r="G179" s="137">
        <f t="shared" si="434"/>
        <v>0</v>
      </c>
      <c r="H179" s="135"/>
      <c r="I179" s="136"/>
      <c r="J179" s="137">
        <f t="shared" si="435"/>
        <v>0</v>
      </c>
      <c r="K179" s="135"/>
      <c r="L179" s="136"/>
      <c r="M179" s="137">
        <f t="shared" si="436"/>
        <v>0</v>
      </c>
      <c r="N179" s="135"/>
      <c r="O179" s="136"/>
      <c r="P179" s="137">
        <f t="shared" si="437"/>
        <v>0</v>
      </c>
      <c r="Q179" s="135"/>
      <c r="R179" s="136"/>
      <c r="S179" s="137">
        <f t="shared" si="438"/>
        <v>0</v>
      </c>
      <c r="T179" s="135"/>
      <c r="U179" s="136"/>
      <c r="V179" s="137">
        <f t="shared" si="439"/>
        <v>0</v>
      </c>
      <c r="W179" s="138">
        <f t="shared" si="440"/>
        <v>0</v>
      </c>
      <c r="X179" s="127">
        <f t="shared" si="441"/>
        <v>0</v>
      </c>
      <c r="Y179" s="127">
        <f t="shared" si="400"/>
        <v>0</v>
      </c>
      <c r="Z179" s="128" t="e">
        <f t="shared" si="401"/>
        <v>#DIV/0!</v>
      </c>
      <c r="AA179" s="286"/>
      <c r="AB179" s="131"/>
      <c r="AC179" s="131"/>
      <c r="AD179" s="131"/>
      <c r="AE179" s="131"/>
      <c r="AF179" s="131"/>
      <c r="AG179" s="131"/>
    </row>
    <row r="180" spans="1:33" ht="30" customHeight="1" x14ac:dyDescent="0.15">
      <c r="A180" s="132" t="s">
        <v>79</v>
      </c>
      <c r="B180" s="154" t="s">
        <v>317</v>
      </c>
      <c r="C180" s="189" t="s">
        <v>318</v>
      </c>
      <c r="D180" s="148"/>
      <c r="E180" s="135"/>
      <c r="F180" s="136">
        <v>0.22</v>
      </c>
      <c r="G180" s="137">
        <f t="shared" si="434"/>
        <v>0</v>
      </c>
      <c r="H180" s="135"/>
      <c r="I180" s="136">
        <v>0.22</v>
      </c>
      <c r="J180" s="137">
        <f t="shared" si="435"/>
        <v>0</v>
      </c>
      <c r="K180" s="135"/>
      <c r="L180" s="136">
        <v>0.22</v>
      </c>
      <c r="M180" s="137">
        <f t="shared" si="436"/>
        <v>0</v>
      </c>
      <c r="N180" s="135"/>
      <c r="O180" s="136">
        <v>0.22</v>
      </c>
      <c r="P180" s="137">
        <f t="shared" si="437"/>
        <v>0</v>
      </c>
      <c r="Q180" s="135"/>
      <c r="R180" s="136">
        <v>0.22</v>
      </c>
      <c r="S180" s="137">
        <f t="shared" si="438"/>
        <v>0</v>
      </c>
      <c r="T180" s="135"/>
      <c r="U180" s="136">
        <v>0.22</v>
      </c>
      <c r="V180" s="137">
        <f t="shared" si="439"/>
        <v>0</v>
      </c>
      <c r="W180" s="138">
        <f t="shared" si="440"/>
        <v>0</v>
      </c>
      <c r="X180" s="127">
        <f t="shared" si="441"/>
        <v>0</v>
      </c>
      <c r="Y180" s="127">
        <f t="shared" si="400"/>
        <v>0</v>
      </c>
      <c r="Z180" s="128" t="e">
        <f t="shared" si="401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15">
      <c r="A181" s="300" t="s">
        <v>319</v>
      </c>
      <c r="B181" s="301"/>
      <c r="C181" s="302"/>
      <c r="D181" s="303"/>
      <c r="E181" s="174">
        <f>E172+E168+E163+E158</f>
        <v>11.5</v>
      </c>
      <c r="F181" s="190"/>
      <c r="G181" s="304">
        <f t="shared" ref="G181:H181" si="442">G172+G168+G163+G158</f>
        <v>72082.5</v>
      </c>
      <c r="H181" s="174">
        <f t="shared" si="442"/>
        <v>7</v>
      </c>
      <c r="I181" s="190"/>
      <c r="J181" s="304">
        <f t="shared" ref="J181:K181" si="443">J172+J168+J163+J158</f>
        <v>63250</v>
      </c>
      <c r="K181" s="174">
        <f t="shared" si="443"/>
        <v>0</v>
      </c>
      <c r="L181" s="190"/>
      <c r="M181" s="304">
        <f t="shared" ref="M181:N181" si="444">M172+M168+M163+M158</f>
        <v>0</v>
      </c>
      <c r="N181" s="174">
        <f t="shared" si="444"/>
        <v>0</v>
      </c>
      <c r="O181" s="190"/>
      <c r="P181" s="304">
        <f t="shared" ref="P181:Q181" si="445">P172+P168+P163+P158</f>
        <v>0</v>
      </c>
      <c r="Q181" s="174">
        <f t="shared" si="445"/>
        <v>0</v>
      </c>
      <c r="R181" s="190"/>
      <c r="S181" s="304">
        <f t="shared" ref="S181:T181" si="446">S172+S168+S163+S158</f>
        <v>0</v>
      </c>
      <c r="T181" s="174">
        <f t="shared" si="446"/>
        <v>0</v>
      </c>
      <c r="U181" s="190"/>
      <c r="V181" s="304">
        <f>V172+V168+V163+V158</f>
        <v>0</v>
      </c>
      <c r="W181" s="228">
        <f t="shared" ref="W181:X181" si="447">W172+W158+W168+W163</f>
        <v>72082.5</v>
      </c>
      <c r="X181" s="228">
        <f t="shared" si="447"/>
        <v>63250</v>
      </c>
      <c r="Y181" s="228">
        <f t="shared" si="400"/>
        <v>8832.5</v>
      </c>
      <c r="Z181" s="228">
        <f t="shared" si="401"/>
        <v>0.12253320847639858</v>
      </c>
      <c r="AA181" s="229"/>
      <c r="AB181" s="7"/>
      <c r="AC181" s="7"/>
      <c r="AD181" s="7"/>
      <c r="AE181" s="7"/>
      <c r="AF181" s="7"/>
      <c r="AG181" s="7"/>
    </row>
    <row r="182" spans="1:33" ht="30" customHeight="1" x14ac:dyDescent="0.15">
      <c r="A182" s="305" t="s">
        <v>320</v>
      </c>
      <c r="B182" s="306"/>
      <c r="C182" s="307"/>
      <c r="D182" s="308"/>
      <c r="E182" s="309"/>
      <c r="F182" s="310"/>
      <c r="G182" s="311">
        <f>G33+G47+G56+G82+G96+G110+G123+G131+G139+G146+G150+G156+G181</f>
        <v>439297.5</v>
      </c>
      <c r="H182" s="309"/>
      <c r="I182" s="310"/>
      <c r="J182" s="311">
        <f>J33+J47+J56+J82+J96+J110+J123+J131+J139+J146+J150+J156+J181</f>
        <v>439297.5</v>
      </c>
      <c r="K182" s="309"/>
      <c r="L182" s="310"/>
      <c r="M182" s="311">
        <f>M33+M47+M56+M82+M96+M110+M123+M131+M139+M146+M150+M156+M181</f>
        <v>0</v>
      </c>
      <c r="N182" s="309"/>
      <c r="O182" s="310"/>
      <c r="P182" s="311">
        <f>P33+P47+P56+P82+P96+P110+P123+P131+P139+P146+P150+P156+P181</f>
        <v>0</v>
      </c>
      <c r="Q182" s="309"/>
      <c r="R182" s="310"/>
      <c r="S182" s="311">
        <f>S33+S47+S56+S82+S96+S110+S123+S131+S139+S146+S150+S156+S181</f>
        <v>0</v>
      </c>
      <c r="T182" s="309"/>
      <c r="U182" s="310"/>
      <c r="V182" s="311">
        <f t="shared" ref="V182:Y182" si="448">V33+V47+V56+V82+V96+V110+V123+V131+V139+V146+V150+V156+V181</f>
        <v>0</v>
      </c>
      <c r="W182" s="311">
        <f t="shared" si="448"/>
        <v>439297.5</v>
      </c>
      <c r="X182" s="311">
        <f t="shared" si="448"/>
        <v>439297.5</v>
      </c>
      <c r="Y182" s="311">
        <f t="shared" si="448"/>
        <v>0</v>
      </c>
      <c r="Z182" s="312">
        <f t="shared" si="401"/>
        <v>0</v>
      </c>
      <c r="AA182" s="313"/>
      <c r="AB182" s="7"/>
      <c r="AC182" s="7"/>
      <c r="AD182" s="7"/>
      <c r="AE182" s="7"/>
      <c r="AF182" s="7"/>
      <c r="AG182" s="7"/>
    </row>
    <row r="183" spans="1:33" ht="15" customHeight="1" x14ac:dyDescent="0.15">
      <c r="A183" s="403"/>
      <c r="B183" s="370"/>
      <c r="C183" s="370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4"/>
      <c r="X183" s="314"/>
      <c r="Y183" s="314"/>
      <c r="Z183" s="314"/>
      <c r="AA183" s="83"/>
      <c r="AB183" s="7"/>
      <c r="AC183" s="7"/>
      <c r="AD183" s="7"/>
      <c r="AE183" s="7"/>
      <c r="AF183" s="7"/>
      <c r="AG183" s="7"/>
    </row>
    <row r="184" spans="1:33" ht="30" customHeight="1" x14ac:dyDescent="0.15">
      <c r="A184" s="404" t="s">
        <v>321</v>
      </c>
      <c r="B184" s="382"/>
      <c r="C184" s="405"/>
      <c r="D184" s="315"/>
      <c r="E184" s="309"/>
      <c r="F184" s="310"/>
      <c r="G184" s="316">
        <f>Фінансування!C27-'Кошторис  витрат'!G182</f>
        <v>0</v>
      </c>
      <c r="H184" s="309"/>
      <c r="I184" s="310"/>
      <c r="J184" s="316">
        <f>Фінансування!C28-'Кошторис  витрат'!J182</f>
        <v>0</v>
      </c>
      <c r="K184" s="309"/>
      <c r="L184" s="310"/>
      <c r="M184" s="316">
        <f>Фінансування!J27-'Кошторис  витрат'!M182</f>
        <v>0</v>
      </c>
      <c r="N184" s="309"/>
      <c r="O184" s="310"/>
      <c r="P184" s="316">
        <f>Фінансування!J28-'Кошторис  витрат'!P182</f>
        <v>0</v>
      </c>
      <c r="Q184" s="309"/>
      <c r="R184" s="310"/>
      <c r="S184" s="316">
        <f>Фінансування!L27-'Кошторис  витрат'!S182</f>
        <v>0</v>
      </c>
      <c r="T184" s="309"/>
      <c r="U184" s="310"/>
      <c r="V184" s="316">
        <f>Фінансування!L28-'Кошторис  витрат'!V182</f>
        <v>0</v>
      </c>
      <c r="W184" s="317">
        <f>Фінансування!N27-'Кошторис  витрат'!W182</f>
        <v>0</v>
      </c>
      <c r="X184" s="317">
        <f>Фінансування!N28-'Кошторис  витрат'!X182</f>
        <v>0</v>
      </c>
      <c r="Y184" s="317"/>
      <c r="Z184" s="317"/>
      <c r="AA184" s="318"/>
      <c r="AB184" s="7"/>
      <c r="AC184" s="7"/>
      <c r="AD184" s="7"/>
      <c r="AE184" s="7"/>
      <c r="AF184" s="7"/>
      <c r="AG184" s="7"/>
    </row>
    <row r="185" spans="1:33" ht="15.75" customHeight="1" x14ac:dyDescent="0.15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321"/>
      <c r="B188" s="322"/>
      <c r="C188" s="323" t="s">
        <v>350</v>
      </c>
      <c r="D188" s="320"/>
      <c r="E188" s="324"/>
      <c r="F188" s="324"/>
      <c r="G188" s="70"/>
      <c r="H188" s="325"/>
      <c r="I188" s="321" t="s">
        <v>351</v>
      </c>
      <c r="J188" s="324"/>
      <c r="K188" s="326"/>
      <c r="L188" s="2"/>
      <c r="M188" s="70"/>
      <c r="N188" s="326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15">
      <c r="A189" s="327"/>
      <c r="B189" s="328"/>
      <c r="C189" s="329" t="s">
        <v>322</v>
      </c>
      <c r="D189" s="330"/>
      <c r="E189" s="331" t="s">
        <v>323</v>
      </c>
      <c r="F189" s="331"/>
      <c r="G189" s="332"/>
      <c r="H189" s="333"/>
      <c r="I189" s="334" t="s">
        <v>324</v>
      </c>
      <c r="J189" s="332"/>
      <c r="K189" s="333"/>
      <c r="L189" s="334"/>
      <c r="M189" s="332"/>
      <c r="N189" s="333"/>
      <c r="O189" s="334"/>
      <c r="P189" s="332"/>
      <c r="Q189" s="332"/>
      <c r="R189" s="332"/>
      <c r="S189" s="332"/>
      <c r="T189" s="332"/>
      <c r="U189" s="332"/>
      <c r="V189" s="332"/>
      <c r="W189" s="335"/>
      <c r="X189" s="335"/>
      <c r="Y189" s="335"/>
      <c r="Z189" s="335"/>
      <c r="AA189" s="336"/>
      <c r="AB189" s="337"/>
      <c r="AC189" s="336"/>
      <c r="AD189" s="337"/>
      <c r="AE189" s="337"/>
      <c r="AF189" s="337"/>
      <c r="AG189" s="337"/>
    </row>
    <row r="190" spans="1:33" ht="15.75" customHeight="1" x14ac:dyDescent="0.1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1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1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1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1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1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1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1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1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1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1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1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1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1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1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1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1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1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1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1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1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1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1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1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1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1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1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1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1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1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1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1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1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1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1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3:C183"/>
    <mergeCell ref="A184:C184"/>
    <mergeCell ref="K8:M8"/>
    <mergeCell ref="N8:P8"/>
    <mergeCell ref="E8:G8"/>
    <mergeCell ref="H8:J8"/>
    <mergeCell ref="E54:G55"/>
    <mergeCell ref="H54:J55"/>
    <mergeCell ref="A96:D96"/>
    <mergeCell ref="K7:P7"/>
    <mergeCell ref="A1:E1"/>
    <mergeCell ref="A7:A9"/>
    <mergeCell ref="B7:B9"/>
    <mergeCell ref="C7:C9"/>
    <mergeCell ref="D7:D9"/>
    <mergeCell ref="E7:J7"/>
  </mergeCells>
  <phoneticPr fontId="36" type="noConversion"/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baseColWidth="10" defaultColWidth="12.6640625" defaultRowHeight="15" customHeight="1" x14ac:dyDescent="0.15"/>
  <cols>
    <col min="1" max="1" width="14.6640625" hidden="1" customWidth="1"/>
    <col min="2" max="2" width="12.1640625" customWidth="1"/>
    <col min="3" max="3" width="37.33203125" customWidth="1"/>
    <col min="4" max="4" width="14.33203125" customWidth="1"/>
    <col min="5" max="5" width="15.6640625" customWidth="1"/>
    <col min="6" max="6" width="14.33203125" customWidth="1"/>
    <col min="7" max="8" width="17.6640625" customWidth="1"/>
    <col min="9" max="9" width="12" customWidth="1"/>
    <col min="10" max="10" width="16.5" customWidth="1"/>
    <col min="11" max="26" width="7.6640625" customWidth="1"/>
  </cols>
  <sheetData>
    <row r="1" spans="1:26" ht="14.25" customHeight="1" x14ac:dyDescent="0.2">
      <c r="A1" s="339"/>
      <c r="B1" s="339"/>
      <c r="C1" s="339"/>
      <c r="D1" s="340"/>
      <c r="E1" s="339"/>
      <c r="F1" s="340"/>
      <c r="G1" s="339"/>
      <c r="H1" s="339"/>
      <c r="I1" s="5"/>
      <c r="J1" s="341" t="s">
        <v>325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339"/>
      <c r="B2" s="339"/>
      <c r="C2" s="339"/>
      <c r="D2" s="340"/>
      <c r="E2" s="339"/>
      <c r="F2" s="340"/>
      <c r="G2" s="339"/>
      <c r="H2" s="416" t="s">
        <v>326</v>
      </c>
      <c r="I2" s="370"/>
      <c r="J2" s="37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15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339"/>
      <c r="B4" s="417" t="s">
        <v>327</v>
      </c>
      <c r="C4" s="370"/>
      <c r="D4" s="370"/>
      <c r="E4" s="370"/>
      <c r="F4" s="370"/>
      <c r="G4" s="370"/>
      <c r="H4" s="370"/>
      <c r="I4" s="370"/>
      <c r="J4" s="3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339"/>
      <c r="B5" s="417" t="s">
        <v>328</v>
      </c>
      <c r="C5" s="370"/>
      <c r="D5" s="370"/>
      <c r="E5" s="370"/>
      <c r="F5" s="370"/>
      <c r="G5" s="370"/>
      <c r="H5" s="370"/>
      <c r="I5" s="370"/>
      <c r="J5" s="37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339"/>
      <c r="B6" s="418" t="s">
        <v>329</v>
      </c>
      <c r="C6" s="370"/>
      <c r="D6" s="370"/>
      <c r="E6" s="370"/>
      <c r="F6" s="370"/>
      <c r="G6" s="370"/>
      <c r="H6" s="370"/>
      <c r="I6" s="370"/>
      <c r="J6" s="37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339"/>
      <c r="B7" s="417" t="s">
        <v>330</v>
      </c>
      <c r="C7" s="370"/>
      <c r="D7" s="370"/>
      <c r="E7" s="370"/>
      <c r="F7" s="370"/>
      <c r="G7" s="370"/>
      <c r="H7" s="370"/>
      <c r="I7" s="370"/>
      <c r="J7" s="37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15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15">
      <c r="A9" s="15"/>
      <c r="B9" s="419" t="s">
        <v>331</v>
      </c>
      <c r="C9" s="415"/>
      <c r="D9" s="420"/>
      <c r="E9" s="421" t="s">
        <v>332</v>
      </c>
      <c r="F9" s="415"/>
      <c r="G9" s="415"/>
      <c r="H9" s="415"/>
      <c r="I9" s="415"/>
      <c r="J9" s="42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15">
      <c r="A10" s="342" t="s">
        <v>333</v>
      </c>
      <c r="B10" s="342" t="s">
        <v>334</v>
      </c>
      <c r="C10" s="342" t="s">
        <v>50</v>
      </c>
      <c r="D10" s="343" t="s">
        <v>335</v>
      </c>
      <c r="E10" s="342" t="s">
        <v>336</v>
      </c>
      <c r="F10" s="343" t="s">
        <v>335</v>
      </c>
      <c r="G10" s="344" t="s">
        <v>337</v>
      </c>
      <c r="H10" s="344" t="s">
        <v>338</v>
      </c>
      <c r="I10" s="342" t="s">
        <v>339</v>
      </c>
      <c r="J10" s="342" t="s">
        <v>340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15">
      <c r="A11" s="345"/>
      <c r="B11" s="345" t="s">
        <v>77</v>
      </c>
      <c r="C11" s="346"/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15">
      <c r="A12" s="345"/>
      <c r="B12" s="345" t="s">
        <v>109</v>
      </c>
      <c r="C12" s="346"/>
      <c r="D12" s="347"/>
      <c r="E12" s="346"/>
      <c r="F12" s="347"/>
      <c r="G12" s="346"/>
      <c r="H12" s="346"/>
      <c r="I12" s="347"/>
      <c r="J12" s="3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15">
      <c r="A13" s="345"/>
      <c r="B13" s="345" t="s">
        <v>116</v>
      </c>
      <c r="C13" s="346"/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15">
      <c r="A14" s="345"/>
      <c r="B14" s="345" t="s">
        <v>132</v>
      </c>
      <c r="C14" s="346"/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15">
      <c r="A15" s="345"/>
      <c r="B15" s="345" t="s">
        <v>150</v>
      </c>
      <c r="C15" s="346"/>
      <c r="D15" s="347"/>
      <c r="E15" s="346"/>
      <c r="F15" s="347"/>
      <c r="G15" s="346"/>
      <c r="H15" s="346"/>
      <c r="I15" s="347"/>
      <c r="J15" s="34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15">
      <c r="A16" s="345"/>
      <c r="B16" s="345"/>
      <c r="C16" s="346"/>
      <c r="D16" s="347"/>
      <c r="E16" s="346"/>
      <c r="F16" s="347"/>
      <c r="G16" s="346"/>
      <c r="H16" s="346"/>
      <c r="I16" s="347"/>
      <c r="J16" s="34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">
      <c r="A17" s="348"/>
      <c r="B17" s="414" t="s">
        <v>341</v>
      </c>
      <c r="C17" s="415"/>
      <c r="D17" s="349">
        <f>SUM(D11:D16)</f>
        <v>0</v>
      </c>
      <c r="E17" s="350"/>
      <c r="F17" s="349">
        <f>SUM(F11:F16)</f>
        <v>0</v>
      </c>
      <c r="G17" s="350"/>
      <c r="H17" s="350"/>
      <c r="I17" s="349">
        <f>SUM(I11:I16)</f>
        <v>0</v>
      </c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4.25" customHeight="1" x14ac:dyDescent="0.15">
      <c r="A18" s="339"/>
      <c r="B18" s="339"/>
      <c r="C18" s="339"/>
      <c r="D18" s="340"/>
      <c r="E18" s="339"/>
      <c r="F18" s="340"/>
      <c r="G18" s="339"/>
      <c r="H18" s="3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15">
      <c r="A19" s="15"/>
      <c r="B19" s="419" t="s">
        <v>342</v>
      </c>
      <c r="C19" s="415"/>
      <c r="D19" s="420"/>
      <c r="E19" s="421" t="s">
        <v>332</v>
      </c>
      <c r="F19" s="415"/>
      <c r="G19" s="415"/>
      <c r="H19" s="415"/>
      <c r="I19" s="415"/>
      <c r="J19" s="42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15">
      <c r="A20" s="342" t="s">
        <v>333</v>
      </c>
      <c r="B20" s="342" t="s">
        <v>334</v>
      </c>
      <c r="C20" s="342" t="s">
        <v>50</v>
      </c>
      <c r="D20" s="343" t="s">
        <v>335</v>
      </c>
      <c r="E20" s="342" t="s">
        <v>336</v>
      </c>
      <c r="F20" s="343" t="s">
        <v>335</v>
      </c>
      <c r="G20" s="344" t="s">
        <v>337</v>
      </c>
      <c r="H20" s="344" t="s">
        <v>338</v>
      </c>
      <c r="I20" s="342" t="s">
        <v>339</v>
      </c>
      <c r="J20" s="342" t="s">
        <v>340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15">
      <c r="A21" s="345"/>
      <c r="B21" s="345" t="s">
        <v>77</v>
      </c>
      <c r="C21" s="346"/>
      <c r="D21" s="347"/>
      <c r="E21" s="346"/>
      <c r="F21" s="347"/>
      <c r="G21" s="346"/>
      <c r="H21" s="346"/>
      <c r="I21" s="347"/>
      <c r="J21" s="34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15">
      <c r="A22" s="345"/>
      <c r="B22" s="345" t="s">
        <v>109</v>
      </c>
      <c r="C22" s="346"/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15">
      <c r="A23" s="345"/>
      <c r="B23" s="345" t="s">
        <v>116</v>
      </c>
      <c r="C23" s="346"/>
      <c r="D23" s="347"/>
      <c r="E23" s="346"/>
      <c r="F23" s="347"/>
      <c r="G23" s="346"/>
      <c r="H23" s="346"/>
      <c r="I23" s="347"/>
      <c r="J23" s="34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15">
      <c r="A24" s="345"/>
      <c r="B24" s="345" t="s">
        <v>132</v>
      </c>
      <c r="C24" s="346"/>
      <c r="D24" s="347"/>
      <c r="E24" s="346"/>
      <c r="F24" s="347"/>
      <c r="G24" s="346"/>
      <c r="H24" s="346"/>
      <c r="I24" s="347"/>
      <c r="J24" s="34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15">
      <c r="A25" s="345"/>
      <c r="B25" s="345" t="s">
        <v>150</v>
      </c>
      <c r="C25" s="346"/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15">
      <c r="A26" s="345"/>
      <c r="B26" s="345"/>
      <c r="C26" s="346"/>
      <c r="D26" s="347"/>
      <c r="E26" s="346"/>
      <c r="F26" s="347"/>
      <c r="G26" s="346"/>
      <c r="H26" s="346"/>
      <c r="I26" s="347"/>
      <c r="J26" s="34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48"/>
      <c r="B27" s="414" t="s">
        <v>341</v>
      </c>
      <c r="C27" s="415"/>
      <c r="D27" s="349">
        <f>SUM(D21:D26)</f>
        <v>0</v>
      </c>
      <c r="E27" s="350"/>
      <c r="F27" s="349">
        <f>SUM(F21:F26)</f>
        <v>0</v>
      </c>
      <c r="G27" s="350"/>
      <c r="H27" s="350"/>
      <c r="I27" s="349">
        <f>SUM(I21:I26)</f>
        <v>0</v>
      </c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ht="14.25" customHeight="1" x14ac:dyDescent="0.15">
      <c r="A28" s="339"/>
      <c r="B28" s="339"/>
      <c r="C28" s="339"/>
      <c r="D28" s="340"/>
      <c r="E28" s="339"/>
      <c r="F28" s="340"/>
      <c r="G28" s="339"/>
      <c r="H28" s="3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15">
      <c r="A29" s="15"/>
      <c r="B29" s="419" t="s">
        <v>343</v>
      </c>
      <c r="C29" s="415"/>
      <c r="D29" s="420"/>
      <c r="E29" s="421" t="s">
        <v>332</v>
      </c>
      <c r="F29" s="415"/>
      <c r="G29" s="415"/>
      <c r="H29" s="415"/>
      <c r="I29" s="415"/>
      <c r="J29" s="42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15">
      <c r="A30" s="342" t="s">
        <v>333</v>
      </c>
      <c r="B30" s="342" t="s">
        <v>334</v>
      </c>
      <c r="C30" s="342" t="s">
        <v>50</v>
      </c>
      <c r="D30" s="343" t="s">
        <v>335</v>
      </c>
      <c r="E30" s="342" t="s">
        <v>336</v>
      </c>
      <c r="F30" s="343" t="s">
        <v>335</v>
      </c>
      <c r="G30" s="344" t="s">
        <v>337</v>
      </c>
      <c r="H30" s="344" t="s">
        <v>338</v>
      </c>
      <c r="I30" s="342" t="s">
        <v>339</v>
      </c>
      <c r="J30" s="342" t="s">
        <v>340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15">
      <c r="A31" s="345"/>
      <c r="B31" s="345" t="s">
        <v>77</v>
      </c>
      <c r="C31" s="346"/>
      <c r="D31" s="347"/>
      <c r="E31" s="346"/>
      <c r="F31" s="347"/>
      <c r="G31" s="346"/>
      <c r="H31" s="346"/>
      <c r="I31" s="347"/>
      <c r="J31" s="3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15">
      <c r="A32" s="345"/>
      <c r="B32" s="345" t="s">
        <v>109</v>
      </c>
      <c r="C32" s="346"/>
      <c r="D32" s="347"/>
      <c r="E32" s="346"/>
      <c r="F32" s="347"/>
      <c r="G32" s="346"/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15">
      <c r="A33" s="345"/>
      <c r="B33" s="345" t="s">
        <v>116</v>
      </c>
      <c r="C33" s="346"/>
      <c r="D33" s="347"/>
      <c r="E33" s="346"/>
      <c r="F33" s="347"/>
      <c r="G33" s="346"/>
      <c r="H33" s="346"/>
      <c r="I33" s="347"/>
      <c r="J33" s="3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15">
      <c r="A34" s="345"/>
      <c r="B34" s="345" t="s">
        <v>132</v>
      </c>
      <c r="C34" s="346"/>
      <c r="D34" s="347"/>
      <c r="E34" s="346"/>
      <c r="F34" s="347"/>
      <c r="G34" s="346"/>
      <c r="H34" s="346"/>
      <c r="I34" s="347"/>
      <c r="J34" s="3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15">
      <c r="A35" s="345"/>
      <c r="B35" s="345" t="s">
        <v>150</v>
      </c>
      <c r="C35" s="346"/>
      <c r="D35" s="347"/>
      <c r="E35" s="346"/>
      <c r="F35" s="347"/>
      <c r="G35" s="346"/>
      <c r="H35" s="346"/>
      <c r="I35" s="347"/>
      <c r="J35" s="3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15">
      <c r="A36" s="345"/>
      <c r="B36" s="345"/>
      <c r="C36" s="346"/>
      <c r="D36" s="347"/>
      <c r="E36" s="346"/>
      <c r="F36" s="347"/>
      <c r="G36" s="346"/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48"/>
      <c r="B37" s="414" t="s">
        <v>341</v>
      </c>
      <c r="C37" s="415"/>
      <c r="D37" s="349">
        <f>SUM(D31:D36)</f>
        <v>0</v>
      </c>
      <c r="E37" s="350"/>
      <c r="F37" s="349">
        <f>SUM(F31:F36)</f>
        <v>0</v>
      </c>
      <c r="G37" s="350"/>
      <c r="H37" s="350"/>
      <c r="I37" s="349">
        <f>SUM(I31:I36)</f>
        <v>0</v>
      </c>
      <c r="J37" s="350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ht="14.25" customHeight="1" x14ac:dyDescent="0.15">
      <c r="A38" s="339"/>
      <c r="B38" s="339"/>
      <c r="C38" s="339"/>
      <c r="D38" s="340"/>
      <c r="E38" s="339"/>
      <c r="F38" s="340"/>
      <c r="G38" s="339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52"/>
      <c r="B39" s="353" t="s">
        <v>344</v>
      </c>
      <c r="C39" s="352"/>
      <c r="D39" s="354"/>
      <c r="E39" s="352"/>
      <c r="F39" s="354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4.25" customHeight="1" x14ac:dyDescent="0.15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15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15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15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15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15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15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15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15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15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15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15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15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15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15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15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15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15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15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15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15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15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15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15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15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15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15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15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15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15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15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15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15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15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15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15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15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15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15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15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15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15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15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15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15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15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15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15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15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15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15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15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15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15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15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15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15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15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15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15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15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15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15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15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15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15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15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15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15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15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15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15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15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15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15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15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15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15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15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15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15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15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15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15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15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15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15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15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15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15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15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15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15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15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15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15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15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15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15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15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15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15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15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15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15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15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15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15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15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15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15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15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15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15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15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15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15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15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15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15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15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15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15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15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15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15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15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15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15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15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15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15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15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15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15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15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15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15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15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15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15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15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15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15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15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15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15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15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15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15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15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15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15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15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15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15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15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15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15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15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15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15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15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15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15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15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15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15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15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15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15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15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15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15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15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15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15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15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15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15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15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15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15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15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15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15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15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15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15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15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15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15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15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15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15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15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15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15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15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15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15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15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15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15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15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15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15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15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15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15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15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15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15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15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15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15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15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15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15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15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15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15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15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15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15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15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15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15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15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15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15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15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15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15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15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15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15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15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15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15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15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15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15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15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15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15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15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15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15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15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15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15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15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15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15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15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15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15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15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15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15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15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15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15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15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15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15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15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15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15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15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15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15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15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15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15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15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15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15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15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15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15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15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15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15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15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15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15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15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15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15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15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15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15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15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15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15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15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15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15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15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15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15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15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15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15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15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15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15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15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15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15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15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15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15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15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15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15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15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15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15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15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15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15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15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15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15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15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15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15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15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15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15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15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15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15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15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15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15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15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15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15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15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15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15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15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15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15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15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15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15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15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15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15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15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15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15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15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15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15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15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15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15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15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15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15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15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15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15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15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15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15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15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15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15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15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15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15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15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15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15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15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15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15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15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15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15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15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15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15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15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15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15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15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15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15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15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15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15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15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15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15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15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15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15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15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15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15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15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15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15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15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15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15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15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15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15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15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15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15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15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15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15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15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15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15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15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15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15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15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15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15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15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15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15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15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15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15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15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15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15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15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15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15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15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15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15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15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15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15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15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15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15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15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15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15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15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15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15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15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15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15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15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15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15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15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15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15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15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15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15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15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15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15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15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15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15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15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15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15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15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15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15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15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15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15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15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15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15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15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15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15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15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15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15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15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15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15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15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15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15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15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15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15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15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15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15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15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15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15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15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15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15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15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15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15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15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15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15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15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15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15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15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15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15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15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15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15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15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15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15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15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15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15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15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15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15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15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15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15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15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15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15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15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15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15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15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15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15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15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15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15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15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15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15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15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15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15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15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15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15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15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15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15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15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15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15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15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15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15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15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15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15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15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15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15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15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15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15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15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15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15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15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15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15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15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15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15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15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15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15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15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15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15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15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15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15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15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15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15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15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15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15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15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15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15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15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15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15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15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15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15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15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15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15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15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15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15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15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15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15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15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15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15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15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15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15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15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15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15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15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15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15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15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15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15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15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15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15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15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15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15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15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15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15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15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15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15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15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15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15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15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15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15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15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15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15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15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15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15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15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15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15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15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15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15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15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15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15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15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15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15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15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15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15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15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15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15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15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15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15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15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15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15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15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15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15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15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15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15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15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15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15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15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15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15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15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15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15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15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15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15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15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15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15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15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15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15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15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15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15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15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15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15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15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15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15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15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15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15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15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15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15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15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15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15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15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15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15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15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15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15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15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15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15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15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15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15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15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15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15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15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15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15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15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15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15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15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15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15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15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15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15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15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15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15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15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15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15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15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15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15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15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15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15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15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15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15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15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15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15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15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15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15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15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15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15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15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15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15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15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15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15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15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15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15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15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15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15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15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15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15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15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15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15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15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15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15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15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15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15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15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15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15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15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15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15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15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15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15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15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15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15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15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15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15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15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15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15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15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15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15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15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15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15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15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15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15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15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15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15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15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15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15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15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15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15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15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15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15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15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15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15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15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15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15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15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15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15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15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15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15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15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15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15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15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15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15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15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15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15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15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15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15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15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15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15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15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15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15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15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15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15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15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15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15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15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15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15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15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15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15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15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15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15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15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15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15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15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15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15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15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15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15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15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15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15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15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15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15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15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15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15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15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15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15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15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15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15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15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15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15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15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15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15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15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15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15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15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15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15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15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15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15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15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15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15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15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15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15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15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15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15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15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15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15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15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15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15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15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15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15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15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15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15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15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15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15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15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15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15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15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15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15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15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15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15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15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15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15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15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Microsoft Office</cp:lastModifiedBy>
  <cp:lastPrinted>2021-11-28T09:15:44Z</cp:lastPrinted>
  <dcterms:created xsi:type="dcterms:W3CDTF">2020-11-14T13:09:40Z</dcterms:created>
  <dcterms:modified xsi:type="dcterms:W3CDTF">2021-11-28T09:19:18Z</dcterms:modified>
</cp:coreProperties>
</file>