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AUDIT\УКФ 2021\30.11.АйКю. Мольфарка\"/>
    </mc:Choice>
  </mc:AlternateContent>
  <xr:revisionPtr revIDLastSave="0" documentId="13_ncr:1_{71E99075-3118-46E3-AC3A-12283CD7FE1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Фінансування" sheetId="1" r:id="rId1"/>
    <sheet name="Кошторис  витрат" sheetId="2" r:id="rId2"/>
  </sheets>
  <calcPr calcId="181029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H194" i="2" l="1"/>
  <c r="C194" i="2"/>
  <c r="N29" i="1"/>
  <c r="P32" i="2"/>
  <c r="P33" i="2"/>
  <c r="P34" i="2"/>
  <c r="P35" i="2"/>
  <c r="P36" i="2"/>
  <c r="M32" i="2"/>
  <c r="M33" i="2"/>
  <c r="M34" i="2"/>
  <c r="M35" i="2"/>
  <c r="M36" i="2"/>
  <c r="J76" i="2"/>
  <c r="A2" i="2"/>
  <c r="A3" i="2"/>
  <c r="A5" i="2"/>
  <c r="E165" i="2"/>
  <c r="G165" i="2" s="1"/>
  <c r="G63" i="2"/>
  <c r="W173" i="2"/>
  <c r="Y173" i="2" s="1"/>
  <c r="Z173" i="2" s="1"/>
  <c r="M173" i="2"/>
  <c r="J173" i="2"/>
  <c r="X173" i="2" s="1"/>
  <c r="G173" i="2"/>
  <c r="J70" i="2"/>
  <c r="X70" i="2" s="1"/>
  <c r="G70" i="2"/>
  <c r="W70" i="2" s="1"/>
  <c r="Y70" i="2" s="1"/>
  <c r="Z70" i="2" s="1"/>
  <c r="G69" i="2"/>
  <c r="S37" i="2"/>
  <c r="P37" i="2"/>
  <c r="M37" i="2"/>
  <c r="J37" i="2"/>
  <c r="V37" i="2"/>
  <c r="G37" i="2"/>
  <c r="J170" i="2"/>
  <c r="X170" i="2" s="1"/>
  <c r="J171" i="2"/>
  <c r="X171" i="2" s="1"/>
  <c r="J156" i="2"/>
  <c r="J74" i="2"/>
  <c r="J23" i="2"/>
  <c r="J22" i="2"/>
  <c r="J14" i="2"/>
  <c r="G172" i="2"/>
  <c r="G170" i="2"/>
  <c r="W170" i="2" s="1"/>
  <c r="Y170" i="2" s="1"/>
  <c r="Z170" i="2" s="1"/>
  <c r="G171" i="2"/>
  <c r="W171" i="2" s="1"/>
  <c r="G82" i="2"/>
  <c r="V71" i="2"/>
  <c r="V72" i="2"/>
  <c r="S71" i="2"/>
  <c r="S72" i="2"/>
  <c r="P71" i="2"/>
  <c r="P72" i="2"/>
  <c r="M71" i="2"/>
  <c r="M72" i="2"/>
  <c r="J71" i="2"/>
  <c r="J72" i="2"/>
  <c r="X72" i="2" s="1"/>
  <c r="G72" i="2"/>
  <c r="J69" i="2"/>
  <c r="M69" i="2"/>
  <c r="B29" i="1"/>
  <c r="V36" i="2"/>
  <c r="S36" i="2"/>
  <c r="J36" i="2"/>
  <c r="G36" i="2"/>
  <c r="V35" i="2"/>
  <c r="S35" i="2"/>
  <c r="J35" i="2"/>
  <c r="G35" i="2"/>
  <c r="V34" i="2"/>
  <c r="S34" i="2"/>
  <c r="J34" i="2"/>
  <c r="G34" i="2"/>
  <c r="V33" i="2"/>
  <c r="S33" i="2"/>
  <c r="J33" i="2"/>
  <c r="G33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T178" i="2"/>
  <c r="Q178" i="2"/>
  <c r="N178" i="2"/>
  <c r="K178" i="2"/>
  <c r="H178" i="2"/>
  <c r="E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T174" i="2"/>
  <c r="Q174" i="2"/>
  <c r="N174" i="2"/>
  <c r="K174" i="2"/>
  <c r="H174" i="2"/>
  <c r="E174" i="2"/>
  <c r="V172" i="2"/>
  <c r="S172" i="2"/>
  <c r="P172" i="2"/>
  <c r="M172" i="2"/>
  <c r="J172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J166" i="2" s="1"/>
  <c r="G167" i="2"/>
  <c r="G166" i="2" s="1"/>
  <c r="T166" i="2"/>
  <c r="Q166" i="2"/>
  <c r="N166" i="2"/>
  <c r="K166" i="2"/>
  <c r="H166" i="2"/>
  <c r="E166" i="2"/>
  <c r="V165" i="2"/>
  <c r="S165" i="2"/>
  <c r="P165" i="2"/>
  <c r="M165" i="2"/>
  <c r="J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T161" i="2"/>
  <c r="Q161" i="2"/>
  <c r="N161" i="2"/>
  <c r="K161" i="2"/>
  <c r="H161" i="2"/>
  <c r="E161" i="2"/>
  <c r="T159" i="2"/>
  <c r="Q159" i="2"/>
  <c r="N159" i="2"/>
  <c r="K159" i="2"/>
  <c r="H159" i="2"/>
  <c r="E159" i="2"/>
  <c r="V158" i="2"/>
  <c r="S158" i="2"/>
  <c r="P158" i="2"/>
  <c r="M158" i="2"/>
  <c r="J158" i="2"/>
  <c r="V157" i="2"/>
  <c r="S157" i="2"/>
  <c r="P157" i="2"/>
  <c r="M157" i="2"/>
  <c r="J157" i="2"/>
  <c r="G157" i="2"/>
  <c r="V156" i="2"/>
  <c r="S156" i="2"/>
  <c r="P156" i="2"/>
  <c r="M156" i="2"/>
  <c r="G156" i="2"/>
  <c r="E158" i="2" s="1"/>
  <c r="G158" i="2" s="1"/>
  <c r="V155" i="2"/>
  <c r="S155" i="2"/>
  <c r="P155" i="2"/>
  <c r="M155" i="2"/>
  <c r="J155" i="2"/>
  <c r="G155" i="2"/>
  <c r="T153" i="2"/>
  <c r="Q153" i="2"/>
  <c r="N153" i="2"/>
  <c r="K153" i="2"/>
  <c r="H153" i="2"/>
  <c r="E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T149" i="2"/>
  <c r="Q149" i="2"/>
  <c r="N149" i="2"/>
  <c r="K149" i="2"/>
  <c r="H149" i="2"/>
  <c r="E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T134" i="2"/>
  <c r="Q134" i="2"/>
  <c r="N134" i="2"/>
  <c r="K134" i="2"/>
  <c r="H134" i="2"/>
  <c r="E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T126" i="2"/>
  <c r="Q126" i="2"/>
  <c r="N126" i="2"/>
  <c r="K126" i="2"/>
  <c r="H126" i="2"/>
  <c r="E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T109" i="2"/>
  <c r="Q109" i="2"/>
  <c r="N109" i="2"/>
  <c r="K109" i="2"/>
  <c r="H109" i="2"/>
  <c r="E109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T101" i="2"/>
  <c r="Q101" i="2"/>
  <c r="N101" i="2"/>
  <c r="K101" i="2"/>
  <c r="H101" i="2"/>
  <c r="E101" i="2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S96" i="2"/>
  <c r="P96" i="2"/>
  <c r="M96" i="2"/>
  <c r="J96" i="2"/>
  <c r="G96" i="2"/>
  <c r="T95" i="2"/>
  <c r="Q95" i="2"/>
  <c r="N95" i="2"/>
  <c r="K95" i="2"/>
  <c r="H95" i="2"/>
  <c r="E95" i="2"/>
  <c r="V94" i="2"/>
  <c r="S94" i="2"/>
  <c r="P94" i="2"/>
  <c r="M94" i="2"/>
  <c r="J94" i="2"/>
  <c r="G94" i="2"/>
  <c r="V93" i="2"/>
  <c r="S93" i="2"/>
  <c r="P93" i="2"/>
  <c r="M93" i="2"/>
  <c r="J93" i="2"/>
  <c r="G93" i="2"/>
  <c r="V92" i="2"/>
  <c r="S92" i="2"/>
  <c r="P92" i="2"/>
  <c r="M92" i="2"/>
  <c r="J92" i="2"/>
  <c r="G92" i="2"/>
  <c r="T91" i="2"/>
  <c r="Q91" i="2"/>
  <c r="N91" i="2"/>
  <c r="K91" i="2"/>
  <c r="H91" i="2"/>
  <c r="E91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J88" i="2"/>
  <c r="G88" i="2"/>
  <c r="T87" i="2"/>
  <c r="Q87" i="2"/>
  <c r="N87" i="2"/>
  <c r="K87" i="2"/>
  <c r="H87" i="2"/>
  <c r="E87" i="2"/>
  <c r="V84" i="2"/>
  <c r="S84" i="2"/>
  <c r="P84" i="2"/>
  <c r="M84" i="2"/>
  <c r="J84" i="2"/>
  <c r="G84" i="2"/>
  <c r="V83" i="2"/>
  <c r="S83" i="2"/>
  <c r="P83" i="2"/>
  <c r="M83" i="2"/>
  <c r="J83" i="2"/>
  <c r="G83" i="2"/>
  <c r="V82" i="2"/>
  <c r="S82" i="2"/>
  <c r="P82" i="2"/>
  <c r="M82" i="2"/>
  <c r="J82" i="2"/>
  <c r="T81" i="2"/>
  <c r="Q81" i="2"/>
  <c r="N81" i="2"/>
  <c r="K81" i="2"/>
  <c r="H81" i="2"/>
  <c r="E81" i="2"/>
  <c r="V80" i="2"/>
  <c r="S80" i="2"/>
  <c r="P80" i="2"/>
  <c r="M80" i="2"/>
  <c r="J80" i="2"/>
  <c r="G80" i="2"/>
  <c r="V79" i="2"/>
  <c r="S79" i="2"/>
  <c r="P79" i="2"/>
  <c r="M79" i="2"/>
  <c r="J79" i="2"/>
  <c r="G79" i="2"/>
  <c r="V78" i="2"/>
  <c r="S78" i="2"/>
  <c r="P78" i="2"/>
  <c r="M78" i="2"/>
  <c r="J78" i="2"/>
  <c r="G78" i="2"/>
  <c r="T77" i="2"/>
  <c r="Q77" i="2"/>
  <c r="N77" i="2"/>
  <c r="K77" i="2"/>
  <c r="H77" i="2"/>
  <c r="E77" i="2"/>
  <c r="V76" i="2"/>
  <c r="S76" i="2"/>
  <c r="P76" i="2"/>
  <c r="M76" i="2"/>
  <c r="G76" i="2"/>
  <c r="G73" i="2" s="1"/>
  <c r="V75" i="2"/>
  <c r="S75" i="2"/>
  <c r="P75" i="2"/>
  <c r="M75" i="2"/>
  <c r="J75" i="2"/>
  <c r="G75" i="2"/>
  <c r="V74" i="2"/>
  <c r="S74" i="2"/>
  <c r="P74" i="2"/>
  <c r="M74" i="2"/>
  <c r="G74" i="2"/>
  <c r="T73" i="2"/>
  <c r="Q73" i="2"/>
  <c r="N73" i="2"/>
  <c r="K73" i="2"/>
  <c r="H73" i="2"/>
  <c r="E73" i="2"/>
  <c r="G71" i="2"/>
  <c r="W71" i="2" s="1"/>
  <c r="V69" i="2"/>
  <c r="S69" i="2"/>
  <c r="P69" i="2"/>
  <c r="V68" i="2"/>
  <c r="S68" i="2"/>
  <c r="P68" i="2"/>
  <c r="M68" i="2"/>
  <c r="J68" i="2"/>
  <c r="J67" i="2" s="1"/>
  <c r="G68" i="2"/>
  <c r="G67" i="2" s="1"/>
  <c r="T67" i="2"/>
  <c r="Q67" i="2"/>
  <c r="N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0" i="2"/>
  <c r="S60" i="2"/>
  <c r="P60" i="2"/>
  <c r="M60" i="2"/>
  <c r="V59" i="2"/>
  <c r="V58" i="2" s="1"/>
  <c r="S59" i="2"/>
  <c r="S58" i="2" s="1"/>
  <c r="P59" i="2"/>
  <c r="M59" i="2"/>
  <c r="T58" i="2"/>
  <c r="Q58" i="2"/>
  <c r="N58" i="2"/>
  <c r="K58" i="2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J55" i="2"/>
  <c r="G55" i="2"/>
  <c r="T54" i="2"/>
  <c r="Q54" i="2"/>
  <c r="N54" i="2"/>
  <c r="K54" i="2"/>
  <c r="H54" i="2"/>
  <c r="H61" i="2" s="1"/>
  <c r="E54" i="2"/>
  <c r="E61" i="2" s="1"/>
  <c r="V51" i="2"/>
  <c r="S51" i="2"/>
  <c r="P51" i="2"/>
  <c r="M51" i="2"/>
  <c r="J51" i="2"/>
  <c r="G51" i="2"/>
  <c r="V50" i="2"/>
  <c r="S50" i="2"/>
  <c r="P50" i="2"/>
  <c r="M50" i="2"/>
  <c r="J50" i="2"/>
  <c r="G50" i="2"/>
  <c r="V49" i="2"/>
  <c r="S49" i="2"/>
  <c r="P49" i="2"/>
  <c r="M49" i="2"/>
  <c r="J49" i="2"/>
  <c r="G49" i="2"/>
  <c r="T48" i="2"/>
  <c r="Q48" i="2"/>
  <c r="N48" i="2"/>
  <c r="K48" i="2"/>
  <c r="H48" i="2"/>
  <c r="E48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T52" i="2" s="1"/>
  <c r="Q40" i="2"/>
  <c r="N40" i="2"/>
  <c r="K40" i="2"/>
  <c r="H40" i="2"/>
  <c r="E40" i="2"/>
  <c r="V32" i="2"/>
  <c r="S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J29" i="2" s="1"/>
  <c r="G30" i="2"/>
  <c r="G29" i="2" s="1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G23" i="2"/>
  <c r="V22" i="2"/>
  <c r="S22" i="2"/>
  <c r="P22" i="2"/>
  <c r="M22" i="2"/>
  <c r="G22" i="2"/>
  <c r="G21" i="2" s="1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G17" i="2" s="1"/>
  <c r="T17" i="2"/>
  <c r="Q17" i="2"/>
  <c r="N17" i="2"/>
  <c r="K17" i="2"/>
  <c r="H17" i="2"/>
  <c r="E17" i="2"/>
  <c r="V16" i="2"/>
  <c r="S16" i="2"/>
  <c r="P16" i="2"/>
  <c r="M16" i="2"/>
  <c r="J16" i="2"/>
  <c r="G16" i="2"/>
  <c r="G13" i="2" s="1"/>
  <c r="V15" i="2"/>
  <c r="S15" i="2"/>
  <c r="P15" i="2"/>
  <c r="M15" i="2"/>
  <c r="J15" i="2"/>
  <c r="G15" i="2"/>
  <c r="V14" i="2"/>
  <c r="S14" i="2"/>
  <c r="P14" i="2"/>
  <c r="M14" i="2"/>
  <c r="G14" i="2"/>
  <c r="T13" i="2"/>
  <c r="Q13" i="2"/>
  <c r="N13" i="2"/>
  <c r="K13" i="2"/>
  <c r="H13" i="2"/>
  <c r="E13" i="2"/>
  <c r="A4" i="2"/>
  <c r="H30" i="1"/>
  <c r="G30" i="1"/>
  <c r="F30" i="1"/>
  <c r="E30" i="1"/>
  <c r="D30" i="1"/>
  <c r="J29" i="1"/>
  <c r="J28" i="1"/>
  <c r="N28" i="1" s="1"/>
  <c r="J27" i="1"/>
  <c r="N27" i="1" s="1"/>
  <c r="K29" i="1" l="1"/>
  <c r="I29" i="1"/>
  <c r="G81" i="2"/>
  <c r="G161" i="2"/>
  <c r="Y171" i="2"/>
  <c r="Z171" i="2" s="1"/>
  <c r="X71" i="2"/>
  <c r="W37" i="2"/>
  <c r="W72" i="2"/>
  <c r="Y72" i="2" s="1"/>
  <c r="Z72" i="2" s="1"/>
  <c r="W164" i="2"/>
  <c r="Y71" i="2"/>
  <c r="Z71" i="2" s="1"/>
  <c r="P109" i="2"/>
  <c r="X121" i="2"/>
  <c r="X122" i="2"/>
  <c r="X123" i="2"/>
  <c r="X124" i="2"/>
  <c r="X125" i="2"/>
  <c r="X128" i="2"/>
  <c r="X141" i="2"/>
  <c r="X145" i="2"/>
  <c r="X146" i="2"/>
  <c r="X151" i="2"/>
  <c r="X169" i="2"/>
  <c r="X180" i="2"/>
  <c r="X182" i="2"/>
  <c r="X184" i="2"/>
  <c r="X186" i="2"/>
  <c r="X33" i="2"/>
  <c r="X36" i="2"/>
  <c r="V149" i="2"/>
  <c r="X148" i="2"/>
  <c r="M105" i="2"/>
  <c r="W34" i="2"/>
  <c r="W36" i="2"/>
  <c r="X34" i="2"/>
  <c r="X35" i="2"/>
  <c r="W35" i="2"/>
  <c r="W33" i="2"/>
  <c r="W15" i="2"/>
  <c r="J101" i="2"/>
  <c r="W107" i="2"/>
  <c r="W116" i="2"/>
  <c r="W119" i="2"/>
  <c r="W120" i="2"/>
  <c r="W140" i="2"/>
  <c r="W141" i="2"/>
  <c r="Y141" i="2" s="1"/>
  <c r="Z141" i="2" s="1"/>
  <c r="S161" i="2"/>
  <c r="M13" i="2"/>
  <c r="K26" i="2" s="1"/>
  <c r="S105" i="2"/>
  <c r="Q113" i="2"/>
  <c r="X175" i="2"/>
  <c r="S29" i="2"/>
  <c r="W47" i="2"/>
  <c r="S54" i="2"/>
  <c r="S61" i="2" s="1"/>
  <c r="X60" i="2"/>
  <c r="X80" i="2"/>
  <c r="M81" i="2"/>
  <c r="W83" i="2"/>
  <c r="M87" i="2"/>
  <c r="W90" i="2"/>
  <c r="M95" i="2"/>
  <c r="W97" i="2"/>
  <c r="P153" i="2"/>
  <c r="X155" i="2"/>
  <c r="P159" i="2"/>
  <c r="X157" i="2"/>
  <c r="V161" i="2"/>
  <c r="V166" i="2"/>
  <c r="S21" i="2"/>
  <c r="Q28" i="2" s="1"/>
  <c r="S28" i="2" s="1"/>
  <c r="W32" i="2"/>
  <c r="W50" i="2"/>
  <c r="W56" i="2"/>
  <c r="X65" i="2"/>
  <c r="V67" i="2"/>
  <c r="X79" i="2"/>
  <c r="V17" i="2"/>
  <c r="T27" i="2" s="1"/>
  <c r="V27" i="2" s="1"/>
  <c r="X20" i="2"/>
  <c r="J44" i="2"/>
  <c r="P48" i="2"/>
  <c r="X51" i="2"/>
  <c r="S77" i="2"/>
  <c r="W79" i="2"/>
  <c r="X83" i="2"/>
  <c r="X98" i="2"/>
  <c r="S153" i="2"/>
  <c r="W152" i="2"/>
  <c r="X156" i="2"/>
  <c r="X158" i="2"/>
  <c r="G178" i="2"/>
  <c r="S178" i="2"/>
  <c r="W51" i="2"/>
  <c r="W89" i="2"/>
  <c r="S13" i="2"/>
  <c r="Q26" i="2" s="1"/>
  <c r="P17" i="2"/>
  <c r="N27" i="2" s="1"/>
  <c r="P27" i="2" s="1"/>
  <c r="W24" i="2"/>
  <c r="M40" i="2"/>
  <c r="W42" i="2"/>
  <c r="W43" i="2"/>
  <c r="M44" i="2"/>
  <c r="W46" i="2"/>
  <c r="X66" i="2"/>
  <c r="W84" i="2"/>
  <c r="S91" i="2"/>
  <c r="M91" i="2"/>
  <c r="W94" i="2"/>
  <c r="P101" i="2"/>
  <c r="J109" i="2"/>
  <c r="V109" i="2"/>
  <c r="X129" i="2"/>
  <c r="X137" i="2"/>
  <c r="X138" i="2"/>
  <c r="X139" i="2"/>
  <c r="X140" i="2"/>
  <c r="V153" i="2"/>
  <c r="S159" i="2"/>
  <c r="W156" i="2"/>
  <c r="W157" i="2"/>
  <c r="X163" i="2"/>
  <c r="X164" i="2"/>
  <c r="X165" i="2"/>
  <c r="X167" i="2"/>
  <c r="X177" i="2"/>
  <c r="X181" i="2"/>
  <c r="X183" i="2"/>
  <c r="T187" i="2"/>
  <c r="V13" i="2"/>
  <c r="T26" i="2" s="1"/>
  <c r="X16" i="2"/>
  <c r="X23" i="2"/>
  <c r="T61" i="2"/>
  <c r="X56" i="2"/>
  <c r="X57" i="2"/>
  <c r="N61" i="2"/>
  <c r="M58" i="2"/>
  <c r="M63" i="2"/>
  <c r="W65" i="2"/>
  <c r="W66" i="2"/>
  <c r="M73" i="2"/>
  <c r="V81" i="2"/>
  <c r="P81" i="2"/>
  <c r="X84" i="2"/>
  <c r="V87" i="2"/>
  <c r="J95" i="2"/>
  <c r="V95" i="2"/>
  <c r="W122" i="2"/>
  <c r="W125" i="2"/>
  <c r="W129" i="2"/>
  <c r="W130" i="2"/>
  <c r="W131" i="2"/>
  <c r="W138" i="2"/>
  <c r="W139" i="2"/>
  <c r="W146" i="2"/>
  <c r="W163" i="2"/>
  <c r="W180" i="2"/>
  <c r="W181" i="2"/>
  <c r="W182" i="2"/>
  <c r="X68" i="2"/>
  <c r="P67" i="2"/>
  <c r="H85" i="2"/>
  <c r="P174" i="2"/>
  <c r="K52" i="2"/>
  <c r="S48" i="2"/>
  <c r="Q61" i="2"/>
  <c r="X78" i="2"/>
  <c r="J77" i="2"/>
  <c r="V77" i="2"/>
  <c r="W92" i="2"/>
  <c r="G91" i="2"/>
  <c r="H113" i="2"/>
  <c r="J161" i="2"/>
  <c r="P166" i="2"/>
  <c r="E52" i="2"/>
  <c r="P13" i="2"/>
  <c r="N26" i="2" s="1"/>
  <c r="X15" i="2"/>
  <c r="X18" i="2"/>
  <c r="X55" i="2"/>
  <c r="J54" i="2"/>
  <c r="J61" i="2" s="1"/>
  <c r="V54" i="2"/>
  <c r="V61" i="2" s="1"/>
  <c r="N85" i="2"/>
  <c r="M101" i="2"/>
  <c r="X102" i="2"/>
  <c r="S166" i="2"/>
  <c r="H187" i="2"/>
  <c r="M178" i="2"/>
  <c r="W16" i="2"/>
  <c r="S17" i="2"/>
  <c r="Q27" i="2" s="1"/>
  <c r="S27" i="2" s="1"/>
  <c r="X19" i="2"/>
  <c r="V21" i="2"/>
  <c r="T28" i="2" s="1"/>
  <c r="V28" i="2" s="1"/>
  <c r="P21" i="2"/>
  <c r="N28" i="2" s="1"/>
  <c r="P28" i="2" s="1"/>
  <c r="P29" i="2"/>
  <c r="X32" i="2"/>
  <c r="W41" i="2"/>
  <c r="X45" i="2"/>
  <c r="X46" i="2"/>
  <c r="V44" i="2"/>
  <c r="Q52" i="2"/>
  <c r="M48" i="2"/>
  <c r="W64" i="2"/>
  <c r="W75" i="2"/>
  <c r="W76" i="2"/>
  <c r="S73" i="2"/>
  <c r="T85" i="2"/>
  <c r="X88" i="2"/>
  <c r="X90" i="2"/>
  <c r="P91" i="2"/>
  <c r="X94" i="2"/>
  <c r="P95" i="2"/>
  <c r="X97" i="2"/>
  <c r="X103" i="2"/>
  <c r="V101" i="2"/>
  <c r="X104" i="2"/>
  <c r="P105" i="2"/>
  <c r="X108" i="2"/>
  <c r="W111" i="2"/>
  <c r="W112" i="2"/>
  <c r="W117" i="2"/>
  <c r="W118" i="2"/>
  <c r="W123" i="2"/>
  <c r="W124" i="2"/>
  <c r="Y124" i="2" s="1"/>
  <c r="Z124" i="2" s="1"/>
  <c r="W128" i="2"/>
  <c r="X130" i="2"/>
  <c r="X131" i="2"/>
  <c r="X132" i="2"/>
  <c r="X133" i="2"/>
  <c r="M149" i="2"/>
  <c r="W145" i="2"/>
  <c r="W147" i="2"/>
  <c r="W148" i="2"/>
  <c r="M153" i="2"/>
  <c r="M159" i="2"/>
  <c r="W158" i="2"/>
  <c r="W165" i="2"/>
  <c r="W168" i="2"/>
  <c r="W169" i="2"/>
  <c r="Y169" i="2" s="1"/>
  <c r="Z169" i="2" s="1"/>
  <c r="X172" i="2"/>
  <c r="S174" i="2"/>
  <c r="V174" i="2"/>
  <c r="N187" i="2"/>
  <c r="W183" i="2"/>
  <c r="W184" i="2"/>
  <c r="X185" i="2"/>
  <c r="M17" i="2"/>
  <c r="K27" i="2" s="1"/>
  <c r="M27" i="2" s="1"/>
  <c r="W20" i="2"/>
  <c r="M21" i="2"/>
  <c r="K28" i="2" s="1"/>
  <c r="M28" i="2" s="1"/>
  <c r="W23" i="2"/>
  <c r="X24" i="2"/>
  <c r="M29" i="2"/>
  <c r="N52" i="2"/>
  <c r="V40" i="2"/>
  <c r="P40" i="2"/>
  <c r="X43" i="2"/>
  <c r="X47" i="2"/>
  <c r="P54" i="2"/>
  <c r="W57" i="2"/>
  <c r="V63" i="2"/>
  <c r="P63" i="2"/>
  <c r="M67" i="2"/>
  <c r="W69" i="2"/>
  <c r="P73" i="2"/>
  <c r="X76" i="2"/>
  <c r="P77" i="2"/>
  <c r="W80" i="2"/>
  <c r="W82" i="2"/>
  <c r="S81" i="2"/>
  <c r="P87" i="2"/>
  <c r="G87" i="2"/>
  <c r="S87" i="2"/>
  <c r="G95" i="2"/>
  <c r="S95" i="2"/>
  <c r="W98" i="2"/>
  <c r="W103" i="2"/>
  <c r="W104" i="2"/>
  <c r="K113" i="2"/>
  <c r="W108" i="2"/>
  <c r="N113" i="2"/>
  <c r="X110" i="2"/>
  <c r="X111" i="2"/>
  <c r="X112" i="2"/>
  <c r="X115" i="2"/>
  <c r="X117" i="2"/>
  <c r="X118" i="2"/>
  <c r="X119" i="2"/>
  <c r="X120" i="2"/>
  <c r="W121" i="2"/>
  <c r="P134" i="2"/>
  <c r="W132" i="2"/>
  <c r="W136" i="2"/>
  <c r="W137" i="2"/>
  <c r="M161" i="2"/>
  <c r="M166" i="2"/>
  <c r="W172" i="2"/>
  <c r="Y172" i="2" s="1"/>
  <c r="Z172" i="2" s="1"/>
  <c r="W176" i="2"/>
  <c r="W177" i="2"/>
  <c r="V178" i="2"/>
  <c r="P178" i="2"/>
  <c r="W185" i="2"/>
  <c r="W186" i="2"/>
  <c r="W31" i="2"/>
  <c r="E28" i="2"/>
  <c r="G28" i="2" s="1"/>
  <c r="W14" i="2"/>
  <c r="W22" i="2"/>
  <c r="W60" i="2"/>
  <c r="W68" i="2"/>
  <c r="G77" i="2"/>
  <c r="W78" i="2"/>
  <c r="X96" i="2"/>
  <c r="W19" i="2"/>
  <c r="S63" i="2"/>
  <c r="X82" i="2"/>
  <c r="J81" i="2"/>
  <c r="W167" i="2"/>
  <c r="X168" i="2"/>
  <c r="X92" i="2"/>
  <c r="J91" i="2"/>
  <c r="V91" i="2"/>
  <c r="W93" i="2"/>
  <c r="W106" i="2"/>
  <c r="G105" i="2"/>
  <c r="G109" i="2"/>
  <c r="W110" i="2"/>
  <c r="S109" i="2"/>
  <c r="M126" i="2"/>
  <c r="W115" i="2"/>
  <c r="P126" i="2"/>
  <c r="W151" i="2"/>
  <c r="G153" i="2"/>
  <c r="X152" i="2"/>
  <c r="J153" i="2"/>
  <c r="W49" i="2"/>
  <c r="X89" i="2"/>
  <c r="J87" i="2"/>
  <c r="J142" i="2"/>
  <c r="X136" i="2"/>
  <c r="X14" i="2"/>
  <c r="J13" i="2"/>
  <c r="W45" i="2"/>
  <c r="J30" i="1"/>
  <c r="N30" i="1" s="1"/>
  <c r="J17" i="2"/>
  <c r="H27" i="2" s="1"/>
  <c r="J27" i="2" s="1"/>
  <c r="W30" i="2"/>
  <c r="G40" i="2"/>
  <c r="S40" i="2"/>
  <c r="P44" i="2"/>
  <c r="H52" i="2"/>
  <c r="G48" i="2"/>
  <c r="K61" i="2"/>
  <c r="X64" i="2"/>
  <c r="J63" i="2"/>
  <c r="X69" i="2"/>
  <c r="W18" i="2"/>
  <c r="E27" i="2"/>
  <c r="G27" i="2" s="1"/>
  <c r="X22" i="2"/>
  <c r="J21" i="2"/>
  <c r="H28" i="2" s="1"/>
  <c r="J28" i="2" s="1"/>
  <c r="X41" i="2"/>
  <c r="J40" i="2"/>
  <c r="X42" i="2"/>
  <c r="G54" i="2"/>
  <c r="G61" i="2" s="1"/>
  <c r="W55" i="2"/>
  <c r="W59" i="2"/>
  <c r="W74" i="2"/>
  <c r="E85" i="2"/>
  <c r="W96" i="2"/>
  <c r="W133" i="2"/>
  <c r="G134" i="2"/>
  <c r="S134" i="2"/>
  <c r="X176" i="2"/>
  <c r="J174" i="2"/>
  <c r="W179" i="2"/>
  <c r="X50" i="2"/>
  <c r="X75" i="2"/>
  <c r="Q85" i="2"/>
  <c r="W88" i="2"/>
  <c r="X93" i="2"/>
  <c r="T113" i="2"/>
  <c r="J126" i="2"/>
  <c r="M134" i="2"/>
  <c r="W162" i="2"/>
  <c r="M142" i="2"/>
  <c r="X162" i="2"/>
  <c r="P161" i="2"/>
  <c r="X31" i="2"/>
  <c r="X30" i="2"/>
  <c r="V29" i="2"/>
  <c r="G44" i="2"/>
  <c r="S44" i="2"/>
  <c r="X49" i="2"/>
  <c r="J48" i="2"/>
  <c r="V48" i="2"/>
  <c r="M54" i="2"/>
  <c r="P58" i="2"/>
  <c r="X59" i="2"/>
  <c r="S67" i="2"/>
  <c r="X74" i="2"/>
  <c r="J73" i="2"/>
  <c r="V73" i="2"/>
  <c r="M77" i="2"/>
  <c r="K85" i="2"/>
  <c r="W102" i="2"/>
  <c r="X107" i="2"/>
  <c r="E113" i="2"/>
  <c r="V126" i="2"/>
  <c r="W144" i="2"/>
  <c r="J159" i="2"/>
  <c r="G101" i="2"/>
  <c r="S101" i="2"/>
  <c r="X106" i="2"/>
  <c r="J105" i="2"/>
  <c r="V105" i="2"/>
  <c r="M109" i="2"/>
  <c r="P142" i="2"/>
  <c r="G142" i="2"/>
  <c r="X147" i="2"/>
  <c r="P149" i="2"/>
  <c r="V159" i="2"/>
  <c r="M174" i="2"/>
  <c r="Q187" i="2"/>
  <c r="G126" i="2"/>
  <c r="S126" i="2"/>
  <c r="X116" i="2"/>
  <c r="S142" i="2"/>
  <c r="X144" i="2"/>
  <c r="J149" i="2"/>
  <c r="V142" i="2"/>
  <c r="K187" i="2"/>
  <c r="J134" i="2"/>
  <c r="V134" i="2"/>
  <c r="G149" i="2"/>
  <c r="S149" i="2"/>
  <c r="W155" i="2"/>
  <c r="G159" i="2"/>
  <c r="W175" i="2"/>
  <c r="G174" i="2"/>
  <c r="E187" i="2"/>
  <c r="X179" i="2"/>
  <c r="J178" i="2"/>
  <c r="Y123" i="2" l="1"/>
  <c r="Z123" i="2" s="1"/>
  <c r="Y94" i="2"/>
  <c r="Z94" i="2" s="1"/>
  <c r="X166" i="2"/>
  <c r="W67" i="2"/>
  <c r="X67" i="2"/>
  <c r="W29" i="2"/>
  <c r="W166" i="2"/>
  <c r="Y181" i="2"/>
  <c r="Z181" i="2" s="1"/>
  <c r="Y107" i="2"/>
  <c r="Z107" i="2" s="1"/>
  <c r="P99" i="2"/>
  <c r="Y82" i="2"/>
  <c r="Z82" i="2" s="1"/>
  <c r="Y184" i="2"/>
  <c r="Z184" i="2" s="1"/>
  <c r="Y128" i="2"/>
  <c r="Z128" i="2" s="1"/>
  <c r="Y122" i="2"/>
  <c r="Z122" i="2" s="1"/>
  <c r="Y116" i="2"/>
  <c r="Z116" i="2" s="1"/>
  <c r="M187" i="2"/>
  <c r="V52" i="2"/>
  <c r="Y145" i="2"/>
  <c r="Z145" i="2" s="1"/>
  <c r="Y186" i="2"/>
  <c r="Z186" i="2" s="1"/>
  <c r="Y157" i="2"/>
  <c r="Z157" i="2" s="1"/>
  <c r="Y148" i="2"/>
  <c r="Z148" i="2" s="1"/>
  <c r="Y23" i="2"/>
  <c r="Z23" i="2" s="1"/>
  <c r="Y35" i="2"/>
  <c r="Z35" i="2" s="1"/>
  <c r="Y182" i="2"/>
  <c r="Z182" i="2" s="1"/>
  <c r="Y79" i="2"/>
  <c r="Z79" i="2" s="1"/>
  <c r="Y146" i="2"/>
  <c r="Z146" i="2" s="1"/>
  <c r="Y51" i="2"/>
  <c r="Z51" i="2" s="1"/>
  <c r="Y147" i="2"/>
  <c r="Z147" i="2" s="1"/>
  <c r="Y121" i="2"/>
  <c r="Z121" i="2" s="1"/>
  <c r="Y90" i="2"/>
  <c r="Z90" i="2" s="1"/>
  <c r="Y180" i="2"/>
  <c r="Z180" i="2" s="1"/>
  <c r="Y125" i="2"/>
  <c r="Z125" i="2" s="1"/>
  <c r="Y33" i="2"/>
  <c r="Z33" i="2" s="1"/>
  <c r="Y36" i="2"/>
  <c r="Z36" i="2" s="1"/>
  <c r="X27" i="2"/>
  <c r="Y34" i="2"/>
  <c r="Z34" i="2" s="1"/>
  <c r="Y120" i="2"/>
  <c r="Z120" i="2" s="1"/>
  <c r="J113" i="2"/>
  <c r="Y119" i="2"/>
  <c r="Z119" i="2" s="1"/>
  <c r="Y80" i="2"/>
  <c r="Z80" i="2" s="1"/>
  <c r="Y24" i="2"/>
  <c r="Z24" i="2" s="1"/>
  <c r="Y164" i="2"/>
  <c r="Z164" i="2" s="1"/>
  <c r="Y56" i="2"/>
  <c r="Z56" i="2" s="1"/>
  <c r="Y16" i="2"/>
  <c r="Z16" i="2" s="1"/>
  <c r="Y15" i="2"/>
  <c r="Z15" i="2" s="1"/>
  <c r="Y156" i="2"/>
  <c r="Z156" i="2" s="1"/>
  <c r="Y65" i="2"/>
  <c r="Z65" i="2" s="1"/>
  <c r="Y83" i="2"/>
  <c r="Z83" i="2" s="1"/>
  <c r="X178" i="2"/>
  <c r="X40" i="2"/>
  <c r="X81" i="2"/>
  <c r="Y20" i="2"/>
  <c r="Z20" i="2" s="1"/>
  <c r="X174" i="2"/>
  <c r="V187" i="2"/>
  <c r="Y108" i="2"/>
  <c r="Z108" i="2" s="1"/>
  <c r="Y98" i="2"/>
  <c r="Z98" i="2" s="1"/>
  <c r="Y131" i="2"/>
  <c r="Z131" i="2" s="1"/>
  <c r="Y140" i="2"/>
  <c r="Z140" i="2" s="1"/>
  <c r="Y32" i="2"/>
  <c r="Z32" i="2" s="1"/>
  <c r="W28" i="2"/>
  <c r="Y104" i="2"/>
  <c r="Z104" i="2" s="1"/>
  <c r="Y47" i="2"/>
  <c r="Z47" i="2" s="1"/>
  <c r="Y165" i="2"/>
  <c r="Z165" i="2" s="1"/>
  <c r="M52" i="2"/>
  <c r="P187" i="2"/>
  <c r="Y129" i="2"/>
  <c r="Z129" i="2" s="1"/>
  <c r="Y163" i="2"/>
  <c r="Z163" i="2" s="1"/>
  <c r="W81" i="2"/>
  <c r="X21" i="2"/>
  <c r="Y177" i="2"/>
  <c r="Z177" i="2" s="1"/>
  <c r="M113" i="2"/>
  <c r="P61" i="2"/>
  <c r="W27" i="2"/>
  <c r="Y152" i="2"/>
  <c r="Z152" i="2" s="1"/>
  <c r="Y168" i="2"/>
  <c r="Z168" i="2" s="1"/>
  <c r="Y185" i="2"/>
  <c r="Z185" i="2" s="1"/>
  <c r="Y176" i="2"/>
  <c r="Z176" i="2" s="1"/>
  <c r="W142" i="2"/>
  <c r="X109" i="2"/>
  <c r="S187" i="2"/>
  <c r="P113" i="2"/>
  <c r="Y97" i="2"/>
  <c r="Z97" i="2" s="1"/>
  <c r="X17" i="2"/>
  <c r="Y66" i="2"/>
  <c r="Z66" i="2" s="1"/>
  <c r="M99" i="2"/>
  <c r="Y46" i="2"/>
  <c r="Z46" i="2" s="1"/>
  <c r="X58" i="2"/>
  <c r="Y69" i="2"/>
  <c r="Z69" i="2" s="1"/>
  <c r="J99" i="2"/>
  <c r="Y60" i="2"/>
  <c r="Z60" i="2" s="1"/>
  <c r="X77" i="2"/>
  <c r="G187" i="2"/>
  <c r="V113" i="2"/>
  <c r="M85" i="2"/>
  <c r="M61" i="2"/>
  <c r="S52" i="2"/>
  <c r="Y50" i="2"/>
  <c r="Z50" i="2" s="1"/>
  <c r="Y42" i="2"/>
  <c r="Z42" i="2" s="1"/>
  <c r="X63" i="2"/>
  <c r="P52" i="2"/>
  <c r="Y19" i="2"/>
  <c r="Z19" i="2" s="1"/>
  <c r="Y103" i="2"/>
  <c r="Z103" i="2" s="1"/>
  <c r="S99" i="2"/>
  <c r="Y43" i="2"/>
  <c r="Z43" i="2" s="1"/>
  <c r="Y112" i="2"/>
  <c r="Z112" i="2" s="1"/>
  <c r="Y75" i="2"/>
  <c r="Z75" i="2" s="1"/>
  <c r="W40" i="2"/>
  <c r="W63" i="2"/>
  <c r="X159" i="2"/>
  <c r="S85" i="2"/>
  <c r="G99" i="2"/>
  <c r="X161" i="2"/>
  <c r="X95" i="2"/>
  <c r="Y183" i="2"/>
  <c r="Z183" i="2" s="1"/>
  <c r="Y158" i="2"/>
  <c r="Z158" i="2" s="1"/>
  <c r="X134" i="2"/>
  <c r="Y139" i="2"/>
  <c r="Z139" i="2" s="1"/>
  <c r="X149" i="2"/>
  <c r="V99" i="2"/>
  <c r="Y57" i="2"/>
  <c r="Z57" i="2" s="1"/>
  <c r="Y138" i="2"/>
  <c r="Z138" i="2" s="1"/>
  <c r="Y84" i="2"/>
  <c r="Z84" i="2" s="1"/>
  <c r="X44" i="2"/>
  <c r="X105" i="2"/>
  <c r="X73" i="2"/>
  <c r="X28" i="2"/>
  <c r="P85" i="2"/>
  <c r="Y130" i="2"/>
  <c r="Z130" i="2" s="1"/>
  <c r="X54" i="2"/>
  <c r="X101" i="2"/>
  <c r="Y76" i="2"/>
  <c r="Z76" i="2" s="1"/>
  <c r="J187" i="2"/>
  <c r="V85" i="2"/>
  <c r="G85" i="2"/>
  <c r="X13" i="2"/>
  <c r="Y137" i="2"/>
  <c r="Z137" i="2" s="1"/>
  <c r="W13" i="2"/>
  <c r="Y132" i="2"/>
  <c r="Z132" i="2" s="1"/>
  <c r="Y111" i="2"/>
  <c r="Z111" i="2" s="1"/>
  <c r="Y117" i="2"/>
  <c r="Z117" i="2" s="1"/>
  <c r="X153" i="2"/>
  <c r="J52" i="2"/>
  <c r="Y31" i="2"/>
  <c r="Z31" i="2" s="1"/>
  <c r="Y133" i="2"/>
  <c r="Z133" i="2" s="1"/>
  <c r="X87" i="2"/>
  <c r="Y118" i="2"/>
  <c r="Z118" i="2" s="1"/>
  <c r="X126" i="2"/>
  <c r="Y110" i="2"/>
  <c r="Z110" i="2" s="1"/>
  <c r="W109" i="2"/>
  <c r="W105" i="2"/>
  <c r="Y106" i="2"/>
  <c r="Z106" i="2" s="1"/>
  <c r="Y167" i="2"/>
  <c r="Y89" i="2"/>
  <c r="Z89" i="2" s="1"/>
  <c r="E26" i="2"/>
  <c r="Y136" i="2"/>
  <c r="Z136" i="2" s="1"/>
  <c r="X142" i="2"/>
  <c r="W126" i="2"/>
  <c r="Y115" i="2"/>
  <c r="Z115" i="2" s="1"/>
  <c r="Y93" i="2"/>
  <c r="Z93" i="2" s="1"/>
  <c r="W91" i="2"/>
  <c r="W77" i="2"/>
  <c r="Y78" i="2"/>
  <c r="Z78" i="2" s="1"/>
  <c r="Y155" i="2"/>
  <c r="Z155" i="2" s="1"/>
  <c r="W159" i="2"/>
  <c r="W149" i="2"/>
  <c r="Y144" i="2"/>
  <c r="Z144" i="2" s="1"/>
  <c r="W161" i="2"/>
  <c r="Y162" i="2"/>
  <c r="Z162" i="2" s="1"/>
  <c r="W73" i="2"/>
  <c r="Y74" i="2"/>
  <c r="Z74" i="2" s="1"/>
  <c r="Q25" i="2"/>
  <c r="S26" i="2"/>
  <c r="S25" i="2" s="1"/>
  <c r="S38" i="2" s="1"/>
  <c r="Y18" i="2"/>
  <c r="Z18" i="2" s="1"/>
  <c r="W17" i="2"/>
  <c r="Y30" i="2"/>
  <c r="H26" i="2"/>
  <c r="W134" i="2"/>
  <c r="Y64" i="2"/>
  <c r="Z64" i="2" s="1"/>
  <c r="Y14" i="2"/>
  <c r="Z14" i="2" s="1"/>
  <c r="Y175" i="2"/>
  <c r="Z175" i="2" s="1"/>
  <c r="W174" i="2"/>
  <c r="W101" i="2"/>
  <c r="Y102" i="2"/>
  <c r="Z102" i="2" s="1"/>
  <c r="W54" i="2"/>
  <c r="Y55" i="2"/>
  <c r="Z55" i="2" s="1"/>
  <c r="Y41" i="2"/>
  <c r="Z41" i="2" s="1"/>
  <c r="W48" i="2"/>
  <c r="Y49" i="2"/>
  <c r="Z49" i="2" s="1"/>
  <c r="X91" i="2"/>
  <c r="Y92" i="2"/>
  <c r="Z92" i="2" s="1"/>
  <c r="J85" i="2"/>
  <c r="X48" i="2"/>
  <c r="Y179" i="2"/>
  <c r="Z179" i="2" s="1"/>
  <c r="W178" i="2"/>
  <c r="Y45" i="2"/>
  <c r="Z45" i="2" s="1"/>
  <c r="W44" i="2"/>
  <c r="Y151" i="2"/>
  <c r="Z151" i="2" s="1"/>
  <c r="W153" i="2"/>
  <c r="G113" i="2"/>
  <c r="Y22" i="2"/>
  <c r="Z22" i="2" s="1"/>
  <c r="W21" i="2"/>
  <c r="Y88" i="2"/>
  <c r="Z88" i="2" s="1"/>
  <c r="W87" i="2"/>
  <c r="Y96" i="2"/>
  <c r="Z96" i="2" s="1"/>
  <c r="W95" i="2"/>
  <c r="W58" i="2"/>
  <c r="Y59" i="2"/>
  <c r="Z59" i="2" s="1"/>
  <c r="P26" i="2"/>
  <c r="P25" i="2" s="1"/>
  <c r="P38" i="2" s="1"/>
  <c r="N25" i="2"/>
  <c r="G52" i="2"/>
  <c r="M26" i="2"/>
  <c r="M25" i="2" s="1"/>
  <c r="M38" i="2" s="1"/>
  <c r="K25" i="2"/>
  <c r="S113" i="2"/>
  <c r="V26" i="2"/>
  <c r="V25" i="2" s="1"/>
  <c r="V38" i="2" s="1"/>
  <c r="T25" i="2"/>
  <c r="Y68" i="2"/>
  <c r="Z167" i="2" l="1"/>
  <c r="Y166" i="2"/>
  <c r="Z166" i="2" s="1"/>
  <c r="Z30" i="2"/>
  <c r="Z68" i="2"/>
  <c r="Y67" i="2"/>
  <c r="Y174" i="2"/>
  <c r="Z174" i="2" s="1"/>
  <c r="Y126" i="2"/>
  <c r="Z126" i="2" s="1"/>
  <c r="Y27" i="2"/>
  <c r="Z27" i="2" s="1"/>
  <c r="Y17" i="2"/>
  <c r="Z17" i="2" s="1"/>
  <c r="Y28" i="2"/>
  <c r="Z28" i="2" s="1"/>
  <c r="Y44" i="2"/>
  <c r="Z44" i="2" s="1"/>
  <c r="Y149" i="2"/>
  <c r="Z149" i="2" s="1"/>
  <c r="Y81" i="2"/>
  <c r="Z81" i="2" s="1"/>
  <c r="Y21" i="2"/>
  <c r="Z21" i="2" s="1"/>
  <c r="Y159" i="2"/>
  <c r="Z159" i="2" s="1"/>
  <c r="X52" i="2"/>
  <c r="Y95" i="2"/>
  <c r="Z95" i="2" s="1"/>
  <c r="V188" i="2"/>
  <c r="L28" i="1" s="1"/>
  <c r="Z67" i="2"/>
  <c r="X187" i="2"/>
  <c r="Y40" i="2"/>
  <c r="Z40" i="2" s="1"/>
  <c r="Y63" i="2"/>
  <c r="Z63" i="2" s="1"/>
  <c r="Y101" i="2"/>
  <c r="Z101" i="2" s="1"/>
  <c r="Y77" i="2"/>
  <c r="Z77" i="2" s="1"/>
  <c r="X61" i="2"/>
  <c r="X85" i="2"/>
  <c r="M188" i="2"/>
  <c r="Y142" i="2"/>
  <c r="Z142" i="2" s="1"/>
  <c r="X113" i="2"/>
  <c r="Y73" i="2"/>
  <c r="Z73" i="2" s="1"/>
  <c r="P188" i="2"/>
  <c r="Y161" i="2"/>
  <c r="Z161" i="2" s="1"/>
  <c r="Y105" i="2"/>
  <c r="Z105" i="2" s="1"/>
  <c r="Y134" i="2"/>
  <c r="Z134" i="2" s="1"/>
  <c r="X99" i="2"/>
  <c r="Y13" i="2"/>
  <c r="Z13" i="2" s="1"/>
  <c r="Y54" i="2"/>
  <c r="Z54" i="2" s="1"/>
  <c r="Y91" i="2"/>
  <c r="Z91" i="2" s="1"/>
  <c r="Y153" i="2"/>
  <c r="Z153" i="2" s="1"/>
  <c r="W61" i="2"/>
  <c r="Y58" i="2"/>
  <c r="Z58" i="2" s="1"/>
  <c r="W99" i="2"/>
  <c r="Y87" i="2"/>
  <c r="Z87" i="2" s="1"/>
  <c r="S188" i="2"/>
  <c r="L27" i="1" s="1"/>
  <c r="W187" i="2"/>
  <c r="Y178" i="2"/>
  <c r="Z178" i="2" s="1"/>
  <c r="W52" i="2"/>
  <c r="Y52" i="2" s="1"/>
  <c r="Z52" i="2" s="1"/>
  <c r="Y48" i="2"/>
  <c r="Z48" i="2" s="1"/>
  <c r="J26" i="2"/>
  <c r="H25" i="2"/>
  <c r="G26" i="2"/>
  <c r="G25" i="2" s="1"/>
  <c r="G38" i="2" s="1"/>
  <c r="E25" i="2"/>
  <c r="Y109" i="2"/>
  <c r="Z109" i="2" s="1"/>
  <c r="W113" i="2"/>
  <c r="W85" i="2"/>
  <c r="Y61" i="2" l="1"/>
  <c r="Z61" i="2" s="1"/>
  <c r="L30" i="1"/>
  <c r="Y85" i="2"/>
  <c r="Z85" i="2" s="1"/>
  <c r="V190" i="2"/>
  <c r="Y99" i="2"/>
  <c r="Z99" i="2" s="1"/>
  <c r="Y187" i="2"/>
  <c r="Z187" i="2" s="1"/>
  <c r="Y113" i="2"/>
  <c r="Z113" i="2" s="1"/>
  <c r="J25" i="2"/>
  <c r="J38" i="2" s="1"/>
  <c r="J188" i="2" s="1"/>
  <c r="X26" i="2"/>
  <c r="X25" i="2" s="1"/>
  <c r="S190" i="2"/>
  <c r="W26" i="2"/>
  <c r="G188" i="2"/>
  <c r="G190" i="2" l="1"/>
  <c r="W25" i="2"/>
  <c r="Y26" i="2"/>
  <c r="Z26" i="2" s="1"/>
  <c r="J190" i="2"/>
  <c r="C30" i="1"/>
  <c r="M29" i="1" l="1"/>
  <c r="M30" i="1" s="1"/>
  <c r="I30" i="1"/>
  <c r="K28" i="1"/>
  <c r="K30" i="1" s="1"/>
  <c r="K27" i="1"/>
  <c r="Y25" i="2"/>
  <c r="Z25" i="2" s="1"/>
  <c r="W38" i="2"/>
  <c r="B30" i="1"/>
  <c r="W188" i="2" l="1"/>
  <c r="W190" i="2" s="1"/>
  <c r="X37" i="2" l="1"/>
  <c r="Y37" i="2" l="1"/>
  <c r="X29" i="2"/>
  <c r="X38" i="2" s="1"/>
  <c r="X188" i="2" l="1"/>
  <c r="X190" i="2" s="1"/>
  <c r="Y38" i="2"/>
  <c r="Z37" i="2"/>
  <c r="Y29" i="2"/>
  <c r="Z29" i="2" s="1"/>
  <c r="Z38" i="2" l="1"/>
  <c r="Y188" i="2"/>
  <c r="Z188" i="2" s="1"/>
</calcChain>
</file>

<file path=xl/sharedStrings.xml><?xml version="1.0" encoding="utf-8"?>
<sst xmlns="http://schemas.openxmlformats.org/spreadsheetml/2006/main" count="713" uniqueCount="410">
  <si>
    <t xml:space="preserve">
</t>
  </si>
  <si>
    <t>Назва ЛОТ-у:</t>
  </si>
  <si>
    <t>Назва Грантоотримувача: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</si>
  <si>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</si>
  <si>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</si>
  <si>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</si>
  <si>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</si>
  <si>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</si>
  <si>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</si>
  <si>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</si>
  <si>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</si>
  <si>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</si>
  <si>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</si>
  <si>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</si>
  <si>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</si>
  <si>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</si>
  <si>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</si>
  <si>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</si>
  <si>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</si>
  <si>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</si>
  <si>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</si>
  <si>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</si>
  <si>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</si>
  <si>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</si>
  <si>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</si>
  <si>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</si>
  <si>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</si>
  <si>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</si>
  <si>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</si>
  <si>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</si>
  <si>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</si>
  <si>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</si>
  <si>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</si>
  <si>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</si>
  <si>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</si>
  <si>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</si>
  <si>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</si>
  <si>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</si>
  <si>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</si>
  <si>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</si>
  <si>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</si>
  <si>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</si>
  <si>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</si>
  <si>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</si>
  <si>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</si>
  <si>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</si>
  <si>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</si>
  <si>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</si>
  <si>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</si>
  <si>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</si>
  <si>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</si>
  <si>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</si>
  <si>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</si>
  <si>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</si>
  <si>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</si>
  <si>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</si>
  <si>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</si>
  <si>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</si>
  <si>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</si>
  <si>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</si>
  <si>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</si>
  <si>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</si>
  <si>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</si>
  <si>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</si>
  <si>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</si>
  <si>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</si>
  <si>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</si>
  <si>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</si>
  <si>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</si>
  <si>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</si>
  <si>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</si>
  <si>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</si>
  <si>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</si>
  <si>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</si>
  <si>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</si>
  <si>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</si>
  <si>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</si>
  <si>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</si>
  <si>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</si>
  <si>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</si>
  <si>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</si>
  <si>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</si>
  <si>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</si>
  <si>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</si>
  <si>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</si>
  <si>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</si>
  <si>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</si>
  <si>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</si>
  <si>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</si>
  <si>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</si>
  <si>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</si>
  <si>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</si>
  <si>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</si>
  <si>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</si>
  <si>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</si>
  <si>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</si>
  <si>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</si>
  <si>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</si>
  <si>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</si>
  <si>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</si>
  <si>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</si>
  <si>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</si>
  <si>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</si>
  <si>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</si>
  <si>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</si>
  <si>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</si>
  <si>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</si>
  <si>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</si>
  <si>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</si>
  <si>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</si>
  <si>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</si>
  <si>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</si>
  <si>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</si>
  <si>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</si>
  <si>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</si>
  <si>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</si>
  <si>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</si>
  <si>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</si>
  <si>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</si>
  <si>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</si>
  <si>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</si>
  <si>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</si>
  <si>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</si>
  <si>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</si>
  <si>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</si>
  <si>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</si>
  <si>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</si>
  <si>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</si>
  <si>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</si>
  <si>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</si>
  <si>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</si>
  <si>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</si>
  <si>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</si>
  <si>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</si>
  <si>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</si>
  <si>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</si>
  <si>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</si>
  <si>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</si>
  <si>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</si>
  <si>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</si>
  <si>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</si>
  <si>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</si>
  <si>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</si>
  <si>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</si>
  <si>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</si>
  <si>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</si>
  <si>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</si>
  <si>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</si>
  <si>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</si>
  <si>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</si>
  <si>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</si>
  <si>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</si>
  <si>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</si>
  <si>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</si>
  <si>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</si>
  <si>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</si>
  <si>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</si>
  <si>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</si>
  <si>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</si>
  <si>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</si>
  <si>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</si>
  <si>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</si>
  <si>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</si>
  <si>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</si>
  <si>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</si>
  <si>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</si>
  <si>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</si>
  <si>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</si>
  <si>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</si>
  <si>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</si>
  <si>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</si>
  <si>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</si>
  <si>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</si>
  <si>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</si>
  <si>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</si>
  <si>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</si>
  <si>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</si>
  <si>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</si>
  <si>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</si>
  <si>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</si>
  <si>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</si>
  <si>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</si>
  <si>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</si>
  <si>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</si>
  <si>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</si>
  <si>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</si>
  <si>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</si>
  <si>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</si>
  <si>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</si>
  <si>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</si>
  <si>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</si>
  <si>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</si>
  <si>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</si>
  <si>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</si>
  <si>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</si>
  <si>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</si>
  <si>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</si>
  <si>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</si>
  <si>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</si>
  <si>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</si>
  <si>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</si>
  <si>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</si>
  <si>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</si>
  <si>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</si>
  <si>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</si>
  <si>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</si>
  <si>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</si>
  <si>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</si>
  <si>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</si>
  <si>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</si>
  <si>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</si>
  <si>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</si>
  <si>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</si>
  <si>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</si>
  <si>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</si>
  <si>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</si>
  <si>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</si>
  <si>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</si>
  <si>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</si>
  <si>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</si>
  <si>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</si>
  <si>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</si>
  <si>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</si>
  <si>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</si>
  <si>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</si>
  <si>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</si>
  <si>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</si>
  <si>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</si>
  <si>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</si>
  <si>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</si>
  <si>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</si>
  <si>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</si>
  <si>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</si>
  <si>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</si>
  <si>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</si>
  <si>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</si>
  <si>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</si>
  <si>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</si>
  <si>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</si>
  <si>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</si>
  <si>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</si>
  <si>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</si>
  <si>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</si>
  <si>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</si>
  <si>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</si>
  <si>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</si>
  <si>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</si>
  <si>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</si>
  <si>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</si>
  <si>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</si>
  <si>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</si>
  <si>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</si>
  <si>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</si>
  <si>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</si>
  <si>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</si>
  <si>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</si>
  <si>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</si>
  <si>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</si>
  <si>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</si>
  <si>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</si>
  <si>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</si>
  <si>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</si>
  <si>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</si>
  <si>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</si>
  <si>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</si>
  <si>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</si>
  <si>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</si>
  <si>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</si>
  <si>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</si>
  <si>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</si>
  <si>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</si>
  <si>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</si>
  <si>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</si>
  <si>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</si>
  <si>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</si>
  <si>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</si>
  <si>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</si>
  <si>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</si>
  <si>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</si>
  <si>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</si>
  <si>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</si>
  <si>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</si>
  <si>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</si>
  <si>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</si>
  <si>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</si>
  <si>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</si>
  <si>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</si>
  <si>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</si>
  <si>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</si>
  <si>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</si>
  <si>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</si>
  <si>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</si>
  <si>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</si>
  <si>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</si>
  <si>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</si>
  <si>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</si>
  <si>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</si>
  <si>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</si>
  <si>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</si>
  <si>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</si>
  <si>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</si>
  <si>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</si>
  <si>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</si>
  <si>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</si>
  <si>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</si>
  <si>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</si>
  <si>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</si>
  <si>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</si>
  <si>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</si>
  <si>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</si>
  <si>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</si>
  <si>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</si>
  <si>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</si>
  <si>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</si>
  <si>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</si>
  <si>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</si>
  <si>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</si>
  <si>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</si>
  <si>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</si>
  <si>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</si>
  <si>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</si>
  <si>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</si>
  <si>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</si>
  <si>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</si>
  <si>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Назва конкурсної програми: Розвиток кінопроєкту</t>
  </si>
  <si>
    <t>Назва проєкту: "Мольфарка із Тік-Тока"</t>
  </si>
  <si>
    <t>Дата початку проєкту: вересень 2021 р.</t>
  </si>
  <si>
    <t>30 листопада 2021 р.</t>
  </si>
  <si>
    <t>ТОВ "Ай К'ю"</t>
  </si>
  <si>
    <t>розвиток кінопроєкту</t>
  </si>
  <si>
    <t>Додаток № 4</t>
  </si>
  <si>
    <t>до Договору про надання гранту №4FILM1-07391</t>
  </si>
  <si>
    <t>від "15" вересня 2021 року</t>
  </si>
  <si>
    <t>Іванюк Оксана Сергіївна</t>
  </si>
  <si>
    <t>Іванюк Оксана Сергіївна, директор ТОВ "Ай К'ю"</t>
  </si>
  <si>
    <t>Іванюк Оксана Сергіївна, сценарист</t>
  </si>
  <si>
    <t>Лисенко Ганна, зазначити конкретну назву послуги/виконання робіт</t>
  </si>
  <si>
    <t>Зборовська Марія, редактор</t>
  </si>
  <si>
    <t>Зборовький Олег, режисер-постановник, сценарист</t>
  </si>
  <si>
    <t>1.5.4</t>
  </si>
  <si>
    <t>1.5.5</t>
  </si>
  <si>
    <t>1.5.6</t>
  </si>
  <si>
    <t>1.5.7</t>
  </si>
  <si>
    <t>Чабанюк Андрій, локейшн-менеджер</t>
  </si>
  <si>
    <t>Мартинюк Оксана, кастинг-директор</t>
  </si>
  <si>
    <t>Назарук О., оператор-постановник</t>
  </si>
  <si>
    <t>Галадюк Іван, звукорежисер</t>
  </si>
  <si>
    <t>зміна</t>
  </si>
  <si>
    <t xml:space="preserve">Заворотній Руслан, гафер </t>
  </si>
  <si>
    <t>Генеральний директор</t>
  </si>
  <si>
    <t>Боярський Будинок відпочинку, вул Лісна, 1 208м. кв., 12 годин/зміна.</t>
  </si>
  <si>
    <t>Відеокамера в комплекті</t>
  </si>
  <si>
    <t>Осітлювальне обладнання</t>
  </si>
  <si>
    <t xml:space="preserve">Освітлювальне обладнання для натурних зйомок в  1 компл. на одну зміну для зйомок тизеру </t>
  </si>
  <si>
    <t>Генератор</t>
  </si>
  <si>
    <t>4.2.4</t>
  </si>
  <si>
    <t>4.2.5</t>
  </si>
  <si>
    <t>Туалет</t>
  </si>
  <si>
    <t xml:space="preserve">Звукове обладнання </t>
  </si>
  <si>
    <t>Оренда транспорту для знімальної групи для зйомок тизера в Київській області з врахуванням вартості робочої сили водія, палива та амортизаційних витрат на автомобіль за маршрутом Київ-Пуща-Водиця та по Києву</t>
  </si>
  <si>
    <t>Оренда реквізиту</t>
  </si>
  <si>
    <t>Оренда дресованого кота для зйомок тизеру на 1 знімальну зміну</t>
  </si>
  <si>
    <t>Одноразове харчування групи під час зйомок тизеру (включає витрати на чай/каву/буфет)</t>
  </si>
  <si>
    <t>Канцелярські товари</t>
  </si>
  <si>
    <t>Канцелярські товари на весь період роботи над проектом, папір для підготовки договорів з групою, друку матеріалів для проведення проб, тощо</t>
  </si>
  <si>
    <t>Зовнішній жорсткий диск</t>
  </si>
  <si>
    <t>Зовнішній жорсткий диск TRANSCEND 1TB TS1TSJ25H3P Storejet 2.5" H3 USB 3.0 2 шт. (Накопичувач для збереження та обміну інформацією з відеопробами, матеріалами тизеру  та презентаційними матеріалами)</t>
  </si>
  <si>
    <t>Письмовий переклад (зазначити, з якої на яку мову) з української на англійську</t>
  </si>
  <si>
    <t>Переклад сценарію, презентаційного пакету та субтитрів для тизера носієм англійської мови з української на англійську.</t>
  </si>
  <si>
    <t>Послуги бухгалтера, що здійснює супровід проекту протягом усього періоду роботи, а саме розрахунки з підрядниками, податковими органами та підготовка звітності преред УКФ</t>
  </si>
  <si>
    <t>Послуги юриста, що здійснює супровід проекту перший і останній місяці роботи, а саме оформлення договірних стосунків з підрядниками та підготовка звітності преред УКФ</t>
  </si>
  <si>
    <t>Послуги аудитора сплачуються Заявником</t>
  </si>
  <si>
    <t>Монтаж</t>
  </si>
  <si>
    <t>13.2.5</t>
  </si>
  <si>
    <t>13.2.6</t>
  </si>
  <si>
    <t>Графічне оформлення</t>
  </si>
  <si>
    <t>Корекція кольору</t>
  </si>
  <si>
    <t>Купівля футажу</t>
  </si>
  <si>
    <t>шт</t>
  </si>
  <si>
    <t>Зведення звуку</t>
  </si>
  <si>
    <t>Послуги композитора</t>
  </si>
  <si>
    <t>Оренда натурної локації в Київській області (вкл. послуги поліції та вартість паркування)</t>
  </si>
  <si>
    <t>РКО</t>
  </si>
  <si>
    <t>1.5.8</t>
  </si>
  <si>
    <t>Лисенко Ганна, стиліст</t>
  </si>
  <si>
    <t>місяць</t>
  </si>
  <si>
    <t>за період з 15 вересня по 30 листопада 2021 року</t>
  </si>
  <si>
    <t>Загальне керування проектом на період роботи, що також включає організаційні продюсерські функції, підготовку презентаційних матеріалів, тощо. Підготовка стратегії просування, проведення проб, організація знімального процесу тизеру.</t>
  </si>
  <si>
    <t xml:space="preserve">Робота над образами героїв, підготовка стилістичної карти проекту, робота стиліста на майданчку під час зйомок тизеру. </t>
  </si>
  <si>
    <t>Редактура сценарію та презентаційних матеріалів українською мовою</t>
  </si>
  <si>
    <t>Робота над сценарієм, підготовка режисерського бачення, проведення акторських проб, зйомок тизеру.</t>
  </si>
  <si>
    <t>Підбір локацій для презентаційного пакету та зйомок тизеру.</t>
  </si>
  <si>
    <t>Підбір акторів, організація кастингу.</t>
  </si>
  <si>
    <t>Підготовка візуального бачення для презентаційного пакету, зйомки проб і тизеру.</t>
  </si>
  <si>
    <t>Послуги звукоржисера на майданчику під час знімального процесу тизеру</t>
  </si>
  <si>
    <t>Організація освітлення на майданчику під час знімального процесу тизеру</t>
  </si>
  <si>
    <t>Оренда залу для проведення кастингу</t>
  </si>
  <si>
    <t xml:space="preserve">Відео-камера Sony A7 1 шт. в комплекті з оптикою для запису відеопроб (3 зміни) і тизерної сцени (1 зміна) </t>
  </si>
  <si>
    <t>Генератор/Світлобаза 40 кВт 1 шт. для проведення зйомок на натурі</t>
  </si>
  <si>
    <t>Туалет для знімальної групи 1 шт. для проведення зйомок на натурі</t>
  </si>
  <si>
    <t xml:space="preserve">Звукове обладнання 1 комплект (вкл. з петлями 2 шт. та бумом 1 шт.) в комплекті на одну зміну для зйомок тизеру </t>
  </si>
  <si>
    <t>Послуги зі зливу матеріалу, форматування, монтажу тизеру</t>
  </si>
  <si>
    <t>Послуги з графічного оформлення тизеру  (графічних елементів, назви, титрів та англійських субтітрів).</t>
  </si>
  <si>
    <t>Кольорокорекція тизеру</t>
  </si>
  <si>
    <t>Зведення звуку тизеру</t>
  </si>
  <si>
    <t>Купівля 4 кадрів з соколом, бобром, вівцями і собакою</t>
  </si>
  <si>
    <t>Створення композиції "Мольфарка1"</t>
  </si>
  <si>
    <t>Оренда натурної локації в Київській області на одну знімальну зміну для зйомок тизеру, Пуща -Водиця</t>
  </si>
  <si>
    <t>Виплата за роботу над сценарієм, відторгнення авторських прав.</t>
  </si>
  <si>
    <t>Робота над сценарієм, відторгнення авторських прав, згідно Договору ЦПХ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</si>
</sst>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6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204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i/>
      <sz val="12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46"/>
  </cellStyleXfs>
  <cellXfs count="489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4" fontId="3" fillId="2" borderId="43" xfId="0" applyNumberFormat="1" applyFont="1" applyFill="1" applyBorder="1" applyAlignment="1">
      <alignment horizontal="center" vertical="center" wrapText="1"/>
    </xf>
    <xf numFmtId="4" fontId="3" fillId="2" borderId="44" xfId="0" applyNumberFormat="1" applyFont="1" applyFill="1" applyBorder="1" applyAlignment="1">
      <alignment horizontal="center" vertical="center" wrapText="1"/>
    </xf>
    <xf numFmtId="164" fontId="3" fillId="2" borderId="45" xfId="0" applyNumberFormat="1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3" fontId="3" fillId="3" borderId="42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vertical="center" wrapText="1"/>
    </xf>
    <xf numFmtId="0" fontId="0" fillId="4" borderId="44" xfId="0" applyFont="1" applyFill="1" applyBorder="1" applyAlignment="1">
      <alignment vertical="center" wrapText="1"/>
    </xf>
    <xf numFmtId="0" fontId="19" fillId="6" borderId="54" xfId="0" applyFont="1" applyFill="1" applyBorder="1" applyAlignment="1">
      <alignment vertical="top" wrapText="1"/>
    </xf>
    <xf numFmtId="0" fontId="3" fillId="6" borderId="58" xfId="0" applyFont="1" applyFill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3" fillId="6" borderId="72" xfId="0" applyFont="1" applyFill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0" fontId="5" fillId="0" borderId="61" xfId="0" applyFont="1" applyBorder="1" applyAlignment="1">
      <alignment vertical="top" wrapText="1"/>
    </xf>
    <xf numFmtId="0" fontId="2" fillId="0" borderId="76" xfId="0" applyFont="1" applyBorder="1" applyAlignment="1">
      <alignment vertical="top" wrapText="1"/>
    </xf>
    <xf numFmtId="0" fontId="5" fillId="0" borderId="76" xfId="0" applyFont="1" applyBorder="1" applyAlignment="1">
      <alignment vertical="top" wrapText="1"/>
    </xf>
    <xf numFmtId="0" fontId="3" fillId="7" borderId="48" xfId="0" applyFont="1" applyFill="1" applyBorder="1" applyAlignment="1">
      <alignment vertical="center" wrapText="1"/>
    </xf>
    <xf numFmtId="0" fontId="3" fillId="7" borderId="43" xfId="0" applyFont="1" applyFill="1" applyBorder="1" applyAlignment="1">
      <alignment vertical="center" wrapText="1"/>
    </xf>
    <xf numFmtId="0" fontId="2" fillId="0" borderId="61" xfId="0" applyFont="1" applyBorder="1" applyAlignment="1">
      <alignment vertical="top" wrapText="1"/>
    </xf>
    <xf numFmtId="0" fontId="5" fillId="0" borderId="87" xfId="0" applyFont="1" applyBorder="1" applyAlignment="1">
      <alignment vertical="top" wrapText="1"/>
    </xf>
    <xf numFmtId="0" fontId="20" fillId="6" borderId="54" xfId="0" applyFont="1" applyFill="1" applyBorder="1" applyAlignment="1">
      <alignment vertical="top" wrapText="1"/>
    </xf>
    <xf numFmtId="0" fontId="5" fillId="0" borderId="60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horizontal="right" vertical="top" wrapText="1"/>
    </xf>
    <xf numFmtId="4" fontId="2" fillId="0" borderId="65" xfId="0" applyNumberFormat="1" applyFont="1" applyBorder="1" applyAlignment="1">
      <alignment horizontal="right" vertical="top" wrapText="1"/>
    </xf>
    <xf numFmtId="4" fontId="2" fillId="0" borderId="66" xfId="0" applyNumberFormat="1" applyFont="1" applyBorder="1" applyAlignment="1">
      <alignment horizontal="right" vertical="top" wrapText="1"/>
    </xf>
    <xf numFmtId="4" fontId="2" fillId="0" borderId="67" xfId="0" applyNumberFormat="1" applyFont="1" applyBorder="1" applyAlignment="1">
      <alignment horizontal="righ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0" fontId="5" fillId="0" borderId="93" xfId="0" applyFont="1" applyBorder="1" applyAlignment="1">
      <alignment vertical="top" wrapText="1"/>
    </xf>
    <xf numFmtId="0" fontId="19" fillId="6" borderId="53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0" fontId="3" fillId="7" borderId="15" xfId="0" applyFont="1" applyFill="1" applyBorder="1" applyAlignment="1">
      <alignment vertical="center" wrapText="1"/>
    </xf>
    <xf numFmtId="0" fontId="2" fillId="0" borderId="72" xfId="0" applyFont="1" applyBorder="1" applyAlignment="1">
      <alignment vertical="top" wrapText="1"/>
    </xf>
    <xf numFmtId="0" fontId="5" fillId="0" borderId="95" xfId="0" applyFont="1" applyBorder="1" applyAlignment="1">
      <alignment vertical="top" wrapText="1"/>
    </xf>
    <xf numFmtId="0" fontId="2" fillId="0" borderId="104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0" borderId="74" xfId="0" applyFont="1" applyBorder="1" applyAlignment="1">
      <alignment vertical="top" wrapText="1"/>
    </xf>
    <xf numFmtId="0" fontId="2" fillId="0" borderId="103" xfId="0" applyFont="1" applyBorder="1" applyAlignment="1">
      <alignment vertical="top" wrapText="1"/>
    </xf>
    <xf numFmtId="0" fontId="20" fillId="6" borderId="109" xfId="0" applyFont="1" applyFill="1" applyBorder="1" applyAlignment="1">
      <alignment horizontal="left" vertical="top" wrapText="1"/>
    </xf>
    <xf numFmtId="0" fontId="2" fillId="0" borderId="62" xfId="0" applyFont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0" fontId="3" fillId="4" borderId="82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2" fillId="0" borderId="32" xfId="0" applyFont="1" applyBorder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33" fillId="0" borderId="0" xfId="0" applyFont="1" applyAlignment="1">
      <alignment horizontal="left"/>
    </xf>
    <xf numFmtId="0" fontId="34" fillId="0" borderId="61" xfId="1" applyFont="1" applyBorder="1" applyAlignment="1">
      <alignment vertical="top" wrapText="1"/>
    </xf>
    <xf numFmtId="0" fontId="34" fillId="0" borderId="104" xfId="1" applyFont="1" applyBorder="1" applyAlignment="1">
      <alignment vertical="top" wrapText="1"/>
    </xf>
    <xf numFmtId="0" fontId="36" fillId="0" borderId="61" xfId="1" applyFont="1" applyBorder="1" applyAlignment="1">
      <alignment vertical="top" wrapText="1"/>
    </xf>
    <xf numFmtId="0" fontId="34" fillId="0" borderId="60" xfId="1" applyFont="1" applyBorder="1" applyAlignment="1">
      <alignment horizontal="center" vertical="top" wrapText="1"/>
    </xf>
    <xf numFmtId="4" fontId="36" fillId="0" borderId="24" xfId="1" applyNumberFormat="1" applyFont="1" applyBorder="1" applyAlignment="1">
      <alignment horizontal="right" vertical="top" wrapText="1"/>
    </xf>
    <xf numFmtId="4" fontId="36" fillId="0" borderId="26" xfId="1" applyNumberFormat="1" applyFont="1" applyBorder="1" applyAlignment="1">
      <alignment horizontal="right" vertical="top" wrapText="1"/>
    </xf>
    <xf numFmtId="0" fontId="36" fillId="0" borderId="61" xfId="1" applyFont="1" applyBorder="1" applyAlignment="1">
      <alignment horizontal="left" vertical="top" wrapText="1"/>
    </xf>
    <xf numFmtId="0" fontId="36" fillId="0" borderId="76" xfId="1" applyFont="1" applyBorder="1" applyAlignment="1">
      <alignment horizontal="left" vertical="top" wrapText="1"/>
    </xf>
    <xf numFmtId="0" fontId="39" fillId="0" borderId="54" xfId="1" applyFont="1" applyBorder="1" applyAlignment="1">
      <alignment vertical="top" wrapText="1"/>
    </xf>
    <xf numFmtId="0" fontId="39" fillId="0" borderId="61" xfId="1" applyFont="1" applyBorder="1" applyAlignment="1">
      <alignment vertical="top" wrapText="1"/>
    </xf>
    <xf numFmtId="0" fontId="34" fillId="0" borderId="61" xfId="0" applyFont="1" applyBorder="1" applyAlignment="1">
      <alignment vertical="top" wrapText="1"/>
    </xf>
    <xf numFmtId="0" fontId="34" fillId="0" borderId="54" xfId="1" applyFont="1" applyBorder="1" applyAlignment="1">
      <alignment vertical="top" wrapText="1"/>
    </xf>
    <xf numFmtId="0" fontId="34" fillId="0" borderId="117" xfId="1" applyFont="1" applyBorder="1" applyAlignment="1">
      <alignment vertical="top" wrapText="1"/>
    </xf>
    <xf numFmtId="0" fontId="34" fillId="0" borderId="76" xfId="0" applyFont="1" applyBorder="1" applyAlignment="1">
      <alignment vertical="top" wrapText="1"/>
    </xf>
    <xf numFmtId="0" fontId="34" fillId="0" borderId="87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165" fontId="19" fillId="7" borderId="4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2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" fontId="2" fillId="0" borderId="0" xfId="0" applyNumberFormat="1" applyFont="1" applyAlignment="1">
      <alignment horizontal="righ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11" fillId="0" borderId="40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7" fillId="4" borderId="47" xfId="0" applyFont="1" applyFill="1" applyBorder="1" applyAlignment="1">
      <alignment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 wrapText="1"/>
    </xf>
    <xf numFmtId="4" fontId="0" fillId="4" borderId="49" xfId="0" applyNumberFormat="1" applyFont="1" applyFill="1" applyBorder="1" applyAlignment="1">
      <alignment horizontal="right" vertical="center" wrapText="1"/>
    </xf>
    <xf numFmtId="4" fontId="18" fillId="4" borderId="4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5" borderId="50" xfId="0" applyFont="1" applyFill="1" applyBorder="1" applyAlignment="1">
      <alignment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vertical="center" wrapText="1"/>
    </xf>
    <xf numFmtId="0" fontId="2" fillId="5" borderId="48" xfId="0" applyFont="1" applyFill="1" applyBorder="1" applyAlignment="1">
      <alignment horizontal="center" vertical="center" wrapText="1"/>
    </xf>
    <xf numFmtId="4" fontId="2" fillId="5" borderId="48" xfId="0" applyNumberFormat="1" applyFont="1" applyFill="1" applyBorder="1" applyAlignment="1">
      <alignment horizontal="right" vertical="center" wrapText="1"/>
    </xf>
    <xf numFmtId="4" fontId="14" fillId="5" borderId="48" xfId="0" applyNumberFormat="1" applyFont="1" applyFill="1" applyBorder="1" applyAlignment="1">
      <alignment horizontal="right" vertical="center" wrapText="1"/>
    </xf>
    <xf numFmtId="0" fontId="2" fillId="5" borderId="5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3" fillId="6" borderId="52" xfId="0" applyNumberFormat="1" applyFont="1" applyFill="1" applyBorder="1" applyAlignment="1">
      <alignment vertical="top" wrapText="1"/>
    </xf>
    <xf numFmtId="49" fontId="3" fillId="6" borderId="53" xfId="0" applyNumberFormat="1" applyFont="1" applyFill="1" applyBorder="1" applyAlignment="1">
      <alignment horizontal="center" vertical="top" wrapText="1"/>
    </xf>
    <xf numFmtId="0" fontId="3" fillId="6" borderId="55" xfId="0" applyFont="1" applyFill="1" applyBorder="1" applyAlignment="1">
      <alignment horizontal="center" vertical="top" wrapText="1"/>
    </xf>
    <xf numFmtId="4" fontId="3" fillId="6" borderId="56" xfId="0" applyNumberFormat="1" applyFont="1" applyFill="1" applyBorder="1" applyAlignment="1">
      <alignment horizontal="right" vertical="top" wrapText="1"/>
    </xf>
    <xf numFmtId="4" fontId="3" fillId="6" borderId="57" xfId="0" applyNumberFormat="1" applyFont="1" applyFill="1" applyBorder="1" applyAlignment="1">
      <alignment horizontal="right" vertical="top" wrapText="1"/>
    </xf>
    <xf numFmtId="4" fontId="3" fillId="6" borderId="58" xfId="0" applyNumberFormat="1" applyFont="1" applyFill="1" applyBorder="1" applyAlignment="1">
      <alignment horizontal="right" vertical="top" wrapText="1"/>
    </xf>
    <xf numFmtId="4" fontId="14" fillId="6" borderId="59" xfId="0" applyNumberFormat="1" applyFont="1" applyFill="1" applyBorder="1" applyAlignment="1">
      <alignment horizontal="right" vertical="top" wrapText="1"/>
    </xf>
    <xf numFmtId="10" fontId="14" fillId="6" borderId="59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165" fontId="3" fillId="0" borderId="60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4" fontId="14" fillId="0" borderId="62" xfId="0" applyNumberFormat="1" applyFont="1" applyBorder="1" applyAlignment="1">
      <alignment horizontal="right" vertical="top" wrapText="1"/>
    </xf>
    <xf numFmtId="4" fontId="14" fillId="0" borderId="63" xfId="0" applyNumberFormat="1" applyFont="1" applyBorder="1" applyAlignment="1">
      <alignment horizontal="right" vertical="top" wrapText="1"/>
    </xf>
    <xf numFmtId="10" fontId="14" fillId="0" borderId="63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5" fontId="3" fillId="0" borderId="64" xfId="0" applyNumberFormat="1" applyFont="1" applyBorder="1" applyAlignment="1">
      <alignment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4" fontId="14" fillId="0" borderId="68" xfId="0" applyNumberFormat="1" applyFont="1" applyBorder="1" applyAlignment="1">
      <alignment horizontal="right" vertical="top" wrapText="1"/>
    </xf>
    <xf numFmtId="0" fontId="3" fillId="6" borderId="52" xfId="0" applyFont="1" applyFill="1" applyBorder="1" applyAlignment="1">
      <alignment horizontal="center" vertical="top" wrapText="1"/>
    </xf>
    <xf numFmtId="4" fontId="3" fillId="6" borderId="70" xfId="0" applyNumberFormat="1" applyFont="1" applyFill="1" applyBorder="1" applyAlignment="1">
      <alignment horizontal="right" vertical="top" wrapText="1"/>
    </xf>
    <xf numFmtId="4" fontId="3" fillId="6" borderId="71" xfId="0" applyNumberFormat="1" applyFont="1" applyFill="1" applyBorder="1" applyAlignment="1">
      <alignment horizontal="right" vertical="top" wrapText="1"/>
    </xf>
    <xf numFmtId="4" fontId="3" fillId="6" borderId="72" xfId="0" applyNumberFormat="1" applyFont="1" applyFill="1" applyBorder="1" applyAlignment="1">
      <alignment horizontal="right" vertical="top" wrapText="1"/>
    </xf>
    <xf numFmtId="0" fontId="34" fillId="0" borderId="60" xfId="0" applyFont="1" applyBorder="1" applyAlignment="1">
      <alignment horizontal="center" vertical="top" wrapText="1"/>
    </xf>
    <xf numFmtId="4" fontId="36" fillId="0" borderId="24" xfId="0" applyNumberFormat="1" applyFont="1" applyBorder="1" applyAlignment="1">
      <alignment horizontal="right" vertical="top" wrapText="1"/>
    </xf>
    <xf numFmtId="4" fontId="34" fillId="0" borderId="62" xfId="0" applyNumberFormat="1" applyFont="1" applyBorder="1" applyAlignment="1">
      <alignment horizontal="right" vertical="top" wrapText="1"/>
    </xf>
    <xf numFmtId="165" fontId="3" fillId="0" borderId="73" xfId="0" applyNumberFormat="1" applyFont="1" applyBorder="1" applyAlignment="1">
      <alignment vertical="top" wrapText="1"/>
    </xf>
    <xf numFmtId="0" fontId="2" fillId="0" borderId="73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right" vertical="top" wrapText="1"/>
    </xf>
    <xf numFmtId="4" fontId="2" fillId="0" borderId="30" xfId="0" applyNumberFormat="1" applyFont="1" applyBorder="1" applyAlignment="1">
      <alignment horizontal="right" vertical="top" wrapText="1"/>
    </xf>
    <xf numFmtId="4" fontId="2" fillId="0" borderId="29" xfId="0" applyNumberFormat="1" applyFont="1" applyBorder="1" applyAlignment="1">
      <alignment horizontal="right" vertical="top" wrapText="1"/>
    </xf>
    <xf numFmtId="49" fontId="4" fillId="0" borderId="74" xfId="0" applyNumberFormat="1" applyFont="1" applyBorder="1" applyAlignment="1">
      <alignment horizontal="center" vertical="top" wrapText="1"/>
    </xf>
    <xf numFmtId="49" fontId="4" fillId="6" borderId="53" xfId="0" applyNumberFormat="1" applyFont="1" applyFill="1" applyBorder="1" applyAlignment="1">
      <alignment horizontal="center" vertical="top" wrapText="1"/>
    </xf>
    <xf numFmtId="165" fontId="3" fillId="0" borderId="75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right" vertical="top" wrapText="1"/>
    </xf>
    <xf numFmtId="4" fontId="2" fillId="0" borderId="22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0" fontId="20" fillId="6" borderId="52" xfId="0" applyFont="1" applyFill="1" applyBorder="1" applyAlignment="1">
      <alignment horizontal="left" vertical="top" wrapText="1"/>
    </xf>
    <xf numFmtId="0" fontId="2" fillId="0" borderId="75" xfId="1" applyFont="1" applyBorder="1" applyAlignment="1">
      <alignment horizontal="center" vertical="top" wrapText="1"/>
    </xf>
    <xf numFmtId="4" fontId="36" fillId="0" borderId="56" xfId="1" applyNumberFormat="1" applyFont="1" applyBorder="1" applyAlignment="1">
      <alignment horizontal="right" vertical="top" wrapText="1"/>
    </xf>
    <xf numFmtId="4" fontId="36" fillId="0" borderId="57" xfId="1" applyNumberFormat="1" applyFont="1" applyBorder="1" applyAlignment="1">
      <alignment horizontal="right" vertical="top" wrapText="1"/>
    </xf>
    <xf numFmtId="4" fontId="14" fillId="0" borderId="77" xfId="0" applyNumberFormat="1" applyFont="1" applyBorder="1" applyAlignment="1">
      <alignment horizontal="right" vertical="top" wrapText="1"/>
    </xf>
    <xf numFmtId="0" fontId="2" fillId="0" borderId="60" xfId="1" applyFont="1" applyBorder="1" applyAlignment="1">
      <alignment horizontal="center" vertical="top" wrapText="1"/>
    </xf>
    <xf numFmtId="4" fontId="36" fillId="0" borderId="65" xfId="1" applyNumberFormat="1" applyFont="1" applyBorder="1" applyAlignment="1">
      <alignment horizontal="right" vertical="top" wrapText="1"/>
    </xf>
    <xf numFmtId="4" fontId="36" fillId="0" borderId="66" xfId="1" applyNumberFormat="1" applyFont="1" applyBorder="1" applyAlignment="1">
      <alignment horizontal="right" vertical="top" wrapText="1"/>
    </xf>
    <xf numFmtId="4" fontId="36" fillId="0" borderId="65" xfId="0" applyNumberFormat="1" applyFont="1" applyBorder="1" applyAlignment="1">
      <alignment horizontal="right" vertical="top" wrapText="1"/>
    </xf>
    <xf numFmtId="4" fontId="36" fillId="0" borderId="66" xfId="0" applyNumberFormat="1" applyFont="1" applyBorder="1" applyAlignment="1">
      <alignment horizontal="right" vertical="top" wrapText="1"/>
    </xf>
    <xf numFmtId="165" fontId="19" fillId="7" borderId="47" xfId="0" applyNumberFormat="1" applyFont="1" applyFill="1" applyBorder="1" applyAlignment="1">
      <alignment vertical="center" wrapText="1"/>
    </xf>
    <xf numFmtId="165" fontId="3" fillId="7" borderId="48" xfId="0" applyNumberFormat="1" applyFont="1" applyFill="1" applyBorder="1" applyAlignment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4" fontId="3" fillId="2" borderId="49" xfId="0" applyNumberFormat="1" applyFont="1" applyFill="1" applyBorder="1" applyAlignment="1">
      <alignment horizontal="right" vertical="center" wrapText="1"/>
    </xf>
    <xf numFmtId="4" fontId="3" fillId="7" borderId="18" xfId="0" applyNumberFormat="1" applyFont="1" applyFill="1" applyBorder="1" applyAlignment="1">
      <alignment horizontal="right" vertical="center" wrapText="1"/>
    </xf>
    <xf numFmtId="4" fontId="3" fillId="7" borderId="78" xfId="0" applyNumberFormat="1" applyFont="1" applyFill="1" applyBorder="1" applyAlignment="1">
      <alignment horizontal="right" vertical="center" wrapText="1"/>
    </xf>
    <xf numFmtId="4" fontId="3" fillId="7" borderId="79" xfId="0" applyNumberFormat="1" applyFont="1" applyFill="1" applyBorder="1" applyAlignment="1">
      <alignment horizontal="right" vertical="center" wrapText="1"/>
    </xf>
    <xf numFmtId="4" fontId="3" fillId="7" borderId="80" xfId="0" applyNumberFormat="1" applyFont="1" applyFill="1" applyBorder="1" applyAlignment="1">
      <alignment horizontal="right" vertical="center" wrapText="1"/>
    </xf>
    <xf numFmtId="4" fontId="3" fillId="7" borderId="15" xfId="0" applyNumberFormat="1" applyFont="1" applyFill="1" applyBorder="1" applyAlignment="1">
      <alignment horizontal="right" vertical="center" wrapText="1"/>
    </xf>
    <xf numFmtId="4" fontId="3" fillId="7" borderId="44" xfId="0" applyNumberFormat="1" applyFont="1" applyFill="1" applyBorder="1" applyAlignment="1">
      <alignment horizontal="right" vertical="center" wrapText="1"/>
    </xf>
    <xf numFmtId="0" fontId="3" fillId="5" borderId="81" xfId="0" applyFont="1" applyFill="1" applyBorder="1" applyAlignment="1">
      <alignment vertical="center" wrapText="1"/>
    </xf>
    <xf numFmtId="0" fontId="4" fillId="5" borderId="82" xfId="0" applyFont="1" applyFill="1" applyBorder="1" applyAlignment="1">
      <alignment horizontal="center" vertical="center" wrapText="1"/>
    </xf>
    <xf numFmtId="0" fontId="3" fillId="5" borderId="83" xfId="0" applyFont="1" applyFill="1" applyBorder="1" applyAlignment="1">
      <alignment vertical="center" wrapText="1"/>
    </xf>
    <xf numFmtId="0" fontId="2" fillId="5" borderId="83" xfId="0" applyFont="1" applyFill="1" applyBorder="1" applyAlignment="1">
      <alignment horizontal="center" vertical="center" wrapText="1"/>
    </xf>
    <xf numFmtId="4" fontId="14" fillId="5" borderId="84" xfId="0" applyNumberFormat="1" applyFont="1" applyFill="1" applyBorder="1" applyAlignment="1">
      <alignment horizontal="right" vertical="top" wrapText="1"/>
    </xf>
    <xf numFmtId="4" fontId="3" fillId="6" borderId="85" xfId="0" applyNumberFormat="1" applyFont="1" applyFill="1" applyBorder="1" applyAlignment="1">
      <alignment horizontal="right" vertical="top" wrapText="1"/>
    </xf>
    <xf numFmtId="4" fontId="3" fillId="6" borderId="86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4" fontId="14" fillId="6" borderId="71" xfId="0" applyNumberFormat="1" applyFont="1" applyFill="1" applyBorder="1" applyAlignment="1">
      <alignment horizontal="right" vertical="top" wrapText="1"/>
    </xf>
    <xf numFmtId="4" fontId="3" fillId="7" borderId="88" xfId="0" applyNumberFormat="1" applyFont="1" applyFill="1" applyBorder="1" applyAlignment="1">
      <alignment horizontal="right" vertical="center" wrapText="1"/>
    </xf>
    <xf numFmtId="4" fontId="3" fillId="7" borderId="89" xfId="0" applyNumberFormat="1" applyFont="1" applyFill="1" applyBorder="1" applyAlignment="1">
      <alignment horizontal="right" vertical="center" wrapText="1"/>
    </xf>
    <xf numFmtId="4" fontId="14" fillId="7" borderId="44" xfId="0" applyNumberFormat="1" applyFont="1" applyFill="1" applyBorder="1" applyAlignment="1">
      <alignment horizontal="right" vertical="center" wrapText="1"/>
    </xf>
    <xf numFmtId="4" fontId="5" fillId="0" borderId="64" xfId="0" applyNumberFormat="1" applyFont="1" applyBorder="1" applyAlignment="1">
      <alignment horizontal="right" vertical="center" wrapText="1"/>
    </xf>
    <xf numFmtId="0" fontId="11" fillId="0" borderId="76" xfId="0" applyFont="1" applyBorder="1" applyAlignment="1">
      <alignment wrapText="1"/>
    </xf>
    <xf numFmtId="0" fontId="11" fillId="0" borderId="90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1" xfId="0" applyFont="1" applyBorder="1" applyAlignment="1">
      <alignment wrapText="1"/>
    </xf>
    <xf numFmtId="0" fontId="11" fillId="0" borderId="9" xfId="0" applyFont="1" applyBorder="1" applyAlignment="1">
      <alignment wrapText="1"/>
    </xf>
    <xf numFmtId="4" fontId="14" fillId="6" borderId="24" xfId="0" applyNumberFormat="1" applyFont="1" applyFill="1" applyBorder="1" applyAlignment="1">
      <alignment horizontal="right" vertical="top" wrapText="1"/>
    </xf>
    <xf numFmtId="0" fontId="5" fillId="0" borderId="60" xfId="1" applyFont="1" applyBorder="1" applyAlignment="1">
      <alignment horizontal="center" vertical="top" wrapText="1"/>
    </xf>
    <xf numFmtId="0" fontId="5" fillId="0" borderId="64" xfId="1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4" fontId="14" fillId="7" borderId="49" xfId="0" applyNumberFormat="1" applyFont="1" applyFill="1" applyBorder="1" applyAlignment="1">
      <alignment horizontal="right" vertical="center" wrapText="1"/>
    </xf>
    <xf numFmtId="4" fontId="14" fillId="7" borderId="15" xfId="0" applyNumberFormat="1" applyFont="1" applyFill="1" applyBorder="1" applyAlignment="1">
      <alignment horizontal="right" vertical="top" wrapText="1"/>
    </xf>
    <xf numFmtId="0" fontId="3" fillId="5" borderId="47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vertical="center" wrapText="1"/>
    </xf>
    <xf numFmtId="4" fontId="14" fillId="5" borderId="59" xfId="0" applyNumberFormat="1" applyFont="1" applyFill="1" applyBorder="1" applyAlignment="1">
      <alignment horizontal="right" vertical="top" wrapText="1"/>
    </xf>
    <xf numFmtId="4" fontId="14" fillId="6" borderId="92" xfId="0" applyNumberFormat="1" applyFont="1" applyFill="1" applyBorder="1" applyAlignment="1">
      <alignment horizontal="right" vertical="top" wrapText="1"/>
    </xf>
    <xf numFmtId="0" fontId="3" fillId="6" borderId="15" xfId="0" applyFont="1" applyFill="1" applyBorder="1" applyAlignment="1">
      <alignment horizontal="center" vertical="top" wrapText="1"/>
    </xf>
    <xf numFmtId="4" fontId="3" fillId="6" borderId="92" xfId="0" applyNumberFormat="1" applyFont="1" applyFill="1" applyBorder="1" applyAlignment="1">
      <alignment horizontal="right" vertical="top" wrapText="1"/>
    </xf>
    <xf numFmtId="0" fontId="5" fillId="0" borderId="75" xfId="0" applyFont="1" applyBorder="1" applyAlignment="1">
      <alignment horizontal="center" vertical="top" wrapText="1"/>
    </xf>
    <xf numFmtId="0" fontId="3" fillId="6" borderId="69" xfId="0" applyFont="1" applyFill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36" fillId="0" borderId="60" xfId="1" applyFont="1" applyBorder="1" applyAlignment="1">
      <alignment horizontal="center" vertical="top" wrapText="1"/>
    </xf>
    <xf numFmtId="10" fontId="14" fillId="0" borderId="77" xfId="0" applyNumberFormat="1" applyFont="1" applyBorder="1" applyAlignment="1">
      <alignment horizontal="right" vertical="top" wrapText="1"/>
    </xf>
    <xf numFmtId="4" fontId="14" fillId="7" borderId="15" xfId="0" applyNumberFormat="1" applyFont="1" applyFill="1" applyBorder="1" applyAlignment="1">
      <alignment horizontal="right" vertical="center" wrapText="1"/>
    </xf>
    <xf numFmtId="4" fontId="14" fillId="7" borderId="51" xfId="0" applyNumberFormat="1" applyFont="1" applyFill="1" applyBorder="1" applyAlignment="1">
      <alignment horizontal="right" vertical="center" wrapText="1"/>
    </xf>
    <xf numFmtId="4" fontId="14" fillId="5" borderId="46" xfId="0" applyNumberFormat="1" applyFont="1" applyFill="1" applyBorder="1" applyAlignment="1">
      <alignment horizontal="right" vertical="center" wrapText="1"/>
    </xf>
    <xf numFmtId="0" fontId="2" fillId="5" borderId="45" xfId="0" applyFont="1" applyFill="1" applyBorder="1" applyAlignment="1">
      <alignment vertical="center" wrapText="1"/>
    </xf>
    <xf numFmtId="4" fontId="2" fillId="0" borderId="93" xfId="0" applyNumberFormat="1" applyFont="1" applyBorder="1" applyAlignment="1">
      <alignment horizontal="right" vertical="top" wrapText="1"/>
    </xf>
    <xf numFmtId="4" fontId="14" fillId="0" borderId="70" xfId="0" applyNumberFormat="1" applyFont="1" applyBorder="1" applyAlignment="1">
      <alignment horizontal="right" vertical="top" wrapText="1"/>
    </xf>
    <xf numFmtId="4" fontId="14" fillId="0" borderId="94" xfId="0" applyNumberFormat="1" applyFont="1" applyBorder="1" applyAlignment="1">
      <alignment horizontal="right" vertical="top" wrapText="1"/>
    </xf>
    <xf numFmtId="10" fontId="14" fillId="0" borderId="94" xfId="0" applyNumberFormat="1" applyFont="1" applyBorder="1" applyAlignment="1">
      <alignment horizontal="right" vertical="top" wrapText="1"/>
    </xf>
    <xf numFmtId="4" fontId="14" fillId="0" borderId="24" xfId="0" applyNumberFormat="1" applyFont="1" applyBorder="1" applyAlignment="1">
      <alignment horizontal="right" vertical="top" wrapText="1"/>
    </xf>
    <xf numFmtId="4" fontId="2" fillId="0" borderId="96" xfId="0" applyNumberFormat="1" applyFont="1" applyBorder="1" applyAlignment="1">
      <alignment horizontal="right" vertical="top" wrapText="1"/>
    </xf>
    <xf numFmtId="4" fontId="14" fillId="0" borderId="28" xfId="0" applyNumberFormat="1" applyFont="1" applyBorder="1" applyAlignment="1">
      <alignment horizontal="right" vertical="top" wrapText="1"/>
    </xf>
    <xf numFmtId="4" fontId="14" fillId="0" borderId="97" xfId="0" applyNumberFormat="1" applyFont="1" applyBorder="1" applyAlignment="1">
      <alignment horizontal="right" vertical="top" wrapText="1"/>
    </xf>
    <xf numFmtId="10" fontId="14" fillId="0" borderId="97" xfId="0" applyNumberFormat="1" applyFont="1" applyBorder="1" applyAlignment="1">
      <alignment horizontal="right" vertical="top" wrapText="1"/>
    </xf>
    <xf numFmtId="165" fontId="3" fillId="7" borderId="98" xfId="0" applyNumberFormat="1" applyFont="1" applyFill="1" applyBorder="1" applyAlignment="1">
      <alignment horizontal="center" vertical="center" wrapText="1"/>
    </xf>
    <xf numFmtId="0" fontId="3" fillId="5" borderId="99" xfId="0" applyFont="1" applyFill="1" applyBorder="1" applyAlignment="1">
      <alignment vertical="center" wrapText="1"/>
    </xf>
    <xf numFmtId="0" fontId="4" fillId="5" borderId="100" xfId="0" applyFont="1" applyFill="1" applyBorder="1" applyAlignment="1">
      <alignment vertical="center" wrapText="1"/>
    </xf>
    <xf numFmtId="4" fontId="5" fillId="0" borderId="24" xfId="0" applyNumberFormat="1" applyFont="1" applyBorder="1" applyAlignment="1">
      <alignment horizontal="right" vertical="top" wrapText="1"/>
    </xf>
    <xf numFmtId="4" fontId="5" fillId="0" borderId="26" xfId="0" applyNumberFormat="1" applyFont="1" applyBorder="1" applyAlignment="1">
      <alignment horizontal="right" vertical="top" wrapText="1"/>
    </xf>
    <xf numFmtId="4" fontId="14" fillId="0" borderId="65" xfId="0" applyNumberFormat="1" applyFont="1" applyBorder="1" applyAlignment="1">
      <alignment horizontal="right" vertical="top" wrapText="1"/>
    </xf>
    <xf numFmtId="165" fontId="3" fillId="7" borderId="101" xfId="0" applyNumberFormat="1" applyFont="1" applyFill="1" applyBorder="1" applyAlignment="1">
      <alignment horizontal="center" vertical="center" wrapText="1"/>
    </xf>
    <xf numFmtId="4" fontId="3" fillId="7" borderId="49" xfId="0" applyNumberFormat="1" applyFont="1" applyFill="1" applyBorder="1" applyAlignment="1">
      <alignment horizontal="right" vertical="center" wrapText="1"/>
    </xf>
    <xf numFmtId="4" fontId="14" fillId="5" borderId="83" xfId="0" applyNumberFormat="1" applyFont="1" applyFill="1" applyBorder="1" applyAlignment="1">
      <alignment horizontal="right" vertical="center" wrapText="1"/>
    </xf>
    <xf numFmtId="0" fontId="2" fillId="5" borderId="102" xfId="0" applyFont="1" applyFill="1" applyBorder="1" applyAlignment="1">
      <alignment vertical="center" wrapText="1"/>
    </xf>
    <xf numFmtId="165" fontId="3" fillId="0" borderId="103" xfId="0" applyNumberFormat="1" applyFont="1" applyBorder="1" applyAlignment="1">
      <alignment vertical="top" wrapText="1"/>
    </xf>
    <xf numFmtId="166" fontId="4" fillId="0" borderId="53" xfId="0" applyNumberFormat="1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4" fontId="2" fillId="0" borderId="94" xfId="0" applyNumberFormat="1" applyFont="1" applyBorder="1" applyAlignment="1">
      <alignment horizontal="right" vertical="top" wrapText="1"/>
    </xf>
    <xf numFmtId="4" fontId="2" fillId="0" borderId="71" xfId="0" applyNumberFormat="1" applyFont="1" applyBorder="1" applyAlignment="1">
      <alignment horizontal="right" vertical="top" wrapText="1"/>
    </xf>
    <xf numFmtId="4" fontId="2" fillId="0" borderId="72" xfId="0" applyNumberFormat="1" applyFont="1" applyBorder="1" applyAlignment="1">
      <alignment horizontal="right" vertical="top" wrapText="1"/>
    </xf>
    <xf numFmtId="4" fontId="2" fillId="0" borderId="70" xfId="0" applyNumberFormat="1" applyFont="1" applyBorder="1" applyAlignment="1">
      <alignment horizontal="right" vertical="top" wrapText="1"/>
    </xf>
    <xf numFmtId="166" fontId="4" fillId="0" borderId="23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" fontId="2" fillId="0" borderId="62" xfId="0" applyNumberFormat="1" applyFont="1" applyBorder="1" applyAlignment="1">
      <alignment horizontal="right" vertical="top" wrapText="1"/>
    </xf>
    <xf numFmtId="0" fontId="2" fillId="0" borderId="27" xfId="0" applyFont="1" applyBorder="1" applyAlignment="1">
      <alignment horizontal="center" vertical="top" wrapText="1"/>
    </xf>
    <xf numFmtId="4" fontId="2" fillId="0" borderId="68" xfId="0" applyNumberFormat="1" applyFont="1" applyBorder="1" applyAlignment="1">
      <alignment horizontal="right" vertical="top" wrapText="1"/>
    </xf>
    <xf numFmtId="0" fontId="4" fillId="5" borderId="83" xfId="0" applyFont="1" applyFill="1" applyBorder="1" applyAlignment="1">
      <alignment vertical="center" wrapText="1"/>
    </xf>
    <xf numFmtId="4" fontId="2" fillId="0" borderId="63" xfId="0" applyNumberFormat="1" applyFont="1" applyBorder="1" applyAlignment="1">
      <alignment horizontal="right" vertical="top" wrapText="1"/>
    </xf>
    <xf numFmtId="4" fontId="2" fillId="0" borderId="105" xfId="0" applyNumberFormat="1" applyFont="1" applyBorder="1" applyAlignment="1">
      <alignment horizontal="right" vertical="top" wrapText="1"/>
    </xf>
    <xf numFmtId="4" fontId="14" fillId="0" borderId="53" xfId="0" applyNumberFormat="1" applyFont="1" applyBorder="1" applyAlignment="1">
      <alignment horizontal="right" vertical="top" wrapText="1"/>
    </xf>
    <xf numFmtId="166" fontId="4" fillId="0" borderId="27" xfId="0" applyNumberFormat="1" applyFont="1" applyBorder="1" applyAlignment="1">
      <alignment horizontal="center" vertical="top" wrapText="1"/>
    </xf>
    <xf numFmtId="4" fontId="14" fillId="0" borderId="27" xfId="0" applyNumberFormat="1" applyFont="1" applyBorder="1" applyAlignment="1">
      <alignment horizontal="right" vertical="top" wrapText="1"/>
    </xf>
    <xf numFmtId="166" fontId="4" fillId="0" borderId="74" xfId="0" applyNumberFormat="1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vertical="top" wrapText="1"/>
    </xf>
    <xf numFmtId="165" fontId="3" fillId="0" borderId="27" xfId="0" applyNumberFormat="1" applyFont="1" applyBorder="1" applyAlignment="1">
      <alignment vertical="top" wrapText="1"/>
    </xf>
    <xf numFmtId="4" fontId="14" fillId="0" borderId="74" xfId="0" applyNumberFormat="1" applyFont="1" applyBorder="1" applyAlignment="1">
      <alignment horizontal="right" vertical="top" wrapText="1"/>
    </xf>
    <xf numFmtId="0" fontId="11" fillId="0" borderId="107" xfId="0" applyFont="1" applyBorder="1" applyAlignment="1">
      <alignment wrapText="1"/>
    </xf>
    <xf numFmtId="0" fontId="11" fillId="0" borderId="108" xfId="0" applyFont="1" applyBorder="1" applyAlignment="1">
      <alignment wrapText="1"/>
    </xf>
    <xf numFmtId="0" fontId="2" fillId="5" borderId="49" xfId="0" applyFont="1" applyFill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top" wrapText="1"/>
    </xf>
    <xf numFmtId="0" fontId="39" fillId="0" borderId="121" xfId="1" applyFont="1" applyBorder="1" applyAlignment="1">
      <alignment horizontal="center" vertical="top" wrapText="1"/>
    </xf>
    <xf numFmtId="4" fontId="39" fillId="0" borderId="119" xfId="1" applyNumberFormat="1" applyFont="1" applyBorder="1" applyAlignment="1">
      <alignment horizontal="right" vertical="top" wrapText="1"/>
    </xf>
    <xf numFmtId="4" fontId="39" fillId="0" borderId="120" xfId="1" applyNumberFormat="1" applyFont="1" applyBorder="1" applyAlignment="1">
      <alignment horizontal="right" vertical="top" wrapText="1"/>
    </xf>
    <xf numFmtId="4" fontId="14" fillId="0" borderId="23" xfId="0" applyNumberFormat="1" applyFont="1" applyBorder="1" applyAlignment="1">
      <alignment horizontal="right" vertical="top" wrapText="1"/>
    </xf>
    <xf numFmtId="0" fontId="2" fillId="0" borderId="38" xfId="0" applyFont="1" applyBorder="1" applyAlignment="1">
      <alignment horizontal="center" vertical="top" wrapText="1"/>
    </xf>
    <xf numFmtId="4" fontId="2" fillId="0" borderId="84" xfId="0" applyNumberFormat="1" applyFont="1" applyBorder="1" applyAlignment="1">
      <alignment horizontal="right" vertical="top" wrapText="1"/>
    </xf>
    <xf numFmtId="4" fontId="2" fillId="0" borderId="114" xfId="0" applyNumberFormat="1" applyFont="1" applyBorder="1" applyAlignment="1">
      <alignment horizontal="right" vertical="top" wrapText="1"/>
    </xf>
    <xf numFmtId="4" fontId="36" fillId="0" borderId="68" xfId="0" applyNumberFormat="1" applyFont="1" applyBorder="1" applyAlignment="1">
      <alignment horizontal="right" vertical="top" wrapText="1"/>
    </xf>
    <xf numFmtId="4" fontId="3" fillId="6" borderId="110" xfId="0" applyNumberFormat="1" applyFont="1" applyFill="1" applyBorder="1" applyAlignment="1">
      <alignment horizontal="right" vertical="top" wrapText="1"/>
    </xf>
    <xf numFmtId="4" fontId="3" fillId="6" borderId="53" xfId="0" applyNumberFormat="1" applyFont="1" applyFill="1" applyBorder="1" applyAlignment="1">
      <alignment horizontal="right" vertical="top" wrapText="1"/>
    </xf>
    <xf numFmtId="4" fontId="36" fillId="0" borderId="28" xfId="0" applyNumberFormat="1" applyFont="1" applyBorder="1" applyAlignment="1">
      <alignment horizontal="right" vertical="top" wrapText="1"/>
    </xf>
    <xf numFmtId="4" fontId="36" fillId="0" borderId="30" xfId="0" applyNumberFormat="1" applyFont="1" applyBorder="1" applyAlignment="1">
      <alignment horizontal="right" vertical="top" wrapText="1"/>
    </xf>
    <xf numFmtId="4" fontId="2" fillId="0" borderId="95" xfId="0" applyNumberFormat="1" applyFont="1" applyBorder="1" applyAlignment="1">
      <alignment horizontal="right" vertical="top" wrapText="1"/>
    </xf>
    <xf numFmtId="165" fontId="3" fillId="6" borderId="55" xfId="0" applyNumberFormat="1" applyFont="1" applyFill="1" applyBorder="1" applyAlignment="1">
      <alignment vertical="top" wrapText="1"/>
    </xf>
    <xf numFmtId="49" fontId="4" fillId="6" borderId="111" xfId="0" applyNumberFormat="1" applyFont="1" applyFill="1" applyBorder="1" applyAlignment="1">
      <alignment horizontal="center" vertical="top" wrapText="1"/>
    </xf>
    <xf numFmtId="0" fontId="36" fillId="0" borderId="64" xfId="1" applyFont="1" applyBorder="1" applyAlignment="1">
      <alignment horizontal="center" vertical="top" wrapText="1"/>
    </xf>
    <xf numFmtId="165" fontId="40" fillId="0" borderId="60" xfId="0" applyNumberFormat="1" applyFont="1" applyBorder="1" applyAlignment="1">
      <alignment vertical="top" wrapText="1"/>
    </xf>
    <xf numFmtId="49" fontId="33" fillId="0" borderId="118" xfId="0" applyNumberFormat="1" applyFont="1" applyBorder="1" applyAlignment="1">
      <alignment horizontal="center" vertical="top" wrapText="1"/>
    </xf>
    <xf numFmtId="0" fontId="36" fillId="0" borderId="73" xfId="0" applyFont="1" applyBorder="1" applyAlignment="1">
      <alignment horizontal="center" vertical="top" wrapText="1"/>
    </xf>
    <xf numFmtId="4" fontId="36" fillId="0" borderId="67" xfId="0" applyNumberFormat="1" applyFont="1" applyFill="1" applyBorder="1" applyAlignment="1">
      <alignment horizontal="right" vertical="top" wrapText="1"/>
    </xf>
    <xf numFmtId="4" fontId="36" fillId="0" borderId="67" xfId="0" applyNumberFormat="1" applyFont="1" applyBorder="1" applyAlignment="1">
      <alignment horizontal="right" vertical="top" wrapText="1"/>
    </xf>
    <xf numFmtId="4" fontId="37" fillId="0" borderId="68" xfId="0" applyNumberFormat="1" applyFont="1" applyBorder="1" applyAlignment="1">
      <alignment horizontal="right" vertical="top" wrapText="1"/>
    </xf>
    <xf numFmtId="4" fontId="2" fillId="0" borderId="115" xfId="0" applyNumberFormat="1" applyFont="1" applyBorder="1" applyAlignment="1">
      <alignment horizontal="right" vertical="top" wrapText="1"/>
    </xf>
    <xf numFmtId="4" fontId="2" fillId="0" borderId="116" xfId="0" applyNumberFormat="1" applyFont="1" applyBorder="1" applyAlignment="1">
      <alignment horizontal="right" vertical="top" wrapText="1"/>
    </xf>
    <xf numFmtId="4" fontId="3" fillId="7" borderId="17" xfId="0" applyNumberFormat="1" applyFont="1" applyFill="1" applyBorder="1" applyAlignment="1">
      <alignment horizontal="right" vertical="center" wrapText="1"/>
    </xf>
    <xf numFmtId="4" fontId="3" fillId="4" borderId="47" xfId="0" applyNumberFormat="1" applyFont="1" applyFill="1" applyBorder="1" applyAlignment="1">
      <alignment horizontal="right" vertical="center" wrapText="1"/>
    </xf>
    <xf numFmtId="4" fontId="3" fillId="4" borderId="51" xfId="0" applyNumberFormat="1" applyFont="1" applyFill="1" applyBorder="1" applyAlignment="1">
      <alignment horizontal="right" vertical="center" wrapText="1"/>
    </xf>
    <xf numFmtId="4" fontId="3" fillId="4" borderId="102" xfId="0" applyNumberFormat="1" applyFont="1" applyFill="1" applyBorder="1" applyAlignment="1">
      <alignment horizontal="right" vertical="center" wrapText="1"/>
    </xf>
    <xf numFmtId="10" fontId="14" fillId="4" borderId="59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right" vertical="center" wrapText="1"/>
    </xf>
    <xf numFmtId="165" fontId="4" fillId="4" borderId="4" xfId="0" applyNumberFormat="1" applyFont="1" applyFill="1" applyBorder="1" applyAlignment="1">
      <alignment horizontal="left" vertical="center" wrapText="1"/>
    </xf>
    <xf numFmtId="0" fontId="11" fillId="0" borderId="112" xfId="0" applyFont="1" applyBorder="1" applyAlignment="1">
      <alignment wrapText="1"/>
    </xf>
    <xf numFmtId="0" fontId="3" fillId="4" borderId="51" xfId="0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right" vertical="center" wrapText="1"/>
    </xf>
    <xf numFmtId="4" fontId="14" fillId="4" borderId="1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4" fontId="2" fillId="0" borderId="32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25" fillId="0" borderId="0" xfId="0" applyNumberFormat="1" applyFont="1" applyAlignment="1">
      <alignment horizontal="left" wrapText="1"/>
    </xf>
    <xf numFmtId="4" fontId="26" fillId="0" borderId="0" xfId="0" applyNumberFormat="1" applyFont="1" applyAlignment="1">
      <alignment horizontal="right" wrapText="1"/>
    </xf>
    <xf numFmtId="4" fontId="27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wrapText="1"/>
    </xf>
    <xf numFmtId="0" fontId="30" fillId="0" borderId="0" xfId="0" applyFont="1" applyAlignment="1">
      <alignment wrapText="1"/>
    </xf>
    <xf numFmtId="4" fontId="31" fillId="0" borderId="0" xfId="0" applyNumberFormat="1" applyFont="1" applyAlignment="1">
      <alignment horizontal="right" wrapText="1"/>
    </xf>
    <xf numFmtId="0" fontId="34" fillId="0" borderId="60" xfId="1" applyFont="1" applyBorder="1" applyAlignment="1">
      <alignment vertical="top" wrapText="1"/>
    </xf>
    <xf numFmtId="0" fontId="34" fillId="0" borderId="121" xfId="1" applyFont="1" applyBorder="1" applyAlignment="1">
      <alignment vertical="top" wrapText="1"/>
    </xf>
    <xf numFmtId="0" fontId="2" fillId="0" borderId="121" xfId="1" applyFont="1" applyBorder="1" applyAlignment="1">
      <alignment horizontal="center" vertical="top" wrapText="1"/>
    </xf>
    <xf numFmtId="4" fontId="36" fillId="0" borderId="119" xfId="1" applyNumberFormat="1" applyFont="1" applyBorder="1" applyAlignment="1">
      <alignment horizontal="right" vertical="top" wrapText="1"/>
    </xf>
    <xf numFmtId="4" fontId="36" fillId="0" borderId="120" xfId="1" applyNumberFormat="1" applyFont="1" applyBorder="1" applyAlignment="1">
      <alignment horizontal="right" vertical="top" wrapText="1"/>
    </xf>
    <xf numFmtId="4" fontId="2" fillId="0" borderId="123" xfId="0" applyNumberFormat="1" applyFont="1" applyBorder="1" applyAlignment="1">
      <alignment horizontal="right" vertical="top" wrapText="1"/>
    </xf>
    <xf numFmtId="165" fontId="19" fillId="7" borderId="47" xfId="0" applyNumberFormat="1" applyFont="1" applyFill="1" applyBorder="1" applyAlignment="1">
      <alignment horizontal="left" vertical="center" wrapText="1"/>
    </xf>
    <xf numFmtId="165" fontId="19" fillId="7" borderId="112" xfId="0" applyNumberFormat="1" applyFont="1" applyFill="1" applyBorder="1" applyAlignment="1">
      <alignment horizontal="left" vertical="center" wrapText="1"/>
    </xf>
    <xf numFmtId="165" fontId="19" fillId="7" borderId="51" xfId="0" applyNumberFormat="1" applyFont="1" applyFill="1" applyBorder="1" applyAlignment="1">
      <alignment horizontal="left" vertical="center" wrapText="1"/>
    </xf>
    <xf numFmtId="4" fontId="14" fillId="7" borderId="107" xfId="0" applyNumberFormat="1" applyFont="1" applyFill="1" applyBorder="1" applyAlignment="1">
      <alignment horizontal="right" vertical="center" wrapText="1"/>
    </xf>
    <xf numFmtId="4" fontId="14" fillId="0" borderId="84" xfId="0" applyNumberFormat="1" applyFont="1" applyBorder="1" applyAlignment="1">
      <alignment horizontal="right" vertical="top" wrapText="1"/>
    </xf>
    <xf numFmtId="4" fontId="14" fillId="7" borderId="124" xfId="0" applyNumberFormat="1" applyFont="1" applyFill="1" applyBorder="1" applyAlignment="1">
      <alignment horizontal="right" vertical="center" wrapText="1"/>
    </xf>
    <xf numFmtId="4" fontId="14" fillId="0" borderId="54" xfId="0" applyNumberFormat="1" applyFont="1" applyBorder="1" applyAlignment="1">
      <alignment horizontal="right" vertical="top" wrapText="1"/>
    </xf>
    <xf numFmtId="4" fontId="14" fillId="0" borderId="113" xfId="0" applyNumberFormat="1" applyFont="1" applyBorder="1" applyAlignment="1">
      <alignment horizontal="right" vertical="top" wrapText="1"/>
    </xf>
    <xf numFmtId="4" fontId="14" fillId="6" borderId="63" xfId="0" applyNumberFormat="1" applyFont="1" applyFill="1" applyBorder="1" applyAlignment="1">
      <alignment horizontal="right" vertical="top" wrapText="1"/>
    </xf>
    <xf numFmtId="4" fontId="3" fillId="6" borderId="125" xfId="0" applyNumberFormat="1" applyFont="1" applyFill="1" applyBorder="1" applyAlignment="1">
      <alignment horizontal="right" vertical="top" wrapText="1"/>
    </xf>
    <xf numFmtId="4" fontId="2" fillId="6" borderId="126" xfId="0" applyNumberFormat="1" applyFont="1" applyFill="1" applyBorder="1" applyAlignment="1">
      <alignment horizontal="right" vertical="top" wrapText="1"/>
    </xf>
    <xf numFmtId="4" fontId="14" fillId="0" borderId="127" xfId="0" applyNumberFormat="1" applyFont="1" applyBorder="1" applyAlignment="1">
      <alignment horizontal="right" vertical="top" wrapText="1"/>
    </xf>
    <xf numFmtId="4" fontId="14" fillId="0" borderId="128" xfId="0" applyNumberFormat="1" applyFont="1" applyBorder="1" applyAlignment="1">
      <alignment horizontal="right" vertical="top" wrapText="1"/>
    </xf>
    <xf numFmtId="4" fontId="14" fillId="0" borderId="129" xfId="0" applyNumberFormat="1" applyFont="1" applyBorder="1" applyAlignment="1">
      <alignment horizontal="right" vertical="top" wrapText="1"/>
    </xf>
    <xf numFmtId="4" fontId="3" fillId="6" borderId="126" xfId="0" applyNumberFormat="1" applyFont="1" applyFill="1" applyBorder="1" applyAlignment="1">
      <alignment horizontal="right" vertical="top" wrapText="1"/>
    </xf>
    <xf numFmtId="4" fontId="14" fillId="6" borderId="130" xfId="0" applyNumberFormat="1" applyFont="1" applyFill="1" applyBorder="1" applyAlignment="1">
      <alignment horizontal="right" vertical="top" wrapText="1"/>
    </xf>
    <xf numFmtId="4" fontId="3" fillId="6" borderId="105" xfId="0" applyNumberFormat="1" applyFont="1" applyFill="1" applyBorder="1" applyAlignment="1">
      <alignment horizontal="right" vertical="top" wrapText="1"/>
    </xf>
    <xf numFmtId="10" fontId="14" fillId="0" borderId="54" xfId="0" applyNumberFormat="1" applyFont="1" applyBorder="1" applyAlignment="1">
      <alignment horizontal="right" vertical="top" wrapText="1"/>
    </xf>
    <xf numFmtId="4" fontId="3" fillId="6" borderId="131" xfId="0" applyNumberFormat="1" applyFont="1" applyFill="1" applyBorder="1" applyAlignment="1">
      <alignment horizontal="right" vertical="top" wrapText="1"/>
    </xf>
    <xf numFmtId="0" fontId="38" fillId="0" borderId="118" xfId="0" applyFont="1" applyBorder="1" applyAlignment="1">
      <alignment vertical="top" wrapText="1"/>
    </xf>
    <xf numFmtId="0" fontId="32" fillId="0" borderId="132" xfId="0" applyFont="1" applyBorder="1" applyAlignment="1">
      <alignment wrapText="1"/>
    </xf>
    <xf numFmtId="0" fontId="38" fillId="0" borderId="133" xfId="0" applyFont="1" applyBorder="1" applyAlignment="1">
      <alignment vertical="top" wrapText="1"/>
    </xf>
    <xf numFmtId="0" fontId="2" fillId="0" borderId="134" xfId="0" applyFont="1" applyBorder="1" applyAlignment="1">
      <alignment vertical="top" wrapText="1"/>
    </xf>
    <xf numFmtId="0" fontId="2" fillId="0" borderId="135" xfId="0" applyFont="1" applyBorder="1" applyAlignment="1">
      <alignment vertical="top" wrapText="1"/>
    </xf>
    <xf numFmtId="10" fontId="14" fillId="0" borderId="104" xfId="0" applyNumberFormat="1" applyFont="1" applyBorder="1" applyAlignment="1">
      <alignment horizontal="right" vertical="top" wrapText="1"/>
    </xf>
    <xf numFmtId="10" fontId="14" fillId="0" borderId="101" xfId="0" applyNumberFormat="1" applyFont="1" applyBorder="1" applyAlignment="1">
      <alignment horizontal="right" vertical="top" wrapText="1"/>
    </xf>
    <xf numFmtId="4" fontId="14" fillId="7" borderId="112" xfId="0" applyNumberFormat="1" applyFont="1" applyFill="1" applyBorder="1" applyAlignment="1">
      <alignment horizontal="right" vertical="center" wrapText="1"/>
    </xf>
    <xf numFmtId="0" fontId="2" fillId="0" borderId="131" xfId="0" applyFont="1" applyBorder="1" applyAlignment="1">
      <alignment vertical="top" wrapText="1"/>
    </xf>
    <xf numFmtId="0" fontId="38" fillId="0" borderId="134" xfId="1" applyFont="1" applyBorder="1" applyAlignment="1">
      <alignment vertical="top" wrapText="1"/>
    </xf>
    <xf numFmtId="0" fontId="2" fillId="0" borderId="132" xfId="0" applyFont="1" applyBorder="1" applyAlignment="1">
      <alignment vertical="top" wrapText="1"/>
    </xf>
    <xf numFmtId="0" fontId="2" fillId="0" borderId="136" xfId="0" applyFont="1" applyBorder="1" applyAlignment="1">
      <alignment vertical="top" wrapText="1"/>
    </xf>
    <xf numFmtId="0" fontId="3" fillId="7" borderId="137" xfId="0" applyFont="1" applyFill="1" applyBorder="1" applyAlignment="1">
      <alignment vertical="center" wrapText="1"/>
    </xf>
    <xf numFmtId="0" fontId="3" fillId="7" borderId="82" xfId="0" applyFont="1" applyFill="1" applyBorder="1" applyAlignment="1">
      <alignment vertical="center" wrapText="1"/>
    </xf>
    <xf numFmtId="0" fontId="3" fillId="6" borderId="131" xfId="0" applyFont="1" applyFill="1" applyBorder="1" applyAlignment="1">
      <alignment vertical="top" wrapText="1"/>
    </xf>
    <xf numFmtId="0" fontId="38" fillId="0" borderId="132" xfId="1" applyFont="1" applyBorder="1" applyAlignment="1">
      <alignment vertical="top" wrapText="1"/>
    </xf>
    <xf numFmtId="0" fontId="38" fillId="0" borderId="138" xfId="1" applyFont="1" applyBorder="1" applyAlignment="1">
      <alignment vertical="top" wrapText="1"/>
    </xf>
    <xf numFmtId="0" fontId="3" fillId="6" borderId="139" xfId="0" applyFont="1" applyFill="1" applyBorder="1" applyAlignment="1">
      <alignment vertical="top" wrapText="1"/>
    </xf>
    <xf numFmtId="0" fontId="2" fillId="0" borderId="118" xfId="0" applyFont="1" applyBorder="1" applyAlignment="1">
      <alignment vertical="top" wrapText="1"/>
    </xf>
    <xf numFmtId="0" fontId="2" fillId="0" borderId="133" xfId="0" applyFont="1" applyBorder="1" applyAlignment="1">
      <alignment vertical="top" wrapText="1"/>
    </xf>
    <xf numFmtId="0" fontId="3" fillId="6" borderId="140" xfId="0" applyFont="1" applyFill="1" applyBorder="1" applyAlignment="1">
      <alignment vertical="top" wrapText="1"/>
    </xf>
    <xf numFmtId="0" fontId="2" fillId="0" borderId="122" xfId="0" applyFont="1" applyBorder="1" applyAlignment="1">
      <alignment vertical="top" wrapText="1"/>
    </xf>
    <xf numFmtId="0" fontId="36" fillId="0" borderId="132" xfId="1" applyFont="1" applyBorder="1" applyAlignment="1">
      <alignment vertical="top" wrapText="1"/>
    </xf>
    <xf numFmtId="10" fontId="14" fillId="6" borderId="54" xfId="0" applyNumberFormat="1" applyFont="1" applyFill="1" applyBorder="1" applyAlignment="1">
      <alignment horizontal="right" vertical="top" wrapText="1"/>
    </xf>
    <xf numFmtId="0" fontId="2" fillId="5" borderId="108" xfId="0" applyFont="1" applyFill="1" applyBorder="1" applyAlignment="1">
      <alignment vertical="center" wrapText="1"/>
    </xf>
    <xf numFmtId="0" fontId="38" fillId="0" borderId="133" xfId="1" applyFont="1" applyBorder="1" applyAlignment="1">
      <alignment vertical="top" wrapText="1"/>
    </xf>
    <xf numFmtId="4" fontId="14" fillId="6" borderId="104" xfId="0" applyNumberFormat="1" applyFont="1" applyFill="1" applyBorder="1" applyAlignment="1">
      <alignment horizontal="right" vertical="top" wrapText="1"/>
    </xf>
    <xf numFmtId="0" fontId="38" fillId="0" borderId="139" xfId="1" applyFont="1" applyBorder="1" applyAlignment="1">
      <alignment vertical="top" wrapText="1"/>
    </xf>
    <xf numFmtId="0" fontId="3" fillId="7" borderId="38" xfId="0" applyFont="1" applyFill="1" applyBorder="1" applyAlignment="1">
      <alignment vertical="center" wrapText="1"/>
    </xf>
    <xf numFmtId="0" fontId="2" fillId="0" borderId="139" xfId="0" applyFont="1" applyBorder="1" applyAlignment="1">
      <alignment vertical="top" wrapText="1"/>
    </xf>
    <xf numFmtId="0" fontId="38" fillId="0" borderId="141" xfId="1" applyFont="1" applyBorder="1" applyAlignment="1">
      <alignment vertical="top" wrapText="1"/>
    </xf>
    <xf numFmtId="0" fontId="3" fillId="6" borderId="124" xfId="0" applyFont="1" applyFill="1" applyBorder="1" applyAlignment="1">
      <alignment vertical="top" wrapText="1"/>
    </xf>
    <xf numFmtId="10" fontId="14" fillId="0" borderId="46" xfId="0" applyNumberFormat="1" applyFont="1" applyBorder="1" applyAlignment="1">
      <alignment horizontal="right" vertical="top" wrapText="1"/>
    </xf>
    <xf numFmtId="4" fontId="2" fillId="6" borderId="142" xfId="0" applyNumberFormat="1" applyFont="1" applyFill="1" applyBorder="1" applyAlignment="1">
      <alignment horizontal="right" vertical="top" wrapText="1"/>
    </xf>
    <xf numFmtId="10" fontId="14" fillId="0" borderId="143" xfId="0" applyNumberFormat="1" applyFont="1" applyBorder="1" applyAlignment="1">
      <alignment horizontal="right" vertical="top" wrapText="1"/>
    </xf>
    <xf numFmtId="10" fontId="14" fillId="6" borderId="144" xfId="0" applyNumberFormat="1" applyFont="1" applyFill="1" applyBorder="1" applyAlignment="1">
      <alignment horizontal="right" vertical="top" wrapText="1"/>
    </xf>
    <xf numFmtId="0" fontId="3" fillId="5" borderId="47" xfId="0" applyFont="1" applyFill="1" applyBorder="1" applyAlignment="1">
      <alignment horizontal="left" vertical="center" wrapText="1"/>
    </xf>
    <xf numFmtId="0" fontId="3" fillId="5" borderId="112" xfId="0" applyFont="1" applyFill="1" applyBorder="1" applyAlignment="1">
      <alignment horizontal="left" vertical="center" wrapText="1"/>
    </xf>
    <xf numFmtId="165" fontId="3" fillId="4" borderId="47" xfId="0" applyNumberFormat="1" applyFont="1" applyFill="1" applyBorder="1" applyAlignment="1">
      <alignment horizontal="left" vertical="center" wrapText="1"/>
    </xf>
    <xf numFmtId="165" fontId="3" fillId="4" borderId="112" xfId="0" applyNumberFormat="1" applyFont="1" applyFill="1" applyBorder="1" applyAlignment="1">
      <alignment horizontal="left" vertical="center" wrapText="1"/>
    </xf>
    <xf numFmtId="165" fontId="3" fillId="4" borderId="51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4" fillId="0" borderId="0" xfId="0" applyFont="1" applyAlignment="1">
      <alignment horizontal="right" wrapText="1"/>
    </xf>
    <xf numFmtId="0" fontId="45" fillId="0" borderId="0" xfId="0" applyFont="1" applyAlignment="1">
      <alignment horizontal="right" vertical="center" wrapText="1"/>
    </xf>
    <xf numFmtId="0" fontId="5" fillId="0" borderId="96" xfId="0" applyFont="1" applyBorder="1" applyAlignment="1">
      <alignment vertical="top" wrapText="1"/>
    </xf>
    <xf numFmtId="0" fontId="36" fillId="0" borderId="133" xfId="0" applyFont="1" applyBorder="1" applyAlignment="1">
      <alignment horizontal="center" vertical="top" wrapText="1"/>
    </xf>
    <xf numFmtId="0" fontId="4" fillId="5" borderId="38" xfId="0" applyFont="1" applyFill="1" applyBorder="1" applyAlignment="1">
      <alignment horizontal="center" vertical="center" wrapText="1"/>
    </xf>
    <xf numFmtId="0" fontId="3" fillId="5" borderId="101" xfId="0" applyFont="1" applyFill="1" applyBorder="1" applyAlignment="1">
      <alignment vertical="center" wrapText="1"/>
    </xf>
    <xf numFmtId="0" fontId="2" fillId="5" borderId="101" xfId="0" applyFont="1" applyFill="1" applyBorder="1" applyAlignment="1">
      <alignment horizontal="center" vertical="center" wrapText="1"/>
    </xf>
    <xf numFmtId="165" fontId="19" fillId="7" borderId="145" xfId="0" applyNumberFormat="1" applyFont="1" applyFill="1" applyBorder="1" applyAlignment="1">
      <alignment horizontal="left" vertical="center" wrapText="1"/>
    </xf>
    <xf numFmtId="165" fontId="19" fillId="7" borderId="146" xfId="0" applyNumberFormat="1" applyFont="1" applyFill="1" applyBorder="1" applyAlignment="1">
      <alignment horizontal="left" vertical="center" wrapText="1"/>
    </xf>
    <xf numFmtId="165" fontId="19" fillId="7" borderId="147" xfId="0" applyNumberFormat="1" applyFont="1" applyFill="1" applyBorder="1" applyAlignment="1">
      <alignment horizontal="left" vertical="center" wrapText="1"/>
    </xf>
    <xf numFmtId="4" fontId="8" fillId="0" borderId="63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8" fillId="0" borderId="148" xfId="0" applyNumberFormat="1" applyFont="1" applyBorder="1" applyAlignment="1">
      <alignment horizontal="center" vertical="center"/>
    </xf>
    <xf numFmtId="4" fontId="8" fillId="0" borderId="149" xfId="0" applyNumberFormat="1" applyFont="1" applyBorder="1" applyAlignment="1">
      <alignment horizontal="center" vertical="center"/>
    </xf>
    <xf numFmtId="4" fontId="8" fillId="0" borderId="150" xfId="0" applyNumberFormat="1" applyFont="1" applyBorder="1" applyAlignment="1">
      <alignment horizontal="center" vertical="center"/>
    </xf>
    <xf numFmtId="4" fontId="8" fillId="0" borderId="151" xfId="0" applyNumberFormat="1" applyFont="1" applyBorder="1" applyAlignment="1">
      <alignment horizontal="center" vertical="center"/>
    </xf>
    <xf numFmtId="4" fontId="3" fillId="0" borderId="152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 xr:uid="{5844E495-1A22-4EBA-A83B-F67867EBC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view="pageBreakPreview" topLeftCell="A20" zoomScale="80" zoomScaleNormal="100" zoomScaleSheetLayoutView="80" workbookViewId="0">
      <selection activeCell="F28" sqref="F28"/>
    </sheetView>
  </sheetViews>
  <sheetFormatPr defaultColWidth="12.59765625" defaultRowHeight="15" customHeight="1" x14ac:dyDescent="0.25"/>
  <cols>
    <col min="1" max="1" width="14" customWidth="1"/>
    <col min="2" max="2" width="11" customWidth="1"/>
    <col min="3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 x14ac:dyDescent="0.25">
      <c r="A1" s="148" t="s">
        <v>0</v>
      </c>
      <c r="B1" s="143"/>
      <c r="C1" s="1"/>
      <c r="D1" s="2"/>
      <c r="E1" s="1"/>
      <c r="F1" s="1"/>
      <c r="G1" s="1"/>
      <c r="H1" s="2" t="s">
        <v>330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148" t="s">
        <v>331</v>
      </c>
      <c r="I2" s="143"/>
      <c r="J2" s="14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148" t="s">
        <v>332</v>
      </c>
      <c r="I3" s="143"/>
      <c r="J3" s="14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126" t="s">
        <v>324</v>
      </c>
      <c r="B10" s="1"/>
      <c r="C10" s="1"/>
      <c r="D10" s="1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25">
      <c r="A11" s="3" t="s">
        <v>1</v>
      </c>
      <c r="B11" s="3" t="s">
        <v>329</v>
      </c>
      <c r="C11" s="1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5">
      <c r="A12" s="3" t="s">
        <v>2</v>
      </c>
      <c r="B12" s="1"/>
      <c r="C12" s="3" t="s">
        <v>328</v>
      </c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5">
      <c r="A13" s="3" t="s">
        <v>325</v>
      </c>
      <c r="B13" s="1"/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5">
      <c r="A14" s="3" t="s">
        <v>326</v>
      </c>
      <c r="B14" s="1"/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5">
      <c r="A15" s="3" t="s">
        <v>3</v>
      </c>
      <c r="B15" s="1"/>
      <c r="C15" s="3" t="s">
        <v>327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6" x14ac:dyDescent="0.3">
      <c r="A18" s="7"/>
      <c r="B18" s="149" t="s">
        <v>4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6" x14ac:dyDescent="0.3">
      <c r="A19" s="7"/>
      <c r="B19" s="149" t="s">
        <v>5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6" x14ac:dyDescent="0.3">
      <c r="A20" s="7"/>
      <c r="B20" s="150" t="s">
        <v>386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3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3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25">
      <c r="A23" s="151"/>
      <c r="B23" s="144" t="s">
        <v>6</v>
      </c>
      <c r="C23" s="145"/>
      <c r="D23" s="154" t="s">
        <v>7</v>
      </c>
      <c r="E23" s="155"/>
      <c r="F23" s="155"/>
      <c r="G23" s="155"/>
      <c r="H23" s="155"/>
      <c r="I23" s="155"/>
      <c r="J23" s="156"/>
      <c r="K23" s="144" t="s">
        <v>8</v>
      </c>
      <c r="L23" s="145"/>
      <c r="M23" s="144" t="s">
        <v>9</v>
      </c>
      <c r="N23" s="145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152"/>
      <c r="B24" s="146"/>
      <c r="C24" s="147"/>
      <c r="D24" s="15" t="s">
        <v>10</v>
      </c>
      <c r="E24" s="16" t="s">
        <v>11</v>
      </c>
      <c r="F24" s="16" t="s">
        <v>12</v>
      </c>
      <c r="G24" s="16" t="s">
        <v>13</v>
      </c>
      <c r="H24" s="16" t="s">
        <v>14</v>
      </c>
      <c r="I24" s="157" t="s">
        <v>15</v>
      </c>
      <c r="J24" s="147"/>
      <c r="K24" s="146"/>
      <c r="L24" s="147"/>
      <c r="M24" s="146"/>
      <c r="N24" s="147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25">
      <c r="A25" s="153"/>
      <c r="B25" s="18" t="s">
        <v>16</v>
      </c>
      <c r="C25" s="19" t="s">
        <v>17</v>
      </c>
      <c r="D25" s="18" t="s">
        <v>17</v>
      </c>
      <c r="E25" s="20" t="s">
        <v>17</v>
      </c>
      <c r="F25" s="20" t="s">
        <v>17</v>
      </c>
      <c r="G25" s="20" t="s">
        <v>17</v>
      </c>
      <c r="H25" s="20" t="s">
        <v>17</v>
      </c>
      <c r="I25" s="20" t="s">
        <v>16</v>
      </c>
      <c r="J25" s="21" t="s">
        <v>18</v>
      </c>
      <c r="K25" s="18" t="s">
        <v>16</v>
      </c>
      <c r="L25" s="19" t="s">
        <v>17</v>
      </c>
      <c r="M25" s="22" t="s">
        <v>16</v>
      </c>
      <c r="N25" s="23" t="s">
        <v>17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thickBot="1" x14ac:dyDescent="0.3">
      <c r="A26" s="25" t="s">
        <v>19</v>
      </c>
      <c r="B26" s="26" t="s">
        <v>20</v>
      </c>
      <c r="C26" s="27" t="s">
        <v>21</v>
      </c>
      <c r="D26" s="26" t="s">
        <v>22</v>
      </c>
      <c r="E26" s="28" t="s">
        <v>23</v>
      </c>
      <c r="F26" s="28" t="s">
        <v>24</v>
      </c>
      <c r="G26" s="28" t="s">
        <v>25</v>
      </c>
      <c r="H26" s="28" t="s">
        <v>26</v>
      </c>
      <c r="I26" s="28" t="s">
        <v>27</v>
      </c>
      <c r="J26" s="27" t="s">
        <v>28</v>
      </c>
      <c r="K26" s="26" t="s">
        <v>29</v>
      </c>
      <c r="L26" s="27" t="s">
        <v>30</v>
      </c>
      <c r="M26" s="26" t="s">
        <v>31</v>
      </c>
      <c r="N26" s="27" t="s">
        <v>32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5">
      <c r="A27" s="31" t="s">
        <v>33</v>
      </c>
      <c r="B27" s="32">
        <v>1</v>
      </c>
      <c r="C27" s="33">
        <v>460723</v>
      </c>
      <c r="D27" s="485">
        <v>0</v>
      </c>
      <c r="E27" s="482">
        <v>0</v>
      </c>
      <c r="F27" s="34">
        <v>0</v>
      </c>
      <c r="G27" s="34">
        <v>0</v>
      </c>
      <c r="H27" s="34">
        <v>35000</v>
      </c>
      <c r="I27" s="35">
        <v>1</v>
      </c>
      <c r="J27" s="33">
        <f t="shared" ref="J27:J29" si="0">D27+E27+F27+G27+H27</f>
        <v>35000</v>
      </c>
      <c r="K27" s="32">
        <f t="shared" ref="K27:K29" si="1">L27/N27</f>
        <v>0</v>
      </c>
      <c r="L27" s="33">
        <f>'Кошторис  витрат'!S188</f>
        <v>0</v>
      </c>
      <c r="M27" s="36">
        <v>1</v>
      </c>
      <c r="N27" s="37">
        <f>J27+C27</f>
        <v>495723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5">
      <c r="A28" s="38" t="s">
        <v>34</v>
      </c>
      <c r="B28" s="39">
        <v>1</v>
      </c>
      <c r="C28" s="40">
        <v>460723</v>
      </c>
      <c r="D28" s="486">
        <v>0</v>
      </c>
      <c r="E28" s="483">
        <v>0</v>
      </c>
      <c r="F28" s="41">
        <v>0</v>
      </c>
      <c r="G28" s="41">
        <v>0</v>
      </c>
      <c r="H28" s="41">
        <v>35000</v>
      </c>
      <c r="I28" s="42">
        <v>1</v>
      </c>
      <c r="J28" s="40">
        <f t="shared" si="0"/>
        <v>35000</v>
      </c>
      <c r="K28" s="39">
        <f t="shared" si="1"/>
        <v>0</v>
      </c>
      <c r="L28" s="40">
        <f>'Кошторис  витрат'!V188</f>
        <v>0</v>
      </c>
      <c r="M28" s="43">
        <v>1</v>
      </c>
      <c r="N28" s="37">
        <f t="shared" ref="N28:N30" si="2">J28+C28</f>
        <v>495723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thickBot="1" x14ac:dyDescent="0.3">
      <c r="A29" s="44" t="s">
        <v>35</v>
      </c>
      <c r="B29" s="45">
        <f>C29/C28</f>
        <v>0.74999945737460472</v>
      </c>
      <c r="C29" s="46">
        <v>345542</v>
      </c>
      <c r="D29" s="487">
        <v>0</v>
      </c>
      <c r="E29" s="484">
        <v>0</v>
      </c>
      <c r="F29" s="47">
        <v>0</v>
      </c>
      <c r="G29" s="47">
        <v>0</v>
      </c>
      <c r="H29" s="47">
        <v>35000</v>
      </c>
      <c r="I29" s="48">
        <f>J29/J28</f>
        <v>1</v>
      </c>
      <c r="J29" s="46">
        <f t="shared" si="0"/>
        <v>35000</v>
      </c>
      <c r="K29" s="45">
        <f t="shared" si="1"/>
        <v>0</v>
      </c>
      <c r="L29" s="46">
        <v>0</v>
      </c>
      <c r="M29" s="49">
        <f>(N29*M28)/N28</f>
        <v>0.76765048222495225</v>
      </c>
      <c r="N29" s="37">
        <f t="shared" si="2"/>
        <v>380542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thickBot="1" x14ac:dyDescent="0.3">
      <c r="A30" s="50" t="s">
        <v>36</v>
      </c>
      <c r="B30" s="51">
        <f t="shared" ref="B30:M30" si="3">B28-B29</f>
        <v>0.25000054262539528</v>
      </c>
      <c r="C30" s="52">
        <f t="shared" si="3"/>
        <v>115181</v>
      </c>
      <c r="D30" s="53">
        <f t="shared" si="3"/>
        <v>0</v>
      </c>
      <c r="E30" s="54">
        <f t="shared" si="3"/>
        <v>0</v>
      </c>
      <c r="F30" s="54">
        <f t="shared" si="3"/>
        <v>0</v>
      </c>
      <c r="G30" s="54">
        <f t="shared" si="3"/>
        <v>0</v>
      </c>
      <c r="H30" s="54">
        <f t="shared" si="3"/>
        <v>0</v>
      </c>
      <c r="I30" s="55">
        <f t="shared" si="3"/>
        <v>0</v>
      </c>
      <c r="J30" s="52">
        <f t="shared" si="3"/>
        <v>0</v>
      </c>
      <c r="K30" s="56">
        <f t="shared" si="3"/>
        <v>0</v>
      </c>
      <c r="L30" s="52">
        <f t="shared" si="3"/>
        <v>0</v>
      </c>
      <c r="M30" s="57">
        <f t="shared" si="3"/>
        <v>0.23234951777504775</v>
      </c>
      <c r="N30" s="37">
        <f t="shared" si="2"/>
        <v>115181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58"/>
      <c r="B32" s="58" t="s">
        <v>37</v>
      </c>
      <c r="C32" s="158" t="s">
        <v>349</v>
      </c>
      <c r="D32" s="159"/>
      <c r="E32" s="159"/>
      <c r="F32" s="58"/>
      <c r="G32" s="59"/>
      <c r="H32" s="59"/>
      <c r="I32" s="60"/>
      <c r="J32" s="158" t="s">
        <v>333</v>
      </c>
      <c r="K32" s="159"/>
      <c r="L32" s="159"/>
      <c r="M32" s="159"/>
      <c r="N32" s="159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1" ht="15.75" customHeight="1" x14ac:dyDescent="0.3">
      <c r="A33" s="4"/>
      <c r="B33" s="4"/>
      <c r="C33" s="4"/>
      <c r="D33" s="61" t="s">
        <v>38</v>
      </c>
      <c r="E33" s="4"/>
      <c r="F33" s="62"/>
      <c r="G33" s="142" t="s">
        <v>39</v>
      </c>
      <c r="H33" s="143"/>
      <c r="I33" s="12"/>
      <c r="J33" s="142" t="s">
        <v>40</v>
      </c>
      <c r="K33" s="143"/>
      <c r="L33" s="143"/>
      <c r="M33" s="143"/>
      <c r="N33" s="14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1023622047244095" right="0.70866141732283472" top="0.74803149606299213" bottom="0.59055118110236227" header="0" footer="0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395"/>
  <sheetViews>
    <sheetView tabSelected="1" view="pageBreakPreview" zoomScale="60" zoomScaleNormal="70" workbookViewId="0">
      <selection activeCell="AA183" sqref="AA183"/>
    </sheetView>
  </sheetViews>
  <sheetFormatPr defaultColWidth="12.59765625" defaultRowHeight="13.8" outlineLevelCol="1" x14ac:dyDescent="0.25"/>
  <cols>
    <col min="1" max="1" width="11.59765625" style="171" customWidth="1"/>
    <col min="2" max="2" width="6.8984375" style="171" customWidth="1"/>
    <col min="3" max="3" width="42.8984375" style="171" customWidth="1"/>
    <col min="4" max="4" width="11.09765625" style="171" customWidth="1"/>
    <col min="5" max="5" width="10.3984375" style="171" customWidth="1"/>
    <col min="6" max="6" width="11.3984375" style="171" customWidth="1"/>
    <col min="7" max="7" width="15.5" style="171" customWidth="1"/>
    <col min="8" max="8" width="10.3984375" style="171" customWidth="1"/>
    <col min="9" max="9" width="11.3984375" style="171" customWidth="1"/>
    <col min="10" max="10" width="15.5" style="171" customWidth="1"/>
    <col min="11" max="11" width="10.3984375" style="171" customWidth="1" outlineLevel="1"/>
    <col min="12" max="12" width="11.3984375" style="171" customWidth="1" outlineLevel="1"/>
    <col min="13" max="13" width="15.5" style="171" customWidth="1" outlineLevel="1"/>
    <col min="14" max="14" width="10.59765625" style="171" customWidth="1" outlineLevel="1"/>
    <col min="15" max="15" width="11.3984375" style="171" customWidth="1" outlineLevel="1"/>
    <col min="16" max="16" width="14.5" style="171" customWidth="1" outlineLevel="1"/>
    <col min="17" max="17" width="10.59765625" style="171" hidden="1" customWidth="1" outlineLevel="1"/>
    <col min="18" max="18" width="11.3984375" style="171" hidden="1" customWidth="1" outlineLevel="1"/>
    <col min="19" max="19" width="14.59765625" style="171" hidden="1" customWidth="1" outlineLevel="1"/>
    <col min="20" max="20" width="10.59765625" style="171" hidden="1" customWidth="1" outlineLevel="1"/>
    <col min="21" max="21" width="11.3984375" style="171" hidden="1" customWidth="1" outlineLevel="1"/>
    <col min="22" max="22" width="14.59765625" style="171" hidden="1" customWidth="1" outlineLevel="1"/>
    <col min="23" max="24" width="14.59765625" style="171" customWidth="1"/>
    <col min="25" max="25" width="9.59765625" style="171" customWidth="1"/>
    <col min="26" max="26" width="10.3984375" style="171" customWidth="1"/>
    <col min="27" max="27" width="50.8984375" style="171" customWidth="1"/>
    <col min="28" max="28" width="12.19921875" style="171" customWidth="1"/>
    <col min="29" max="33" width="4.5" style="171" customWidth="1"/>
    <col min="34" max="16384" width="12.59765625" style="171"/>
  </cols>
  <sheetData>
    <row r="1" spans="1:33" ht="21" x14ac:dyDescent="0.4">
      <c r="A1" s="464" t="s">
        <v>41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70"/>
      <c r="X1" s="170"/>
      <c r="Y1" s="170"/>
      <c r="Z1" s="170"/>
      <c r="AA1" s="2"/>
      <c r="AB1" s="2"/>
      <c r="AC1" s="2"/>
      <c r="AD1" s="2"/>
      <c r="AE1" s="2"/>
      <c r="AF1" s="2"/>
      <c r="AG1" s="2"/>
    </row>
    <row r="2" spans="1:33" s="470" customFormat="1" ht="15.6" x14ac:dyDescent="0.25">
      <c r="A2" s="465" t="str">
        <f>Фінансування!A12&amp;Фінансування!C12</f>
        <v>Назва Грантоотримувача:ТОВ "Ай К'ю"</v>
      </c>
      <c r="B2" s="465"/>
      <c r="C2" s="465"/>
      <c r="D2" s="466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8"/>
      <c r="X2" s="468"/>
      <c r="Y2" s="468"/>
      <c r="Z2" s="468"/>
      <c r="AA2" s="469"/>
    </row>
    <row r="3" spans="1:33" s="470" customFormat="1" ht="15.6" x14ac:dyDescent="0.3">
      <c r="A3" s="471" t="str">
        <f>Фінансування!A13</f>
        <v>Назва проєкту: "Мольфарка із Тік-Тока"</v>
      </c>
      <c r="B3" s="471"/>
      <c r="C3" s="471"/>
      <c r="D3" s="466"/>
      <c r="E3" s="467"/>
      <c r="F3" s="467"/>
      <c r="G3" s="467"/>
      <c r="H3" s="467"/>
      <c r="I3" s="467"/>
      <c r="J3" s="467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3"/>
      <c r="X3" s="473"/>
      <c r="Y3" s="473"/>
      <c r="Z3" s="473"/>
      <c r="AA3" s="469"/>
    </row>
    <row r="4" spans="1:33" s="470" customFormat="1" ht="15.6" x14ac:dyDescent="0.3">
      <c r="A4" s="471" t="str">
        <f>Фінансування!A14</f>
        <v>Дата початку проєкту: вересень 2021 р.</v>
      </c>
      <c r="B4" s="471"/>
      <c r="C4" s="471"/>
    </row>
    <row r="5" spans="1:33" s="470" customFormat="1" ht="15.6" x14ac:dyDescent="0.3">
      <c r="A5" s="471" t="str">
        <f>Фінансування!A15&amp;Фінансування!C15</f>
        <v>Дата завершення проєкту:30 листопада 2021 р.</v>
      </c>
      <c r="B5" s="471"/>
      <c r="C5" s="471"/>
    </row>
    <row r="6" spans="1:33" ht="14.4" thickBot="1" x14ac:dyDescent="0.3">
      <c r="A6" s="174"/>
      <c r="B6" s="172"/>
      <c r="C6" s="63"/>
      <c r="D6" s="173"/>
      <c r="E6" s="175"/>
      <c r="F6" s="175"/>
      <c r="G6" s="175"/>
      <c r="H6" s="175"/>
      <c r="I6" s="175"/>
      <c r="J6" s="175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/>
      <c r="X6" s="65"/>
      <c r="Y6" s="65"/>
      <c r="Z6" s="65"/>
      <c r="AA6" s="66"/>
      <c r="AB6" s="2"/>
      <c r="AC6" s="2"/>
      <c r="AD6" s="2"/>
      <c r="AE6" s="2"/>
      <c r="AF6" s="2"/>
      <c r="AG6" s="2"/>
    </row>
    <row r="7" spans="1:33" x14ac:dyDescent="0.25">
      <c r="A7" s="165" t="s">
        <v>42</v>
      </c>
      <c r="B7" s="176" t="s">
        <v>43</v>
      </c>
      <c r="C7" s="166" t="s">
        <v>44</v>
      </c>
      <c r="D7" s="167" t="s">
        <v>45</v>
      </c>
      <c r="E7" s="162" t="s">
        <v>46</v>
      </c>
      <c r="F7" s="177"/>
      <c r="G7" s="177"/>
      <c r="H7" s="177"/>
      <c r="I7" s="177"/>
      <c r="J7" s="178"/>
      <c r="K7" s="162" t="s">
        <v>47</v>
      </c>
      <c r="L7" s="177"/>
      <c r="M7" s="177"/>
      <c r="N7" s="177"/>
      <c r="O7" s="177"/>
      <c r="P7" s="178"/>
      <c r="Q7" s="162" t="s">
        <v>48</v>
      </c>
      <c r="R7" s="177"/>
      <c r="S7" s="177"/>
      <c r="T7" s="177"/>
      <c r="U7" s="177"/>
      <c r="V7" s="178"/>
      <c r="W7" s="160" t="s">
        <v>49</v>
      </c>
      <c r="X7" s="177"/>
      <c r="Y7" s="177"/>
      <c r="Z7" s="178"/>
      <c r="AA7" s="161" t="s">
        <v>50</v>
      </c>
      <c r="AB7" s="2"/>
      <c r="AC7" s="2"/>
      <c r="AD7" s="2"/>
      <c r="AE7" s="2"/>
      <c r="AF7" s="2"/>
      <c r="AG7" s="2"/>
    </row>
    <row r="8" spans="1:33" x14ac:dyDescent="0.25">
      <c r="A8" s="179"/>
      <c r="B8" s="180"/>
      <c r="C8" s="181"/>
      <c r="D8" s="182"/>
      <c r="E8" s="162" t="s">
        <v>51</v>
      </c>
      <c r="F8" s="177"/>
      <c r="G8" s="178"/>
      <c r="H8" s="162" t="s">
        <v>52</v>
      </c>
      <c r="I8" s="177"/>
      <c r="J8" s="178"/>
      <c r="K8" s="162" t="s">
        <v>51</v>
      </c>
      <c r="L8" s="177"/>
      <c r="M8" s="178"/>
      <c r="N8" s="162" t="s">
        <v>52</v>
      </c>
      <c r="O8" s="177"/>
      <c r="P8" s="178"/>
      <c r="Q8" s="162" t="s">
        <v>51</v>
      </c>
      <c r="R8" s="177"/>
      <c r="S8" s="178"/>
      <c r="T8" s="162" t="s">
        <v>52</v>
      </c>
      <c r="U8" s="177"/>
      <c r="V8" s="178"/>
      <c r="W8" s="161" t="s">
        <v>53</v>
      </c>
      <c r="X8" s="161" t="s">
        <v>54</v>
      </c>
      <c r="Y8" s="160" t="s">
        <v>55</v>
      </c>
      <c r="Z8" s="178"/>
      <c r="AA8" s="179"/>
      <c r="AB8" s="2"/>
      <c r="AC8" s="2"/>
      <c r="AD8" s="2"/>
      <c r="AE8" s="2"/>
      <c r="AF8" s="2"/>
      <c r="AG8" s="2"/>
    </row>
    <row r="9" spans="1:33" ht="39.6" x14ac:dyDescent="0.25">
      <c r="A9" s="183"/>
      <c r="B9" s="184"/>
      <c r="C9" s="185"/>
      <c r="D9" s="186"/>
      <c r="E9" s="67" t="s">
        <v>56</v>
      </c>
      <c r="F9" s="68" t="s">
        <v>57</v>
      </c>
      <c r="G9" s="69" t="s">
        <v>58</v>
      </c>
      <c r="H9" s="67" t="s">
        <v>56</v>
      </c>
      <c r="I9" s="68" t="s">
        <v>57</v>
      </c>
      <c r="J9" s="69" t="s">
        <v>59</v>
      </c>
      <c r="K9" s="67" t="s">
        <v>56</v>
      </c>
      <c r="L9" s="68" t="s">
        <v>60</v>
      </c>
      <c r="M9" s="69" t="s">
        <v>61</v>
      </c>
      <c r="N9" s="67" t="s">
        <v>56</v>
      </c>
      <c r="O9" s="68" t="s">
        <v>60</v>
      </c>
      <c r="P9" s="69" t="s">
        <v>62</v>
      </c>
      <c r="Q9" s="67" t="s">
        <v>56</v>
      </c>
      <c r="R9" s="68" t="s">
        <v>60</v>
      </c>
      <c r="S9" s="69" t="s">
        <v>63</v>
      </c>
      <c r="T9" s="67" t="s">
        <v>56</v>
      </c>
      <c r="U9" s="68" t="s">
        <v>60</v>
      </c>
      <c r="V9" s="69" t="s">
        <v>64</v>
      </c>
      <c r="W9" s="187"/>
      <c r="X9" s="187"/>
      <c r="Y9" s="70" t="s">
        <v>65</v>
      </c>
      <c r="Z9" s="71" t="s">
        <v>16</v>
      </c>
      <c r="AA9" s="187"/>
      <c r="AB9" s="2"/>
      <c r="AC9" s="2"/>
      <c r="AD9" s="2"/>
      <c r="AE9" s="2"/>
      <c r="AF9" s="2"/>
      <c r="AG9" s="2"/>
    </row>
    <row r="10" spans="1:33" x14ac:dyDescent="0.25">
      <c r="A10" s="74">
        <v>1</v>
      </c>
      <c r="B10" s="74">
        <v>2</v>
      </c>
      <c r="C10" s="72">
        <v>3</v>
      </c>
      <c r="D10" s="72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  <c r="O10" s="73">
        <v>15</v>
      </c>
      <c r="P10" s="73">
        <v>16</v>
      </c>
      <c r="Q10" s="73">
        <v>17</v>
      </c>
      <c r="R10" s="73">
        <v>18</v>
      </c>
      <c r="S10" s="73">
        <v>19</v>
      </c>
      <c r="T10" s="73">
        <v>20</v>
      </c>
      <c r="U10" s="73">
        <v>21</v>
      </c>
      <c r="V10" s="73">
        <v>22</v>
      </c>
      <c r="W10" s="73">
        <v>23</v>
      </c>
      <c r="X10" s="73">
        <v>24</v>
      </c>
      <c r="Y10" s="73">
        <v>25</v>
      </c>
      <c r="Z10" s="73">
        <v>26</v>
      </c>
      <c r="AA10" s="74">
        <v>27</v>
      </c>
      <c r="AB10" s="2"/>
      <c r="AC10" s="2"/>
      <c r="AD10" s="2"/>
      <c r="AE10" s="2"/>
      <c r="AF10" s="2"/>
      <c r="AG10" s="2"/>
    </row>
    <row r="11" spans="1:33" ht="14.4" thickBot="1" x14ac:dyDescent="0.3">
      <c r="A11" s="188" t="s">
        <v>66</v>
      </c>
      <c r="B11" s="189"/>
      <c r="C11" s="75" t="s">
        <v>67</v>
      </c>
      <c r="D11" s="190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2"/>
      <c r="X11" s="192"/>
      <c r="Y11" s="192"/>
      <c r="Z11" s="192"/>
      <c r="AA11" s="76"/>
      <c r="AB11" s="193"/>
      <c r="AC11" s="193"/>
      <c r="AD11" s="193"/>
      <c r="AE11" s="193"/>
      <c r="AF11" s="193"/>
      <c r="AG11" s="193"/>
    </row>
    <row r="12" spans="1:33" ht="14.4" thickBot="1" x14ac:dyDescent="0.3">
      <c r="A12" s="194" t="s">
        <v>68</v>
      </c>
      <c r="B12" s="195">
        <v>1</v>
      </c>
      <c r="C12" s="196" t="s">
        <v>69</v>
      </c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9"/>
      <c r="X12" s="199"/>
      <c r="Y12" s="199"/>
      <c r="Z12" s="199"/>
      <c r="AA12" s="447"/>
      <c r="AB12" s="201"/>
      <c r="AC12" s="66"/>
      <c r="AD12" s="66"/>
      <c r="AE12" s="66"/>
      <c r="AF12" s="66"/>
      <c r="AG12" s="66"/>
    </row>
    <row r="13" spans="1:33" ht="26.4" x14ac:dyDescent="0.25">
      <c r="A13" s="202" t="s">
        <v>70</v>
      </c>
      <c r="B13" s="203" t="s">
        <v>71</v>
      </c>
      <c r="C13" s="77" t="s">
        <v>72</v>
      </c>
      <c r="D13" s="204"/>
      <c r="E13" s="205">
        <f>SUM(E14:E16)</f>
        <v>2.5</v>
      </c>
      <c r="F13" s="206"/>
      <c r="G13" s="207">
        <f t="shared" ref="G13" si="0">SUM(G14:G16)</f>
        <v>15000</v>
      </c>
      <c r="H13" s="205">
        <f t="shared" ref="H13" si="1">SUM(H14:H16)</f>
        <v>2.5</v>
      </c>
      <c r="I13" s="206"/>
      <c r="J13" s="207">
        <f t="shared" ref="J13:K13" si="2">SUM(J14:J16)</f>
        <v>15000</v>
      </c>
      <c r="K13" s="205">
        <f t="shared" si="2"/>
        <v>0</v>
      </c>
      <c r="L13" s="206"/>
      <c r="M13" s="207">
        <f t="shared" ref="M13:N13" si="3">SUM(M14:M16)</f>
        <v>0</v>
      </c>
      <c r="N13" s="205">
        <f t="shared" si="3"/>
        <v>0</v>
      </c>
      <c r="O13" s="206"/>
      <c r="P13" s="207">
        <f t="shared" ref="P13:Q13" si="4">SUM(P14:P16)</f>
        <v>0</v>
      </c>
      <c r="Q13" s="205">
        <f t="shared" si="4"/>
        <v>0</v>
      </c>
      <c r="R13" s="206"/>
      <c r="S13" s="207">
        <f t="shared" ref="S13:T13" si="5">SUM(S14:S16)</f>
        <v>0</v>
      </c>
      <c r="T13" s="205">
        <f t="shared" si="5"/>
        <v>0</v>
      </c>
      <c r="U13" s="206"/>
      <c r="V13" s="207">
        <f t="shared" ref="V13:X13" si="6">SUM(V14:V16)</f>
        <v>0</v>
      </c>
      <c r="W13" s="207">
        <f t="shared" si="6"/>
        <v>15000</v>
      </c>
      <c r="X13" s="207">
        <f t="shared" si="6"/>
        <v>15000</v>
      </c>
      <c r="Y13" s="208">
        <f t="shared" ref="Y13:Y38" si="7">W13-X13</f>
        <v>0</v>
      </c>
      <c r="Z13" s="446">
        <f t="shared" ref="Z13:Z38" si="8">Y13/W13</f>
        <v>0</v>
      </c>
      <c r="AA13" s="437"/>
      <c r="AB13" s="210"/>
      <c r="AC13" s="210"/>
      <c r="AD13" s="210"/>
      <c r="AE13" s="210"/>
      <c r="AF13" s="210"/>
      <c r="AG13" s="210"/>
    </row>
    <row r="14" spans="1:33" ht="66" x14ac:dyDescent="0.25">
      <c r="A14" s="211" t="s">
        <v>73</v>
      </c>
      <c r="B14" s="212" t="s">
        <v>74</v>
      </c>
      <c r="C14" s="127" t="s">
        <v>334</v>
      </c>
      <c r="D14" s="213" t="s">
        <v>76</v>
      </c>
      <c r="E14" s="94">
        <v>2.5</v>
      </c>
      <c r="F14" s="95">
        <v>6000</v>
      </c>
      <c r="G14" s="96">
        <f t="shared" ref="G14:G16" si="9">E14*F14</f>
        <v>15000</v>
      </c>
      <c r="H14" s="94">
        <v>2.5</v>
      </c>
      <c r="I14" s="95">
        <v>6000</v>
      </c>
      <c r="J14" s="96">
        <f t="shared" ref="J14" si="10">H14*I14</f>
        <v>15000</v>
      </c>
      <c r="K14" s="94"/>
      <c r="L14" s="95"/>
      <c r="M14" s="96">
        <f t="shared" ref="M14:M16" si="11">K14*L14</f>
        <v>0</v>
      </c>
      <c r="N14" s="94"/>
      <c r="O14" s="95"/>
      <c r="P14" s="96">
        <f t="shared" ref="P14:P16" si="12">N14*O14</f>
        <v>0</v>
      </c>
      <c r="Q14" s="94"/>
      <c r="R14" s="95"/>
      <c r="S14" s="96">
        <f t="shared" ref="S14:S16" si="13">Q14*R14</f>
        <v>0</v>
      </c>
      <c r="T14" s="94"/>
      <c r="U14" s="95"/>
      <c r="V14" s="96">
        <f t="shared" ref="V14:V16" si="14">T14*U14</f>
        <v>0</v>
      </c>
      <c r="W14" s="214">
        <f t="shared" ref="W14:W16" si="15">G14+M14+S14</f>
        <v>15000</v>
      </c>
      <c r="X14" s="215">
        <f t="shared" ref="X14:X16" si="16">J14+P14+V14</f>
        <v>15000</v>
      </c>
      <c r="Y14" s="215">
        <f t="shared" si="7"/>
        <v>0</v>
      </c>
      <c r="Z14" s="421">
        <f t="shared" si="8"/>
        <v>0</v>
      </c>
      <c r="AA14" s="423" t="s">
        <v>387</v>
      </c>
      <c r="AB14" s="217"/>
      <c r="AC14" s="218"/>
      <c r="AD14" s="218"/>
      <c r="AE14" s="218"/>
      <c r="AF14" s="218"/>
      <c r="AG14" s="218"/>
    </row>
    <row r="15" spans="1:33" ht="1.2" customHeight="1" thickBot="1" x14ac:dyDescent="0.3">
      <c r="A15" s="211" t="s">
        <v>73</v>
      </c>
      <c r="B15" s="212" t="s">
        <v>77</v>
      </c>
      <c r="C15" s="85" t="s">
        <v>75</v>
      </c>
      <c r="D15" s="213" t="s">
        <v>76</v>
      </c>
      <c r="E15" s="94"/>
      <c r="F15" s="95"/>
      <c r="G15" s="96">
        <f t="shared" si="9"/>
        <v>0</v>
      </c>
      <c r="H15" s="94"/>
      <c r="I15" s="95"/>
      <c r="J15" s="96">
        <f t="shared" ref="J15:J16" si="17">H15*I15</f>
        <v>0</v>
      </c>
      <c r="K15" s="94"/>
      <c r="L15" s="95"/>
      <c r="M15" s="96">
        <f t="shared" si="11"/>
        <v>0</v>
      </c>
      <c r="N15" s="94"/>
      <c r="O15" s="95"/>
      <c r="P15" s="96">
        <f t="shared" si="12"/>
        <v>0</v>
      </c>
      <c r="Q15" s="94"/>
      <c r="R15" s="95"/>
      <c r="S15" s="96">
        <f t="shared" si="13"/>
        <v>0</v>
      </c>
      <c r="T15" s="94"/>
      <c r="U15" s="95"/>
      <c r="V15" s="96">
        <f t="shared" si="14"/>
        <v>0</v>
      </c>
      <c r="W15" s="214">
        <f t="shared" si="15"/>
        <v>0</v>
      </c>
      <c r="X15" s="215">
        <f t="shared" si="16"/>
        <v>0</v>
      </c>
      <c r="Y15" s="215">
        <f t="shared" si="7"/>
        <v>0</v>
      </c>
      <c r="Z15" s="421" t="e">
        <f t="shared" si="8"/>
        <v>#DIV/0!</v>
      </c>
      <c r="AA15" s="441"/>
      <c r="AB15" s="218"/>
      <c r="AC15" s="218"/>
      <c r="AD15" s="218"/>
      <c r="AE15" s="218"/>
      <c r="AF15" s="218"/>
      <c r="AG15" s="218"/>
    </row>
    <row r="16" spans="1:33" ht="14.4" hidden="1" thickBot="1" x14ac:dyDescent="0.3">
      <c r="A16" s="219" t="s">
        <v>73</v>
      </c>
      <c r="B16" s="220" t="s">
        <v>78</v>
      </c>
      <c r="C16" s="85" t="s">
        <v>75</v>
      </c>
      <c r="D16" s="221" t="s">
        <v>76</v>
      </c>
      <c r="E16" s="97"/>
      <c r="F16" s="98"/>
      <c r="G16" s="99">
        <f t="shared" si="9"/>
        <v>0</v>
      </c>
      <c r="H16" s="97"/>
      <c r="I16" s="98"/>
      <c r="J16" s="99">
        <f t="shared" si="17"/>
        <v>0</v>
      </c>
      <c r="K16" s="97"/>
      <c r="L16" s="98"/>
      <c r="M16" s="99">
        <f t="shared" si="11"/>
        <v>0</v>
      </c>
      <c r="N16" s="97"/>
      <c r="O16" s="98"/>
      <c r="P16" s="99">
        <f t="shared" si="12"/>
        <v>0</v>
      </c>
      <c r="Q16" s="97"/>
      <c r="R16" s="95"/>
      <c r="S16" s="99">
        <f t="shared" si="13"/>
        <v>0</v>
      </c>
      <c r="T16" s="97"/>
      <c r="U16" s="95"/>
      <c r="V16" s="99">
        <f t="shared" si="14"/>
        <v>0</v>
      </c>
      <c r="W16" s="222">
        <f t="shared" si="15"/>
        <v>0</v>
      </c>
      <c r="X16" s="408">
        <f t="shared" si="16"/>
        <v>0</v>
      </c>
      <c r="Y16" s="408">
        <f t="shared" si="7"/>
        <v>0</v>
      </c>
      <c r="Z16" s="455" t="e">
        <f t="shared" si="8"/>
        <v>#DIV/0!</v>
      </c>
      <c r="AA16" s="442"/>
      <c r="AB16" s="218"/>
      <c r="AC16" s="218"/>
      <c r="AD16" s="218"/>
      <c r="AE16" s="218"/>
      <c r="AF16" s="218"/>
      <c r="AG16" s="218"/>
    </row>
    <row r="17" spans="1:33" x14ac:dyDescent="0.25">
      <c r="A17" s="202" t="s">
        <v>70</v>
      </c>
      <c r="B17" s="203" t="s">
        <v>79</v>
      </c>
      <c r="C17" s="81" t="s">
        <v>80</v>
      </c>
      <c r="D17" s="223"/>
      <c r="E17" s="224">
        <f>SUM(E18:E20)</f>
        <v>2.5</v>
      </c>
      <c r="F17" s="225"/>
      <c r="G17" s="226">
        <f t="shared" ref="G17" si="18">SUM(G18:G20)</f>
        <v>62500</v>
      </c>
      <c r="H17" s="224">
        <f t="shared" ref="H17" si="19">SUM(H18:H20)</f>
        <v>0</v>
      </c>
      <c r="I17" s="225"/>
      <c r="J17" s="226">
        <f t="shared" ref="J17:K17" si="20">SUM(J18:J20)</f>
        <v>0</v>
      </c>
      <c r="K17" s="224">
        <f t="shared" si="20"/>
        <v>0</v>
      </c>
      <c r="L17" s="225"/>
      <c r="M17" s="226">
        <f t="shared" ref="M17:N17" si="21">SUM(M18:M20)</f>
        <v>0</v>
      </c>
      <c r="N17" s="224">
        <f t="shared" si="21"/>
        <v>0</v>
      </c>
      <c r="O17" s="225"/>
      <c r="P17" s="226">
        <f t="shared" ref="P17:Q17" si="22">SUM(P18:P20)</f>
        <v>0</v>
      </c>
      <c r="Q17" s="224">
        <f t="shared" si="22"/>
        <v>0</v>
      </c>
      <c r="R17" s="225"/>
      <c r="S17" s="226">
        <f t="shared" ref="S17:T17" si="23">SUM(S18:S20)</f>
        <v>0</v>
      </c>
      <c r="T17" s="224">
        <f t="shared" si="23"/>
        <v>0</v>
      </c>
      <c r="U17" s="225"/>
      <c r="V17" s="357">
        <f t="shared" ref="V17:X17" si="24">SUM(V18:V20)</f>
        <v>0</v>
      </c>
      <c r="W17" s="413">
        <f t="shared" si="24"/>
        <v>62500</v>
      </c>
      <c r="X17" s="414">
        <f t="shared" si="24"/>
        <v>0</v>
      </c>
      <c r="Y17" s="414">
        <f t="shared" si="7"/>
        <v>62500</v>
      </c>
      <c r="Z17" s="456">
        <f t="shared" si="8"/>
        <v>1</v>
      </c>
      <c r="AA17" s="437"/>
      <c r="AB17" s="210"/>
      <c r="AC17" s="210"/>
      <c r="AD17" s="210"/>
      <c r="AE17" s="210"/>
      <c r="AF17" s="210"/>
      <c r="AG17" s="210"/>
    </row>
    <row r="18" spans="1:33" ht="26.4" x14ac:dyDescent="0.25">
      <c r="A18" s="211" t="s">
        <v>73</v>
      </c>
      <c r="B18" s="212" t="s">
        <v>81</v>
      </c>
      <c r="C18" s="137" t="s">
        <v>335</v>
      </c>
      <c r="D18" s="227" t="s">
        <v>76</v>
      </c>
      <c r="E18" s="228">
        <v>2.5</v>
      </c>
      <c r="F18" s="229">
        <v>25000</v>
      </c>
      <c r="G18" s="96">
        <f t="shared" ref="G18:G20" si="25">E18*F18</f>
        <v>62500</v>
      </c>
      <c r="H18" s="94"/>
      <c r="I18" s="95"/>
      <c r="J18" s="96">
        <f t="shared" ref="J18:J20" si="26">H18*I18</f>
        <v>0</v>
      </c>
      <c r="K18" s="94"/>
      <c r="L18" s="95"/>
      <c r="M18" s="96">
        <f t="shared" ref="M18:M20" si="27">K18*L18</f>
        <v>0</v>
      </c>
      <c r="N18" s="94"/>
      <c r="O18" s="95"/>
      <c r="P18" s="96">
        <f t="shared" ref="P18:P20" si="28">N18*O18</f>
        <v>0</v>
      </c>
      <c r="Q18" s="94"/>
      <c r="R18" s="95"/>
      <c r="S18" s="96">
        <f t="shared" ref="S18:S20" si="29">Q18*R18</f>
        <v>0</v>
      </c>
      <c r="T18" s="94"/>
      <c r="U18" s="95"/>
      <c r="V18" s="303">
        <f t="shared" ref="V18:V20" si="30">T18*U18</f>
        <v>0</v>
      </c>
      <c r="W18" s="415">
        <f t="shared" ref="W18:W20" si="31">G18+M18+S18</f>
        <v>62500</v>
      </c>
      <c r="X18" s="215">
        <f t="shared" ref="X18:X20" si="32">J18+P18+V18</f>
        <v>0</v>
      </c>
      <c r="Y18" s="215">
        <f t="shared" si="7"/>
        <v>62500</v>
      </c>
      <c r="Z18" s="421">
        <f t="shared" si="8"/>
        <v>1</v>
      </c>
      <c r="AA18" s="423" t="s">
        <v>408</v>
      </c>
      <c r="AB18" s="218"/>
      <c r="AC18" s="218"/>
      <c r="AD18" s="218"/>
      <c r="AE18" s="218"/>
      <c r="AF18" s="218"/>
      <c r="AG18" s="218"/>
    </row>
    <row r="19" spans="1:33" ht="1.2" customHeight="1" thickBot="1" x14ac:dyDescent="0.3">
      <c r="A19" s="211" t="s">
        <v>73</v>
      </c>
      <c r="B19" s="212" t="s">
        <v>82</v>
      </c>
      <c r="C19" s="85" t="s">
        <v>75</v>
      </c>
      <c r="D19" s="213" t="s">
        <v>76</v>
      </c>
      <c r="E19" s="94"/>
      <c r="F19" s="95"/>
      <c r="G19" s="96">
        <f t="shared" si="25"/>
        <v>0</v>
      </c>
      <c r="H19" s="94"/>
      <c r="I19" s="95"/>
      <c r="J19" s="96">
        <f t="shared" si="26"/>
        <v>0</v>
      </c>
      <c r="K19" s="94"/>
      <c r="L19" s="95"/>
      <c r="M19" s="96">
        <f t="shared" si="27"/>
        <v>0</v>
      </c>
      <c r="N19" s="94"/>
      <c r="O19" s="95"/>
      <c r="P19" s="96">
        <f t="shared" si="28"/>
        <v>0</v>
      </c>
      <c r="Q19" s="94"/>
      <c r="R19" s="95"/>
      <c r="S19" s="96">
        <f t="shared" si="29"/>
        <v>0</v>
      </c>
      <c r="T19" s="94"/>
      <c r="U19" s="95"/>
      <c r="V19" s="303">
        <f t="shared" si="30"/>
        <v>0</v>
      </c>
      <c r="W19" s="415">
        <f t="shared" si="31"/>
        <v>0</v>
      </c>
      <c r="X19" s="215">
        <f t="shared" si="32"/>
        <v>0</v>
      </c>
      <c r="Y19" s="215">
        <f t="shared" si="7"/>
        <v>0</v>
      </c>
      <c r="Z19" s="421" t="e">
        <f t="shared" si="8"/>
        <v>#DIV/0!</v>
      </c>
      <c r="AA19" s="441"/>
      <c r="AB19" s="218"/>
      <c r="AC19" s="218"/>
      <c r="AD19" s="218"/>
      <c r="AE19" s="218"/>
      <c r="AF19" s="218"/>
      <c r="AG19" s="218"/>
    </row>
    <row r="20" spans="1:33" ht="14.4" hidden="1" thickBot="1" x14ac:dyDescent="0.3">
      <c r="A20" s="230" t="s">
        <v>73</v>
      </c>
      <c r="B20" s="220" t="s">
        <v>83</v>
      </c>
      <c r="C20" s="85" t="s">
        <v>75</v>
      </c>
      <c r="D20" s="231" t="s">
        <v>76</v>
      </c>
      <c r="E20" s="232"/>
      <c r="F20" s="233"/>
      <c r="G20" s="234">
        <f t="shared" si="25"/>
        <v>0</v>
      </c>
      <c r="H20" s="232"/>
      <c r="I20" s="233"/>
      <c r="J20" s="234">
        <f t="shared" si="26"/>
        <v>0</v>
      </c>
      <c r="K20" s="232"/>
      <c r="L20" s="233"/>
      <c r="M20" s="234">
        <f t="shared" si="27"/>
        <v>0</v>
      </c>
      <c r="N20" s="232"/>
      <c r="O20" s="233"/>
      <c r="P20" s="234">
        <f t="shared" si="28"/>
        <v>0</v>
      </c>
      <c r="Q20" s="232"/>
      <c r="R20" s="233"/>
      <c r="S20" s="234">
        <f t="shared" si="29"/>
        <v>0</v>
      </c>
      <c r="T20" s="232"/>
      <c r="U20" s="233"/>
      <c r="V20" s="361">
        <f t="shared" si="30"/>
        <v>0</v>
      </c>
      <c r="W20" s="416">
        <f t="shared" si="31"/>
        <v>0</v>
      </c>
      <c r="X20" s="417">
        <f t="shared" si="32"/>
        <v>0</v>
      </c>
      <c r="Y20" s="417">
        <f t="shared" si="7"/>
        <v>0</v>
      </c>
      <c r="Z20" s="457" t="e">
        <f t="shared" si="8"/>
        <v>#DIV/0!</v>
      </c>
      <c r="AA20" s="444"/>
      <c r="AB20" s="218"/>
      <c r="AC20" s="218"/>
      <c r="AD20" s="218"/>
      <c r="AE20" s="218"/>
      <c r="AF20" s="218"/>
      <c r="AG20" s="218"/>
    </row>
    <row r="21" spans="1:33" ht="14.4" thickBot="1" x14ac:dyDescent="0.3">
      <c r="A21" s="202" t="s">
        <v>70</v>
      </c>
      <c r="B21" s="203" t="s">
        <v>84</v>
      </c>
      <c r="C21" s="84" t="s">
        <v>85</v>
      </c>
      <c r="D21" s="223"/>
      <c r="E21" s="224">
        <f>SUM(E22:E24)</f>
        <v>0</v>
      </c>
      <c r="F21" s="225"/>
      <c r="G21" s="226">
        <f t="shared" ref="G21" si="33">SUM(G22:G24)</f>
        <v>0</v>
      </c>
      <c r="H21" s="224">
        <f t="shared" ref="H21" si="34">SUM(H22:H24)</f>
        <v>3.5</v>
      </c>
      <c r="I21" s="225"/>
      <c r="J21" s="226">
        <f t="shared" ref="J21:K21" si="35">SUM(J22:J24)</f>
        <v>68500</v>
      </c>
      <c r="K21" s="224">
        <f t="shared" si="35"/>
        <v>0</v>
      </c>
      <c r="L21" s="225"/>
      <c r="M21" s="226">
        <f t="shared" ref="M21:N21" si="36">SUM(M22:M24)</f>
        <v>0</v>
      </c>
      <c r="N21" s="224">
        <f t="shared" si="36"/>
        <v>0</v>
      </c>
      <c r="O21" s="225"/>
      <c r="P21" s="226">
        <f t="shared" ref="P21:Q21" si="37">SUM(P22:P24)</f>
        <v>0</v>
      </c>
      <c r="Q21" s="224">
        <f t="shared" si="37"/>
        <v>0</v>
      </c>
      <c r="R21" s="225"/>
      <c r="S21" s="226">
        <f t="shared" ref="S21:T21" si="38">SUM(S22:S24)</f>
        <v>0</v>
      </c>
      <c r="T21" s="224">
        <f t="shared" si="38"/>
        <v>0</v>
      </c>
      <c r="U21" s="225"/>
      <c r="V21" s="357">
        <f t="shared" ref="V21:X21" si="39">SUM(V22:V24)</f>
        <v>0</v>
      </c>
      <c r="W21" s="413">
        <f t="shared" si="39"/>
        <v>0</v>
      </c>
      <c r="X21" s="418">
        <f t="shared" si="39"/>
        <v>68500</v>
      </c>
      <c r="Y21" s="419">
        <f t="shared" si="7"/>
        <v>-68500</v>
      </c>
      <c r="Z21" s="458" t="e">
        <f t="shared" si="8"/>
        <v>#DIV/0!</v>
      </c>
      <c r="AA21" s="437"/>
      <c r="AB21" s="210"/>
      <c r="AC21" s="210"/>
      <c r="AD21" s="210"/>
      <c r="AE21" s="210"/>
      <c r="AF21" s="210"/>
      <c r="AG21" s="210"/>
    </row>
    <row r="22" spans="1:33" ht="26.4" x14ac:dyDescent="0.25">
      <c r="A22" s="211" t="s">
        <v>73</v>
      </c>
      <c r="B22" s="212" t="s">
        <v>86</v>
      </c>
      <c r="C22" s="128" t="s">
        <v>335</v>
      </c>
      <c r="D22" s="213" t="s">
        <v>76</v>
      </c>
      <c r="E22" s="94">
        <v>0</v>
      </c>
      <c r="F22" s="95">
        <v>0</v>
      </c>
      <c r="G22" s="96">
        <f t="shared" ref="G22:G24" si="40">E22*F22</f>
        <v>0</v>
      </c>
      <c r="H22" s="94">
        <v>2.5</v>
      </c>
      <c r="I22" s="95">
        <v>25000</v>
      </c>
      <c r="J22" s="96">
        <f t="shared" ref="J22:J23" si="41">H22*I22</f>
        <v>62500</v>
      </c>
      <c r="K22" s="94"/>
      <c r="L22" s="95"/>
      <c r="M22" s="96">
        <f t="shared" ref="M22:M24" si="42">K22*L22</f>
        <v>0</v>
      </c>
      <c r="N22" s="94"/>
      <c r="O22" s="95"/>
      <c r="P22" s="96">
        <f t="shared" ref="P22:P24" si="43">N22*O22</f>
        <v>0</v>
      </c>
      <c r="Q22" s="94"/>
      <c r="R22" s="95"/>
      <c r="S22" s="96">
        <f t="shared" ref="S22:S24" si="44">Q22*R22</f>
        <v>0</v>
      </c>
      <c r="T22" s="94"/>
      <c r="U22" s="95"/>
      <c r="V22" s="303">
        <f t="shared" ref="V22:V24" si="45">T22*U22</f>
        <v>0</v>
      </c>
      <c r="W22" s="415">
        <f t="shared" ref="W22:W24" si="46">G22+M22+S22</f>
        <v>0</v>
      </c>
      <c r="X22" s="215">
        <f t="shared" ref="X22:X24" si="47">J22+P22+V22</f>
        <v>62500</v>
      </c>
      <c r="Y22" s="215">
        <f t="shared" si="7"/>
        <v>-62500</v>
      </c>
      <c r="Z22" s="421" t="e">
        <f t="shared" si="8"/>
        <v>#DIV/0!</v>
      </c>
      <c r="AA22" s="423" t="s">
        <v>409</v>
      </c>
      <c r="AB22" s="218"/>
      <c r="AC22" s="218"/>
      <c r="AD22" s="218"/>
      <c r="AE22" s="218"/>
      <c r="AF22" s="218"/>
      <c r="AG22" s="218"/>
    </row>
    <row r="23" spans="1:33" ht="39.6" customHeight="1" thickBot="1" x14ac:dyDescent="0.3">
      <c r="A23" s="211" t="s">
        <v>73</v>
      </c>
      <c r="B23" s="212" t="s">
        <v>88</v>
      </c>
      <c r="C23" s="127" t="s">
        <v>336</v>
      </c>
      <c r="D23" s="213" t="s">
        <v>76</v>
      </c>
      <c r="E23" s="94">
        <v>0</v>
      </c>
      <c r="F23" s="95">
        <v>0</v>
      </c>
      <c r="G23" s="96">
        <f t="shared" si="40"/>
        <v>0</v>
      </c>
      <c r="H23" s="94">
        <v>1</v>
      </c>
      <c r="I23" s="95">
        <v>6000</v>
      </c>
      <c r="J23" s="96">
        <f t="shared" si="41"/>
        <v>6000</v>
      </c>
      <c r="K23" s="94"/>
      <c r="L23" s="95"/>
      <c r="M23" s="96">
        <f t="shared" si="42"/>
        <v>0</v>
      </c>
      <c r="N23" s="94"/>
      <c r="O23" s="95"/>
      <c r="P23" s="96">
        <f t="shared" si="43"/>
        <v>0</v>
      </c>
      <c r="Q23" s="94"/>
      <c r="R23" s="95"/>
      <c r="S23" s="96">
        <f t="shared" si="44"/>
        <v>0</v>
      </c>
      <c r="T23" s="94"/>
      <c r="U23" s="95"/>
      <c r="V23" s="303">
        <f t="shared" si="45"/>
        <v>0</v>
      </c>
      <c r="W23" s="415">
        <f t="shared" si="46"/>
        <v>0</v>
      </c>
      <c r="X23" s="215">
        <f t="shared" si="47"/>
        <v>6000</v>
      </c>
      <c r="Y23" s="215">
        <f t="shared" si="7"/>
        <v>-6000</v>
      </c>
      <c r="Z23" s="421" t="e">
        <f t="shared" si="8"/>
        <v>#DIV/0!</v>
      </c>
      <c r="AA23" s="423" t="s">
        <v>388</v>
      </c>
      <c r="AB23" s="218"/>
      <c r="AC23" s="218"/>
      <c r="AD23" s="218"/>
      <c r="AE23" s="218"/>
      <c r="AF23" s="218"/>
      <c r="AG23" s="218"/>
    </row>
    <row r="24" spans="1:33" ht="27" hidden="1" thickBot="1" x14ac:dyDescent="0.3">
      <c r="A24" s="219" t="s">
        <v>73</v>
      </c>
      <c r="B24" s="235" t="s">
        <v>89</v>
      </c>
      <c r="C24" s="85" t="s">
        <v>87</v>
      </c>
      <c r="D24" s="221" t="s">
        <v>76</v>
      </c>
      <c r="E24" s="97"/>
      <c r="F24" s="98"/>
      <c r="G24" s="99">
        <f t="shared" si="40"/>
        <v>0</v>
      </c>
      <c r="H24" s="97"/>
      <c r="I24" s="98"/>
      <c r="J24" s="99">
        <f t="shared" ref="J24" si="48">H24*I24</f>
        <v>0</v>
      </c>
      <c r="K24" s="232"/>
      <c r="L24" s="233"/>
      <c r="M24" s="234">
        <f t="shared" si="42"/>
        <v>0</v>
      </c>
      <c r="N24" s="232"/>
      <c r="O24" s="233"/>
      <c r="P24" s="234">
        <f t="shared" si="43"/>
        <v>0</v>
      </c>
      <c r="Q24" s="232"/>
      <c r="R24" s="233"/>
      <c r="S24" s="234">
        <f t="shared" si="44"/>
        <v>0</v>
      </c>
      <c r="T24" s="232"/>
      <c r="U24" s="233"/>
      <c r="V24" s="361">
        <f t="shared" si="45"/>
        <v>0</v>
      </c>
      <c r="W24" s="416">
        <f t="shared" si="46"/>
        <v>0</v>
      </c>
      <c r="X24" s="417">
        <f t="shared" si="47"/>
        <v>0</v>
      </c>
      <c r="Y24" s="417">
        <f t="shared" si="7"/>
        <v>0</v>
      </c>
      <c r="Z24" s="457" t="e">
        <f t="shared" si="8"/>
        <v>#DIV/0!</v>
      </c>
      <c r="AA24" s="444"/>
      <c r="AB24" s="218"/>
      <c r="AC24" s="218"/>
      <c r="AD24" s="218"/>
      <c r="AE24" s="218"/>
      <c r="AF24" s="218"/>
      <c r="AG24" s="218"/>
    </row>
    <row r="25" spans="1:33" ht="26.4" x14ac:dyDescent="0.25">
      <c r="A25" s="202" t="s">
        <v>68</v>
      </c>
      <c r="B25" s="236" t="s">
        <v>90</v>
      </c>
      <c r="C25" s="81" t="s">
        <v>91</v>
      </c>
      <c r="D25" s="223"/>
      <c r="E25" s="224">
        <f>SUM(E26:E28)</f>
        <v>77500</v>
      </c>
      <c r="F25" s="225"/>
      <c r="G25" s="226">
        <f t="shared" ref="G25" si="49">SUM(G26:G28)</f>
        <v>17050</v>
      </c>
      <c r="H25" s="224">
        <f t="shared" ref="H25" si="50">SUM(H26:H28)</f>
        <v>83500</v>
      </c>
      <c r="I25" s="225"/>
      <c r="J25" s="226">
        <f t="shared" ref="J25:K25" si="51">SUM(J26:J28)</f>
        <v>18370</v>
      </c>
      <c r="K25" s="224">
        <f t="shared" si="51"/>
        <v>0</v>
      </c>
      <c r="L25" s="225"/>
      <c r="M25" s="226">
        <f t="shared" ref="M25:N25" si="52">SUM(M26:M28)</f>
        <v>0</v>
      </c>
      <c r="N25" s="224">
        <f t="shared" si="52"/>
        <v>0</v>
      </c>
      <c r="O25" s="225"/>
      <c r="P25" s="226">
        <f t="shared" ref="P25:Q25" si="53">SUM(P26:P28)</f>
        <v>0</v>
      </c>
      <c r="Q25" s="224">
        <f t="shared" si="53"/>
        <v>0</v>
      </c>
      <c r="R25" s="225"/>
      <c r="S25" s="226">
        <f t="shared" ref="S25:T25" si="54">SUM(S26:S28)</f>
        <v>0</v>
      </c>
      <c r="T25" s="224">
        <f t="shared" si="54"/>
        <v>0</v>
      </c>
      <c r="U25" s="225"/>
      <c r="V25" s="226">
        <f t="shared" ref="V25:X25" si="55">SUM(V26:V28)</f>
        <v>0</v>
      </c>
      <c r="W25" s="207">
        <f t="shared" si="55"/>
        <v>17050</v>
      </c>
      <c r="X25" s="207">
        <f t="shared" si="55"/>
        <v>18370</v>
      </c>
      <c r="Y25" s="412">
        <f t="shared" si="7"/>
        <v>-1320</v>
      </c>
      <c r="Z25" s="446">
        <f t="shared" si="8"/>
        <v>-7.7419354838709681E-2</v>
      </c>
      <c r="AA25" s="440"/>
      <c r="AB25" s="66"/>
      <c r="AC25" s="66"/>
      <c r="AD25" s="66"/>
      <c r="AE25" s="66"/>
      <c r="AF25" s="66"/>
      <c r="AG25" s="66"/>
    </row>
    <row r="26" spans="1:33" x14ac:dyDescent="0.25">
      <c r="A26" s="237" t="s">
        <v>73</v>
      </c>
      <c r="B26" s="238" t="s">
        <v>92</v>
      </c>
      <c r="C26" s="85" t="s">
        <v>93</v>
      </c>
      <c r="D26" s="239"/>
      <c r="E26" s="240">
        <f>G13</f>
        <v>15000</v>
      </c>
      <c r="F26" s="241">
        <v>0.22</v>
      </c>
      <c r="G26" s="242">
        <f t="shared" ref="G26:G28" si="56">E26*F26</f>
        <v>3300</v>
      </c>
      <c r="H26" s="240">
        <f>J13</f>
        <v>15000</v>
      </c>
      <c r="I26" s="241">
        <v>0.22</v>
      </c>
      <c r="J26" s="242">
        <f t="shared" ref="J26:J28" si="57">H26*I26</f>
        <v>3300</v>
      </c>
      <c r="K26" s="240">
        <f>M13</f>
        <v>0</v>
      </c>
      <c r="L26" s="241">
        <v>0.22</v>
      </c>
      <c r="M26" s="242">
        <f t="shared" ref="M26:M28" si="58">K26*L26</f>
        <v>0</v>
      </c>
      <c r="N26" s="240">
        <f>P13</f>
        <v>0</v>
      </c>
      <c r="O26" s="241">
        <v>0.22</v>
      </c>
      <c r="P26" s="242">
        <f t="shared" ref="P26:P28" si="59">N26*O26</f>
        <v>0</v>
      </c>
      <c r="Q26" s="240">
        <f>S13</f>
        <v>0</v>
      </c>
      <c r="R26" s="241">
        <v>0.22</v>
      </c>
      <c r="S26" s="242">
        <f t="shared" ref="S26:S28" si="60">Q26*R26</f>
        <v>0</v>
      </c>
      <c r="T26" s="240">
        <f>V13</f>
        <v>0</v>
      </c>
      <c r="U26" s="241">
        <v>0.22</v>
      </c>
      <c r="V26" s="242">
        <f t="shared" ref="V26:V28" si="61">T26*U26</f>
        <v>0</v>
      </c>
      <c r="W26" s="215">
        <f t="shared" ref="W26:W28" si="62">G26+M26+S26</f>
        <v>3300</v>
      </c>
      <c r="X26" s="215">
        <f t="shared" ref="X26:X28" si="63">J26+P26+V26</f>
        <v>3300</v>
      </c>
      <c r="Y26" s="215">
        <f t="shared" si="7"/>
        <v>0</v>
      </c>
      <c r="Z26" s="421">
        <f t="shared" si="8"/>
        <v>0</v>
      </c>
      <c r="AA26" s="452"/>
      <c r="AB26" s="217"/>
      <c r="AC26" s="218"/>
      <c r="AD26" s="218"/>
      <c r="AE26" s="218"/>
      <c r="AF26" s="218"/>
      <c r="AG26" s="218"/>
    </row>
    <row r="27" spans="1:33" x14ac:dyDescent="0.25">
      <c r="A27" s="211" t="s">
        <v>73</v>
      </c>
      <c r="B27" s="212" t="s">
        <v>94</v>
      </c>
      <c r="C27" s="85" t="s">
        <v>95</v>
      </c>
      <c r="D27" s="213"/>
      <c r="E27" s="94">
        <f>G17</f>
        <v>62500</v>
      </c>
      <c r="F27" s="95">
        <v>0.22</v>
      </c>
      <c r="G27" s="96">
        <f t="shared" si="56"/>
        <v>13750</v>
      </c>
      <c r="H27" s="94">
        <f>J17</f>
        <v>0</v>
      </c>
      <c r="I27" s="95">
        <v>0.22</v>
      </c>
      <c r="J27" s="96">
        <f t="shared" si="57"/>
        <v>0</v>
      </c>
      <c r="K27" s="94">
        <f>M17</f>
        <v>0</v>
      </c>
      <c r="L27" s="95">
        <v>0.22</v>
      </c>
      <c r="M27" s="96">
        <f t="shared" si="58"/>
        <v>0</v>
      </c>
      <c r="N27" s="94">
        <f>P17</f>
        <v>0</v>
      </c>
      <c r="O27" s="95">
        <v>0.22</v>
      </c>
      <c r="P27" s="96">
        <f t="shared" si="59"/>
        <v>0</v>
      </c>
      <c r="Q27" s="94">
        <f>S17</f>
        <v>0</v>
      </c>
      <c r="R27" s="95">
        <v>0.22</v>
      </c>
      <c r="S27" s="96">
        <f t="shared" si="60"/>
        <v>0</v>
      </c>
      <c r="T27" s="94">
        <f>V17</f>
        <v>0</v>
      </c>
      <c r="U27" s="95">
        <v>0.22</v>
      </c>
      <c r="V27" s="96">
        <f t="shared" si="61"/>
        <v>0</v>
      </c>
      <c r="W27" s="214">
        <f t="shared" si="62"/>
        <v>13750</v>
      </c>
      <c r="X27" s="215">
        <f t="shared" si="63"/>
        <v>0</v>
      </c>
      <c r="Y27" s="215">
        <f t="shared" si="7"/>
        <v>13750</v>
      </c>
      <c r="Z27" s="421">
        <f t="shared" si="8"/>
        <v>1</v>
      </c>
      <c r="AA27" s="441"/>
      <c r="AB27" s="218"/>
      <c r="AC27" s="218"/>
      <c r="AD27" s="218"/>
      <c r="AE27" s="218"/>
      <c r="AF27" s="218"/>
      <c r="AG27" s="218"/>
    </row>
    <row r="28" spans="1:33" ht="14.4" thickBot="1" x14ac:dyDescent="0.3">
      <c r="A28" s="219" t="s">
        <v>73</v>
      </c>
      <c r="B28" s="235" t="s">
        <v>96</v>
      </c>
      <c r="C28" s="86" t="s">
        <v>85</v>
      </c>
      <c r="D28" s="221"/>
      <c r="E28" s="97">
        <f>G21</f>
        <v>0</v>
      </c>
      <c r="F28" s="98">
        <v>0.22</v>
      </c>
      <c r="G28" s="99">
        <f t="shared" si="56"/>
        <v>0</v>
      </c>
      <c r="H28" s="97">
        <f>J21</f>
        <v>68500</v>
      </c>
      <c r="I28" s="98">
        <v>0.22</v>
      </c>
      <c r="J28" s="99">
        <f t="shared" si="57"/>
        <v>15070</v>
      </c>
      <c r="K28" s="97">
        <f>M21</f>
        <v>0</v>
      </c>
      <c r="L28" s="98">
        <v>0.22</v>
      </c>
      <c r="M28" s="99">
        <f t="shared" si="58"/>
        <v>0</v>
      </c>
      <c r="N28" s="97">
        <f>P21</f>
        <v>0</v>
      </c>
      <c r="O28" s="98">
        <v>0.22</v>
      </c>
      <c r="P28" s="99">
        <f t="shared" si="59"/>
        <v>0</v>
      </c>
      <c r="Q28" s="97">
        <f>S21</f>
        <v>0</v>
      </c>
      <c r="R28" s="98">
        <v>0.22</v>
      </c>
      <c r="S28" s="99">
        <f t="shared" si="60"/>
        <v>0</v>
      </c>
      <c r="T28" s="97">
        <f>V21</f>
        <v>0</v>
      </c>
      <c r="U28" s="98">
        <v>0.22</v>
      </c>
      <c r="V28" s="99">
        <f t="shared" si="61"/>
        <v>0</v>
      </c>
      <c r="W28" s="222">
        <f t="shared" si="62"/>
        <v>0</v>
      </c>
      <c r="X28" s="215">
        <f t="shared" si="63"/>
        <v>15070</v>
      </c>
      <c r="Y28" s="215">
        <f t="shared" si="7"/>
        <v>-15070</v>
      </c>
      <c r="Z28" s="421" t="e">
        <f t="shared" si="8"/>
        <v>#DIV/0!</v>
      </c>
      <c r="AA28" s="442"/>
      <c r="AB28" s="218"/>
      <c r="AC28" s="218"/>
      <c r="AD28" s="218"/>
      <c r="AE28" s="218"/>
      <c r="AF28" s="218"/>
      <c r="AG28" s="218"/>
    </row>
    <row r="29" spans="1:33" ht="14.4" thickBot="1" x14ac:dyDescent="0.3">
      <c r="A29" s="202" t="s">
        <v>70</v>
      </c>
      <c r="B29" s="236" t="s">
        <v>97</v>
      </c>
      <c r="C29" s="243" t="s">
        <v>98</v>
      </c>
      <c r="D29" s="223"/>
      <c r="E29" s="224">
        <f>SUM(E30:E32)</f>
        <v>5.5</v>
      </c>
      <c r="F29" s="225"/>
      <c r="G29" s="226">
        <f>SUM(G30:G37)</f>
        <v>158400</v>
      </c>
      <c r="H29" s="224">
        <f>SUM(H30:H32)</f>
        <v>5.5</v>
      </c>
      <c r="I29" s="225"/>
      <c r="J29" s="226">
        <f>SUM(J30:J37)</f>
        <v>152400</v>
      </c>
      <c r="K29" s="224">
        <f>SUM(K30:K32)</f>
        <v>0</v>
      </c>
      <c r="L29" s="225"/>
      <c r="M29" s="226">
        <f>SUM(M30:M32)</f>
        <v>0</v>
      </c>
      <c r="N29" s="224">
        <f>SUM(N30:N32)</f>
        <v>0</v>
      </c>
      <c r="O29" s="225"/>
      <c r="P29" s="226">
        <f>SUM(P30:P32)</f>
        <v>0</v>
      </c>
      <c r="Q29" s="224">
        <f>SUM(Q30:Q32)</f>
        <v>0</v>
      </c>
      <c r="R29" s="225"/>
      <c r="S29" s="226">
        <f>SUM(S30:S32)</f>
        <v>0</v>
      </c>
      <c r="T29" s="224">
        <f>SUM(T30:T32)</f>
        <v>0</v>
      </c>
      <c r="U29" s="225"/>
      <c r="V29" s="226">
        <f>SUM(V30:V32)</f>
        <v>0</v>
      </c>
      <c r="W29" s="226">
        <f>SUM(W30:W37)</f>
        <v>158400</v>
      </c>
      <c r="X29" s="226">
        <f t="shared" ref="X29:Y29" si="64">SUM(X30:X37)</f>
        <v>152400</v>
      </c>
      <c r="Y29" s="226">
        <f t="shared" si="64"/>
        <v>6000</v>
      </c>
      <c r="Z29" s="357">
        <f t="shared" si="8"/>
        <v>3.787878787878788E-2</v>
      </c>
      <c r="AA29" s="443"/>
      <c r="AB29" s="66"/>
      <c r="AC29" s="66"/>
      <c r="AD29" s="66"/>
      <c r="AE29" s="66"/>
      <c r="AF29" s="66"/>
      <c r="AG29" s="66"/>
    </row>
    <row r="30" spans="1:33" ht="26.4" x14ac:dyDescent="0.25">
      <c r="A30" s="211" t="s">
        <v>73</v>
      </c>
      <c r="B30" s="238" t="s">
        <v>99</v>
      </c>
      <c r="C30" s="139" t="s">
        <v>337</v>
      </c>
      <c r="D30" s="213" t="s">
        <v>76</v>
      </c>
      <c r="E30" s="94">
        <v>1</v>
      </c>
      <c r="F30" s="95">
        <v>6000</v>
      </c>
      <c r="G30" s="96">
        <f t="shared" ref="G30:G32" si="65">E30*F30</f>
        <v>6000</v>
      </c>
      <c r="H30" s="94">
        <v>1</v>
      </c>
      <c r="I30" s="95">
        <v>6000</v>
      </c>
      <c r="J30" s="96">
        <f t="shared" ref="J30:J32" si="66">H30*I30</f>
        <v>6000</v>
      </c>
      <c r="K30" s="94"/>
      <c r="L30" s="95"/>
      <c r="M30" s="96">
        <f t="shared" ref="M30:M32" si="67">K30*L30</f>
        <v>0</v>
      </c>
      <c r="N30" s="94"/>
      <c r="O30" s="95"/>
      <c r="P30" s="96">
        <f t="shared" ref="P30:P32" si="68">N30*O30</f>
        <v>0</v>
      </c>
      <c r="Q30" s="94"/>
      <c r="R30" s="95"/>
      <c r="S30" s="96">
        <f t="shared" ref="S30:S32" si="69">Q30*R30</f>
        <v>0</v>
      </c>
      <c r="T30" s="94"/>
      <c r="U30" s="95"/>
      <c r="V30" s="96">
        <f t="shared" ref="V30:V32" si="70">T30*U30</f>
        <v>0</v>
      </c>
      <c r="W30" s="214">
        <f t="shared" ref="W30:W32" si="71">G30+M30+S30</f>
        <v>6000</v>
      </c>
      <c r="X30" s="215">
        <f t="shared" ref="X30:X32" si="72">J30+P30+V30</f>
        <v>6000</v>
      </c>
      <c r="Y30" s="408">
        <f t="shared" si="7"/>
        <v>0</v>
      </c>
      <c r="Z30" s="421">
        <f t="shared" si="8"/>
        <v>0</v>
      </c>
      <c r="AA30" s="423" t="s">
        <v>389</v>
      </c>
      <c r="AB30" s="66"/>
      <c r="AC30" s="66"/>
      <c r="AD30" s="66"/>
      <c r="AE30" s="66"/>
      <c r="AF30" s="66"/>
      <c r="AG30" s="66"/>
    </row>
    <row r="31" spans="1:33" ht="26.4" x14ac:dyDescent="0.25">
      <c r="A31" s="211" t="s">
        <v>73</v>
      </c>
      <c r="B31" s="212" t="s">
        <v>100</v>
      </c>
      <c r="C31" s="138" t="s">
        <v>338</v>
      </c>
      <c r="D31" s="213" t="s">
        <v>76</v>
      </c>
      <c r="E31" s="94">
        <v>2.5</v>
      </c>
      <c r="F31" s="95">
        <v>25000</v>
      </c>
      <c r="G31" s="96">
        <f t="shared" si="65"/>
        <v>62500</v>
      </c>
      <c r="H31" s="94">
        <v>2.5</v>
      </c>
      <c r="I31" s="95">
        <v>25000</v>
      </c>
      <c r="J31" s="96">
        <f t="shared" si="66"/>
        <v>62500</v>
      </c>
      <c r="K31" s="94"/>
      <c r="L31" s="95"/>
      <c r="M31" s="96">
        <f t="shared" si="67"/>
        <v>0</v>
      </c>
      <c r="N31" s="94"/>
      <c r="O31" s="95"/>
      <c r="P31" s="96">
        <f t="shared" si="68"/>
        <v>0</v>
      </c>
      <c r="Q31" s="94"/>
      <c r="R31" s="95"/>
      <c r="S31" s="96">
        <f t="shared" si="69"/>
        <v>0</v>
      </c>
      <c r="T31" s="94"/>
      <c r="U31" s="95"/>
      <c r="V31" s="96">
        <f t="shared" si="70"/>
        <v>0</v>
      </c>
      <c r="W31" s="214">
        <f t="shared" si="71"/>
        <v>62500</v>
      </c>
      <c r="X31" s="410">
        <f t="shared" si="72"/>
        <v>62500</v>
      </c>
      <c r="Y31" s="411">
        <f t="shared" si="7"/>
        <v>0</v>
      </c>
      <c r="Z31" s="421">
        <f t="shared" si="8"/>
        <v>0</v>
      </c>
      <c r="AA31" s="423" t="s">
        <v>390</v>
      </c>
      <c r="AB31" s="66"/>
      <c r="AC31" s="66"/>
      <c r="AD31" s="66"/>
      <c r="AE31" s="66"/>
      <c r="AF31" s="66"/>
      <c r="AG31" s="66"/>
    </row>
    <row r="32" spans="1:33" ht="14.4" thickBot="1" x14ac:dyDescent="0.3">
      <c r="A32" s="219" t="s">
        <v>73</v>
      </c>
      <c r="B32" s="220" t="s">
        <v>101</v>
      </c>
      <c r="C32" s="127" t="s">
        <v>343</v>
      </c>
      <c r="D32" s="244" t="s">
        <v>76</v>
      </c>
      <c r="E32" s="245">
        <v>2</v>
      </c>
      <c r="F32" s="246">
        <v>15000</v>
      </c>
      <c r="G32" s="99">
        <f t="shared" si="65"/>
        <v>30000</v>
      </c>
      <c r="H32" s="245">
        <v>2</v>
      </c>
      <c r="I32" s="246">
        <v>15000</v>
      </c>
      <c r="J32" s="99">
        <f t="shared" si="66"/>
        <v>30000</v>
      </c>
      <c r="K32" s="94"/>
      <c r="L32" s="95"/>
      <c r="M32" s="96">
        <f t="shared" ref="M32:M36" si="73">K32*L32</f>
        <v>0</v>
      </c>
      <c r="N32" s="94"/>
      <c r="O32" s="95"/>
      <c r="P32" s="96">
        <f t="shared" ref="P32:P36" si="74">N32*O32</f>
        <v>0</v>
      </c>
      <c r="Q32" s="232"/>
      <c r="R32" s="233"/>
      <c r="S32" s="234">
        <f t="shared" si="69"/>
        <v>0</v>
      </c>
      <c r="T32" s="232"/>
      <c r="U32" s="233"/>
      <c r="V32" s="234">
        <f t="shared" si="70"/>
        <v>0</v>
      </c>
      <c r="W32" s="222">
        <f t="shared" si="71"/>
        <v>30000</v>
      </c>
      <c r="X32" s="410">
        <f t="shared" si="72"/>
        <v>30000</v>
      </c>
      <c r="Y32" s="411">
        <f t="shared" si="7"/>
        <v>0</v>
      </c>
      <c r="Z32" s="421">
        <f t="shared" si="8"/>
        <v>0</v>
      </c>
      <c r="AA32" s="423" t="s">
        <v>391</v>
      </c>
      <c r="AB32" s="66"/>
      <c r="AC32" s="66"/>
      <c r="AD32" s="66"/>
      <c r="AE32" s="66"/>
      <c r="AF32" s="66"/>
      <c r="AG32" s="66"/>
    </row>
    <row r="33" spans="1:33" ht="14.4" thickBot="1" x14ac:dyDescent="0.3">
      <c r="A33" s="219" t="s">
        <v>73</v>
      </c>
      <c r="B33" s="220" t="s">
        <v>339</v>
      </c>
      <c r="C33" s="398" t="s">
        <v>344</v>
      </c>
      <c r="D33" s="248" t="s">
        <v>76</v>
      </c>
      <c r="E33" s="131">
        <v>2</v>
      </c>
      <c r="F33" s="132">
        <v>17500</v>
      </c>
      <c r="G33" s="99">
        <f t="shared" ref="G33:G36" si="75">E33*F33</f>
        <v>35000</v>
      </c>
      <c r="H33" s="131">
        <v>2</v>
      </c>
      <c r="I33" s="132">
        <v>17500</v>
      </c>
      <c r="J33" s="99">
        <f t="shared" ref="J33:J37" si="76">H33*I33</f>
        <v>35000</v>
      </c>
      <c r="K33" s="94"/>
      <c r="L33" s="95"/>
      <c r="M33" s="96">
        <f t="shared" si="73"/>
        <v>0</v>
      </c>
      <c r="N33" s="94"/>
      <c r="O33" s="95"/>
      <c r="P33" s="96">
        <f t="shared" si="74"/>
        <v>0</v>
      </c>
      <c r="Q33" s="232"/>
      <c r="R33" s="233"/>
      <c r="S33" s="234">
        <f t="shared" ref="S33:S37" si="77">Q33*R33</f>
        <v>0</v>
      </c>
      <c r="T33" s="232"/>
      <c r="U33" s="233"/>
      <c r="V33" s="234">
        <f t="shared" ref="V33:V36" si="78">T33*U33</f>
        <v>0</v>
      </c>
      <c r="W33" s="222">
        <f t="shared" ref="W33:W36" si="79">G33+M33+S33</f>
        <v>35000</v>
      </c>
      <c r="X33" s="410">
        <f t="shared" ref="X33:X36" si="80">J33+P33+V33</f>
        <v>35000</v>
      </c>
      <c r="Y33" s="411">
        <f t="shared" ref="Y33:Y36" si="81">W33-X33</f>
        <v>0</v>
      </c>
      <c r="Z33" s="421">
        <f t="shared" ref="Z33:Z36" si="82">Y33/W33</f>
        <v>0</v>
      </c>
      <c r="AA33" s="423" t="s">
        <v>392</v>
      </c>
      <c r="AB33" s="66"/>
      <c r="AC33" s="66"/>
      <c r="AD33" s="66"/>
      <c r="AE33" s="66"/>
      <c r="AF33" s="66"/>
      <c r="AG33" s="66"/>
    </row>
    <row r="34" spans="1:33" ht="27" thickBot="1" x14ac:dyDescent="0.3">
      <c r="A34" s="219" t="s">
        <v>73</v>
      </c>
      <c r="B34" s="220" t="s">
        <v>340</v>
      </c>
      <c r="C34" s="399" t="s">
        <v>345</v>
      </c>
      <c r="D34" s="400" t="s">
        <v>76</v>
      </c>
      <c r="E34" s="401">
        <v>1</v>
      </c>
      <c r="F34" s="402">
        <v>12000</v>
      </c>
      <c r="G34" s="99">
        <f t="shared" si="75"/>
        <v>12000</v>
      </c>
      <c r="H34" s="401">
        <v>1</v>
      </c>
      <c r="I34" s="402">
        <v>12000</v>
      </c>
      <c r="J34" s="403">
        <f t="shared" si="76"/>
        <v>12000</v>
      </c>
      <c r="K34" s="94"/>
      <c r="L34" s="95"/>
      <c r="M34" s="96">
        <f t="shared" si="73"/>
        <v>0</v>
      </c>
      <c r="N34" s="94"/>
      <c r="O34" s="95"/>
      <c r="P34" s="96">
        <f t="shared" si="74"/>
        <v>0</v>
      </c>
      <c r="Q34" s="232"/>
      <c r="R34" s="233"/>
      <c r="S34" s="234">
        <f t="shared" si="77"/>
        <v>0</v>
      </c>
      <c r="T34" s="232"/>
      <c r="U34" s="233"/>
      <c r="V34" s="234">
        <f t="shared" si="78"/>
        <v>0</v>
      </c>
      <c r="W34" s="222">
        <f t="shared" si="79"/>
        <v>12000</v>
      </c>
      <c r="X34" s="410">
        <f t="shared" si="80"/>
        <v>12000</v>
      </c>
      <c r="Y34" s="411">
        <f t="shared" si="81"/>
        <v>0</v>
      </c>
      <c r="Z34" s="421">
        <f t="shared" si="82"/>
        <v>0</v>
      </c>
      <c r="AA34" s="423" t="s">
        <v>393</v>
      </c>
      <c r="AB34" s="66"/>
      <c r="AC34" s="66"/>
      <c r="AD34" s="66"/>
      <c r="AE34" s="66"/>
      <c r="AF34" s="66"/>
      <c r="AG34" s="66"/>
    </row>
    <row r="35" spans="1:33" ht="27" thickBot="1" x14ac:dyDescent="0.3">
      <c r="A35" s="219" t="s">
        <v>73</v>
      </c>
      <c r="B35" s="220" t="s">
        <v>341</v>
      </c>
      <c r="C35" s="138" t="s">
        <v>346</v>
      </c>
      <c r="D35" s="244" t="s">
        <v>347</v>
      </c>
      <c r="E35" s="245">
        <v>1</v>
      </c>
      <c r="F35" s="246">
        <v>2500</v>
      </c>
      <c r="G35" s="99">
        <f t="shared" si="75"/>
        <v>2500</v>
      </c>
      <c r="H35" s="245">
        <v>1</v>
      </c>
      <c r="I35" s="246">
        <v>2500</v>
      </c>
      <c r="J35" s="371">
        <f t="shared" si="76"/>
        <v>2500</v>
      </c>
      <c r="K35" s="94"/>
      <c r="L35" s="95"/>
      <c r="M35" s="96">
        <f t="shared" si="73"/>
        <v>0</v>
      </c>
      <c r="N35" s="94"/>
      <c r="O35" s="95"/>
      <c r="P35" s="96">
        <f t="shared" si="74"/>
        <v>0</v>
      </c>
      <c r="Q35" s="232"/>
      <c r="R35" s="233"/>
      <c r="S35" s="234">
        <f t="shared" si="77"/>
        <v>0</v>
      </c>
      <c r="T35" s="232"/>
      <c r="U35" s="233"/>
      <c r="V35" s="234">
        <f t="shared" si="78"/>
        <v>0</v>
      </c>
      <c r="W35" s="222">
        <f t="shared" si="79"/>
        <v>2500</v>
      </c>
      <c r="X35" s="410">
        <f t="shared" si="80"/>
        <v>2500</v>
      </c>
      <c r="Y35" s="411">
        <f t="shared" si="81"/>
        <v>0</v>
      </c>
      <c r="Z35" s="421">
        <f t="shared" si="82"/>
        <v>0</v>
      </c>
      <c r="AA35" s="425" t="s">
        <v>394</v>
      </c>
      <c r="AB35" s="66"/>
      <c r="AC35" s="66"/>
      <c r="AD35" s="66"/>
      <c r="AE35" s="66"/>
      <c r="AF35" s="66"/>
      <c r="AG35" s="66"/>
    </row>
    <row r="36" spans="1:33" ht="27" thickBot="1" x14ac:dyDescent="0.3">
      <c r="A36" s="219" t="s">
        <v>73</v>
      </c>
      <c r="B36" s="220" t="s">
        <v>342</v>
      </c>
      <c r="C36" s="127" t="s">
        <v>348</v>
      </c>
      <c r="D36" s="248" t="s">
        <v>347</v>
      </c>
      <c r="E36" s="131">
        <v>1</v>
      </c>
      <c r="F36" s="132">
        <v>4400</v>
      </c>
      <c r="G36" s="99">
        <f t="shared" si="75"/>
        <v>4400</v>
      </c>
      <c r="H36" s="131">
        <v>1</v>
      </c>
      <c r="I36" s="132">
        <v>4400</v>
      </c>
      <c r="J36" s="99">
        <f t="shared" si="76"/>
        <v>4400</v>
      </c>
      <c r="K36" s="94"/>
      <c r="L36" s="95"/>
      <c r="M36" s="96">
        <f t="shared" si="73"/>
        <v>0</v>
      </c>
      <c r="N36" s="94"/>
      <c r="O36" s="95"/>
      <c r="P36" s="96">
        <f t="shared" si="74"/>
        <v>0</v>
      </c>
      <c r="Q36" s="232"/>
      <c r="R36" s="233"/>
      <c r="S36" s="234">
        <f t="shared" si="77"/>
        <v>0</v>
      </c>
      <c r="T36" s="232"/>
      <c r="U36" s="233"/>
      <c r="V36" s="234">
        <f t="shared" si="78"/>
        <v>0</v>
      </c>
      <c r="W36" s="222">
        <f t="shared" si="79"/>
        <v>4400</v>
      </c>
      <c r="X36" s="410">
        <f t="shared" si="80"/>
        <v>4400</v>
      </c>
      <c r="Y36" s="411">
        <f t="shared" si="81"/>
        <v>0</v>
      </c>
      <c r="Z36" s="421">
        <f t="shared" si="82"/>
        <v>0</v>
      </c>
      <c r="AA36" s="425" t="s">
        <v>395</v>
      </c>
      <c r="AB36" s="66"/>
      <c r="AC36" s="66"/>
      <c r="AD36" s="66"/>
      <c r="AE36" s="66"/>
      <c r="AF36" s="66"/>
      <c r="AG36" s="66"/>
    </row>
    <row r="37" spans="1:33" ht="40.200000000000003" thickBot="1" x14ac:dyDescent="0.3">
      <c r="A37" s="219" t="s">
        <v>73</v>
      </c>
      <c r="B37" s="220" t="s">
        <v>383</v>
      </c>
      <c r="C37" s="140" t="s">
        <v>384</v>
      </c>
      <c r="D37" s="221" t="s">
        <v>385</v>
      </c>
      <c r="E37" s="251">
        <v>1</v>
      </c>
      <c r="F37" s="252">
        <v>6000</v>
      </c>
      <c r="G37" s="99">
        <f t="shared" ref="G37" si="83">E37*F37</f>
        <v>6000</v>
      </c>
      <c r="H37" s="131"/>
      <c r="I37" s="132"/>
      <c r="J37" s="99">
        <f t="shared" si="76"/>
        <v>0</v>
      </c>
      <c r="K37" s="232"/>
      <c r="L37" s="233"/>
      <c r="M37" s="99">
        <f t="shared" ref="M33:M37" si="84">K37*L37</f>
        <v>0</v>
      </c>
      <c r="N37" s="232"/>
      <c r="O37" s="233"/>
      <c r="P37" s="99">
        <f t="shared" ref="P33:P37" si="85">N37*O37</f>
        <v>0</v>
      </c>
      <c r="Q37" s="232"/>
      <c r="R37" s="233"/>
      <c r="S37" s="99">
        <f t="shared" si="77"/>
        <v>0</v>
      </c>
      <c r="T37" s="232"/>
      <c r="U37" s="233"/>
      <c r="V37" s="234">
        <f t="shared" ref="V37" si="86">T37*U37</f>
        <v>0</v>
      </c>
      <c r="W37" s="222">
        <f t="shared" ref="W37" si="87">G37+M37+S37</f>
        <v>6000</v>
      </c>
      <c r="X37" s="215">
        <f t="shared" ref="X37" si="88">J37+P37+V37</f>
        <v>0</v>
      </c>
      <c r="Y37" s="247">
        <f t="shared" ref="Y37" si="89">W37-X37</f>
        <v>6000</v>
      </c>
      <c r="Z37" s="421">
        <f t="shared" ref="Z37" si="90">Y37/W37</f>
        <v>1</v>
      </c>
      <c r="AA37" s="444" t="s">
        <v>388</v>
      </c>
      <c r="AB37" s="66"/>
      <c r="AC37" s="66"/>
      <c r="AD37" s="66"/>
      <c r="AE37" s="66"/>
      <c r="AF37" s="66"/>
      <c r="AG37" s="66"/>
    </row>
    <row r="38" spans="1:33" ht="12.6" customHeight="1" thickBot="1" x14ac:dyDescent="0.3">
      <c r="A38" s="404" t="s">
        <v>102</v>
      </c>
      <c r="B38" s="405"/>
      <c r="C38" s="405"/>
      <c r="D38" s="406"/>
      <c r="E38" s="256"/>
      <c r="F38" s="257"/>
      <c r="G38" s="258">
        <f>G13+G17+G21+G25+G29</f>
        <v>252950</v>
      </c>
      <c r="H38" s="257"/>
      <c r="I38" s="257"/>
      <c r="J38" s="258">
        <f>J13+J17+J21+J25+J29</f>
        <v>254270</v>
      </c>
      <c r="K38" s="256"/>
      <c r="L38" s="259"/>
      <c r="M38" s="258">
        <f>M13+M17+M21+M25+M29</f>
        <v>0</v>
      </c>
      <c r="N38" s="256"/>
      <c r="O38" s="259"/>
      <c r="P38" s="258">
        <f>P13+P17+P21+P25+P29</f>
        <v>0</v>
      </c>
      <c r="Q38" s="256"/>
      <c r="R38" s="259"/>
      <c r="S38" s="258">
        <f>S13+S17+S21+S25+S29</f>
        <v>0</v>
      </c>
      <c r="T38" s="256"/>
      <c r="U38" s="259"/>
      <c r="V38" s="258">
        <f>V13+V17+V21+V25+V29</f>
        <v>0</v>
      </c>
      <c r="W38" s="258">
        <f>W13+W17+W21+W25+W29</f>
        <v>252950</v>
      </c>
      <c r="X38" s="260">
        <f>X13+X17+X21+X25+X29</f>
        <v>254270</v>
      </c>
      <c r="Y38" s="261">
        <f t="shared" si="7"/>
        <v>-1320</v>
      </c>
      <c r="Z38" s="262">
        <f t="shared" si="8"/>
        <v>-5.2184226131646574E-3</v>
      </c>
      <c r="AA38" s="451"/>
      <c r="AB38" s="201"/>
      <c r="AC38" s="66"/>
      <c r="AD38" s="66"/>
      <c r="AE38" s="66"/>
      <c r="AF38" s="66"/>
      <c r="AG38" s="66"/>
    </row>
    <row r="39" spans="1:33" ht="3" hidden="1" customHeight="1" thickBot="1" x14ac:dyDescent="0.3">
      <c r="A39" s="263" t="s">
        <v>68</v>
      </c>
      <c r="B39" s="264">
        <v>2</v>
      </c>
      <c r="C39" s="265" t="s">
        <v>103</v>
      </c>
      <c r="D39" s="266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9"/>
      <c r="X39" s="199"/>
      <c r="Y39" s="267"/>
      <c r="Z39" s="199"/>
      <c r="AA39" s="200"/>
      <c r="AB39" s="66"/>
      <c r="AC39" s="66"/>
      <c r="AD39" s="66"/>
      <c r="AE39" s="66"/>
      <c r="AF39" s="66"/>
      <c r="AG39" s="66"/>
    </row>
    <row r="40" spans="1:33" ht="14.4" hidden="1" thickBot="1" x14ac:dyDescent="0.3">
      <c r="A40" s="202" t="s">
        <v>70</v>
      </c>
      <c r="B40" s="236" t="s">
        <v>104</v>
      </c>
      <c r="C40" s="77" t="s">
        <v>105</v>
      </c>
      <c r="D40" s="204"/>
      <c r="E40" s="205">
        <f>SUM(E41:E43)</f>
        <v>0</v>
      </c>
      <c r="F40" s="206"/>
      <c r="G40" s="207">
        <f t="shared" ref="G40:H40" si="91">SUM(G41:G43)</f>
        <v>0</v>
      </c>
      <c r="H40" s="205">
        <f t="shared" si="91"/>
        <v>0</v>
      </c>
      <c r="I40" s="206"/>
      <c r="J40" s="207">
        <f t="shared" ref="J40:K40" si="92">SUM(J41:J43)</f>
        <v>0</v>
      </c>
      <c r="K40" s="205">
        <f t="shared" si="92"/>
        <v>0</v>
      </c>
      <c r="L40" s="206"/>
      <c r="M40" s="207">
        <f t="shared" ref="M40:N40" si="93">SUM(M41:M43)</f>
        <v>0</v>
      </c>
      <c r="N40" s="205">
        <f t="shared" si="93"/>
        <v>0</v>
      </c>
      <c r="O40" s="206"/>
      <c r="P40" s="207">
        <f t="shared" ref="P40:Q40" si="94">SUM(P41:P43)</f>
        <v>0</v>
      </c>
      <c r="Q40" s="205">
        <f t="shared" si="94"/>
        <v>0</v>
      </c>
      <c r="R40" s="206"/>
      <c r="S40" s="207">
        <f t="shared" ref="S40:T40" si="95">SUM(S41:S43)</f>
        <v>0</v>
      </c>
      <c r="T40" s="205">
        <f t="shared" si="95"/>
        <v>0</v>
      </c>
      <c r="U40" s="206"/>
      <c r="V40" s="207">
        <f t="shared" ref="V40:X40" si="96">SUM(V41:V43)</f>
        <v>0</v>
      </c>
      <c r="W40" s="207">
        <f t="shared" si="96"/>
        <v>0</v>
      </c>
      <c r="X40" s="268">
        <f t="shared" si="96"/>
        <v>0</v>
      </c>
      <c r="Y40" s="225">
        <f t="shared" ref="Y40:Y52" si="97">W40-X40</f>
        <v>0</v>
      </c>
      <c r="Z40" s="269" t="e">
        <f t="shared" ref="Z40:Z52" si="98">Y40/W40</f>
        <v>#DIV/0!</v>
      </c>
      <c r="AA40" s="78"/>
      <c r="AB40" s="270"/>
      <c r="AC40" s="210"/>
      <c r="AD40" s="210"/>
      <c r="AE40" s="210"/>
      <c r="AF40" s="210"/>
      <c r="AG40" s="210"/>
    </row>
    <row r="41" spans="1:33" ht="27" hidden="1" thickBot="1" x14ac:dyDescent="0.3">
      <c r="A41" s="211" t="s">
        <v>73</v>
      </c>
      <c r="B41" s="212" t="s">
        <v>106</v>
      </c>
      <c r="C41" s="85" t="s">
        <v>107</v>
      </c>
      <c r="D41" s="213" t="s">
        <v>108</v>
      </c>
      <c r="E41" s="94"/>
      <c r="F41" s="95"/>
      <c r="G41" s="96">
        <f t="shared" ref="G41:G43" si="99">E41*F41</f>
        <v>0</v>
      </c>
      <c r="H41" s="94"/>
      <c r="I41" s="95"/>
      <c r="J41" s="96">
        <f t="shared" ref="J41:J43" si="100">H41*I41</f>
        <v>0</v>
      </c>
      <c r="K41" s="94"/>
      <c r="L41" s="95"/>
      <c r="M41" s="96">
        <f t="shared" ref="M41:M43" si="101">K41*L41</f>
        <v>0</v>
      </c>
      <c r="N41" s="94"/>
      <c r="O41" s="95"/>
      <c r="P41" s="96">
        <f t="shared" ref="P41:P43" si="102">N41*O41</f>
        <v>0</v>
      </c>
      <c r="Q41" s="94"/>
      <c r="R41" s="95"/>
      <c r="S41" s="96">
        <f t="shared" ref="S41:S43" si="103">Q41*R41</f>
        <v>0</v>
      </c>
      <c r="T41" s="94"/>
      <c r="U41" s="95"/>
      <c r="V41" s="96">
        <f t="shared" ref="V41:V43" si="104">T41*U41</f>
        <v>0</v>
      </c>
      <c r="W41" s="214">
        <f t="shared" ref="W41:W43" si="105">G41+M41+S41</f>
        <v>0</v>
      </c>
      <c r="X41" s="215">
        <f t="shared" ref="X41:X43" si="106">J41+P41+V41</f>
        <v>0</v>
      </c>
      <c r="Y41" s="215">
        <f t="shared" si="97"/>
        <v>0</v>
      </c>
      <c r="Z41" s="216" t="e">
        <f t="shared" si="98"/>
        <v>#DIV/0!</v>
      </c>
      <c r="AA41" s="79"/>
      <c r="AB41" s="218"/>
      <c r="AC41" s="218"/>
      <c r="AD41" s="218"/>
      <c r="AE41" s="218"/>
      <c r="AF41" s="218"/>
      <c r="AG41" s="218"/>
    </row>
    <row r="42" spans="1:33" ht="27" hidden="1" thickBot="1" x14ac:dyDescent="0.3">
      <c r="A42" s="211" t="s">
        <v>73</v>
      </c>
      <c r="B42" s="212" t="s">
        <v>109</v>
      </c>
      <c r="C42" s="85" t="s">
        <v>107</v>
      </c>
      <c r="D42" s="213" t="s">
        <v>108</v>
      </c>
      <c r="E42" s="94"/>
      <c r="F42" s="95"/>
      <c r="G42" s="96">
        <f t="shared" si="99"/>
        <v>0</v>
      </c>
      <c r="H42" s="94"/>
      <c r="I42" s="95"/>
      <c r="J42" s="96">
        <f t="shared" si="100"/>
        <v>0</v>
      </c>
      <c r="K42" s="94"/>
      <c r="L42" s="95"/>
      <c r="M42" s="96">
        <f t="shared" si="101"/>
        <v>0</v>
      </c>
      <c r="N42" s="94"/>
      <c r="O42" s="95"/>
      <c r="P42" s="96">
        <f t="shared" si="102"/>
        <v>0</v>
      </c>
      <c r="Q42" s="94"/>
      <c r="R42" s="95"/>
      <c r="S42" s="96">
        <f t="shared" si="103"/>
        <v>0</v>
      </c>
      <c r="T42" s="94"/>
      <c r="U42" s="95"/>
      <c r="V42" s="96">
        <f t="shared" si="104"/>
        <v>0</v>
      </c>
      <c r="W42" s="214">
        <f t="shared" si="105"/>
        <v>0</v>
      </c>
      <c r="X42" s="215">
        <f t="shared" si="106"/>
        <v>0</v>
      </c>
      <c r="Y42" s="215">
        <f t="shared" si="97"/>
        <v>0</v>
      </c>
      <c r="Z42" s="216" t="e">
        <f t="shared" si="98"/>
        <v>#DIV/0!</v>
      </c>
      <c r="AA42" s="79"/>
      <c r="AB42" s="218"/>
      <c r="AC42" s="218"/>
      <c r="AD42" s="218"/>
      <c r="AE42" s="218"/>
      <c r="AF42" s="218"/>
      <c r="AG42" s="218"/>
    </row>
    <row r="43" spans="1:33" ht="27" hidden="1" thickBot="1" x14ac:dyDescent="0.3">
      <c r="A43" s="230" t="s">
        <v>73</v>
      </c>
      <c r="B43" s="235" t="s">
        <v>110</v>
      </c>
      <c r="C43" s="85" t="s">
        <v>107</v>
      </c>
      <c r="D43" s="231" t="s">
        <v>108</v>
      </c>
      <c r="E43" s="232"/>
      <c r="F43" s="233"/>
      <c r="G43" s="234">
        <f t="shared" si="99"/>
        <v>0</v>
      </c>
      <c r="H43" s="232"/>
      <c r="I43" s="233"/>
      <c r="J43" s="234">
        <f t="shared" si="100"/>
        <v>0</v>
      </c>
      <c r="K43" s="232"/>
      <c r="L43" s="233"/>
      <c r="M43" s="234">
        <f t="shared" si="101"/>
        <v>0</v>
      </c>
      <c r="N43" s="232"/>
      <c r="O43" s="233"/>
      <c r="P43" s="234">
        <f t="shared" si="102"/>
        <v>0</v>
      </c>
      <c r="Q43" s="232"/>
      <c r="R43" s="233"/>
      <c r="S43" s="234">
        <f t="shared" si="103"/>
        <v>0</v>
      </c>
      <c r="T43" s="232"/>
      <c r="U43" s="233"/>
      <c r="V43" s="234">
        <f t="shared" si="104"/>
        <v>0</v>
      </c>
      <c r="W43" s="222">
        <f t="shared" si="105"/>
        <v>0</v>
      </c>
      <c r="X43" s="215">
        <f t="shared" si="106"/>
        <v>0</v>
      </c>
      <c r="Y43" s="215">
        <f t="shared" si="97"/>
        <v>0</v>
      </c>
      <c r="Z43" s="216" t="e">
        <f t="shared" si="98"/>
        <v>#DIV/0!</v>
      </c>
      <c r="AA43" s="83"/>
      <c r="AB43" s="218"/>
      <c r="AC43" s="218"/>
      <c r="AD43" s="218"/>
      <c r="AE43" s="218"/>
      <c r="AF43" s="218"/>
      <c r="AG43" s="218"/>
    </row>
    <row r="44" spans="1:33" ht="27" hidden="1" thickBot="1" x14ac:dyDescent="0.3">
      <c r="A44" s="202" t="s">
        <v>70</v>
      </c>
      <c r="B44" s="236" t="s">
        <v>111</v>
      </c>
      <c r="C44" s="84" t="s">
        <v>112</v>
      </c>
      <c r="D44" s="223"/>
      <c r="E44" s="224">
        <f>SUM(E45:E47)</f>
        <v>0</v>
      </c>
      <c r="F44" s="225"/>
      <c r="G44" s="226">
        <f t="shared" ref="G44:H44" si="107">SUM(G45:G47)</f>
        <v>0</v>
      </c>
      <c r="H44" s="224">
        <f t="shared" si="107"/>
        <v>0</v>
      </c>
      <c r="I44" s="225"/>
      <c r="J44" s="226">
        <f t="shared" ref="J44:K44" si="108">SUM(J45:J47)</f>
        <v>0</v>
      </c>
      <c r="K44" s="224">
        <f t="shared" si="108"/>
        <v>0</v>
      </c>
      <c r="L44" s="225"/>
      <c r="M44" s="226">
        <f t="shared" ref="M44:N44" si="109">SUM(M45:M47)</f>
        <v>0</v>
      </c>
      <c r="N44" s="224">
        <f t="shared" si="109"/>
        <v>0</v>
      </c>
      <c r="O44" s="225"/>
      <c r="P44" s="226">
        <f t="shared" ref="P44:Q44" si="110">SUM(P45:P47)</f>
        <v>0</v>
      </c>
      <c r="Q44" s="224">
        <f t="shared" si="110"/>
        <v>0</v>
      </c>
      <c r="R44" s="225"/>
      <c r="S44" s="226">
        <f t="shared" ref="S44:T44" si="111">SUM(S45:S47)</f>
        <v>0</v>
      </c>
      <c r="T44" s="224">
        <f t="shared" si="111"/>
        <v>0</v>
      </c>
      <c r="U44" s="225"/>
      <c r="V44" s="226">
        <f t="shared" ref="V44:X44" si="112">SUM(V45:V47)</f>
        <v>0</v>
      </c>
      <c r="W44" s="226">
        <f t="shared" si="112"/>
        <v>0</v>
      </c>
      <c r="X44" s="226">
        <f t="shared" si="112"/>
        <v>0</v>
      </c>
      <c r="Y44" s="271">
        <f t="shared" si="97"/>
        <v>0</v>
      </c>
      <c r="Z44" s="271" t="e">
        <f t="shared" si="98"/>
        <v>#DIV/0!</v>
      </c>
      <c r="AA44" s="82"/>
      <c r="AB44" s="210"/>
      <c r="AC44" s="210"/>
      <c r="AD44" s="210"/>
      <c r="AE44" s="210"/>
      <c r="AF44" s="210"/>
      <c r="AG44" s="210"/>
    </row>
    <row r="45" spans="1:33" ht="27" hidden="1" thickBot="1" x14ac:dyDescent="0.3">
      <c r="A45" s="211" t="s">
        <v>73</v>
      </c>
      <c r="B45" s="212" t="s">
        <v>113</v>
      </c>
      <c r="C45" s="85" t="s">
        <v>114</v>
      </c>
      <c r="D45" s="213" t="s">
        <v>115</v>
      </c>
      <c r="E45" s="94"/>
      <c r="F45" s="95"/>
      <c r="G45" s="96">
        <f t="shared" ref="G45:G47" si="113">E45*F45</f>
        <v>0</v>
      </c>
      <c r="H45" s="94"/>
      <c r="I45" s="95"/>
      <c r="J45" s="96">
        <f t="shared" ref="J45:J47" si="114">H45*I45</f>
        <v>0</v>
      </c>
      <c r="K45" s="94"/>
      <c r="L45" s="95"/>
      <c r="M45" s="96">
        <f t="shared" ref="M45:M47" si="115">K45*L45</f>
        <v>0</v>
      </c>
      <c r="N45" s="94"/>
      <c r="O45" s="95"/>
      <c r="P45" s="96">
        <f t="shared" ref="P45:P47" si="116">N45*O45</f>
        <v>0</v>
      </c>
      <c r="Q45" s="94"/>
      <c r="R45" s="95"/>
      <c r="S45" s="96">
        <f t="shared" ref="S45:S47" si="117">Q45*R45</f>
        <v>0</v>
      </c>
      <c r="T45" s="94"/>
      <c r="U45" s="95"/>
      <c r="V45" s="96">
        <f t="shared" ref="V45:V47" si="118">T45*U45</f>
        <v>0</v>
      </c>
      <c r="W45" s="214">
        <f t="shared" ref="W45:W47" si="119">G45+M45+S45</f>
        <v>0</v>
      </c>
      <c r="X45" s="215">
        <f t="shared" ref="X45:X47" si="120">J45+P45+V45</f>
        <v>0</v>
      </c>
      <c r="Y45" s="215">
        <f t="shared" si="97"/>
        <v>0</v>
      </c>
      <c r="Z45" s="216" t="e">
        <f t="shared" si="98"/>
        <v>#DIV/0!</v>
      </c>
      <c r="AA45" s="79"/>
      <c r="AB45" s="218"/>
      <c r="AC45" s="218"/>
      <c r="AD45" s="218"/>
      <c r="AE45" s="218"/>
      <c r="AF45" s="218"/>
      <c r="AG45" s="218"/>
    </row>
    <row r="46" spans="1:33" ht="27" hidden="1" thickBot="1" x14ac:dyDescent="0.3">
      <c r="A46" s="211" t="s">
        <v>73</v>
      </c>
      <c r="B46" s="212" t="s">
        <v>116</v>
      </c>
      <c r="C46" s="90" t="s">
        <v>114</v>
      </c>
      <c r="D46" s="213" t="s">
        <v>115</v>
      </c>
      <c r="E46" s="94"/>
      <c r="F46" s="95"/>
      <c r="G46" s="96">
        <f t="shared" si="113"/>
        <v>0</v>
      </c>
      <c r="H46" s="94"/>
      <c r="I46" s="95"/>
      <c r="J46" s="96">
        <f t="shared" si="114"/>
        <v>0</v>
      </c>
      <c r="K46" s="94"/>
      <c r="L46" s="95"/>
      <c r="M46" s="96">
        <f t="shared" si="115"/>
        <v>0</v>
      </c>
      <c r="N46" s="94"/>
      <c r="O46" s="95"/>
      <c r="P46" s="96">
        <f t="shared" si="116"/>
        <v>0</v>
      </c>
      <c r="Q46" s="94"/>
      <c r="R46" s="95"/>
      <c r="S46" s="96">
        <f t="shared" si="117"/>
        <v>0</v>
      </c>
      <c r="T46" s="94"/>
      <c r="U46" s="95"/>
      <c r="V46" s="96">
        <f t="shared" si="118"/>
        <v>0</v>
      </c>
      <c r="W46" s="214">
        <f t="shared" si="119"/>
        <v>0</v>
      </c>
      <c r="X46" s="215">
        <f t="shared" si="120"/>
        <v>0</v>
      </c>
      <c r="Y46" s="215">
        <f t="shared" si="97"/>
        <v>0</v>
      </c>
      <c r="Z46" s="216" t="e">
        <f t="shared" si="98"/>
        <v>#DIV/0!</v>
      </c>
      <c r="AA46" s="79"/>
      <c r="AB46" s="218"/>
      <c r="AC46" s="218"/>
      <c r="AD46" s="218"/>
      <c r="AE46" s="218"/>
      <c r="AF46" s="218"/>
      <c r="AG46" s="218"/>
    </row>
    <row r="47" spans="1:33" ht="27" hidden="1" thickBot="1" x14ac:dyDescent="0.3">
      <c r="A47" s="230" t="s">
        <v>73</v>
      </c>
      <c r="B47" s="235" t="s">
        <v>117</v>
      </c>
      <c r="C47" s="91" t="s">
        <v>114</v>
      </c>
      <c r="D47" s="231" t="s">
        <v>115</v>
      </c>
      <c r="E47" s="232"/>
      <c r="F47" s="233"/>
      <c r="G47" s="234">
        <f t="shared" si="113"/>
        <v>0</v>
      </c>
      <c r="H47" s="232"/>
      <c r="I47" s="233"/>
      <c r="J47" s="234">
        <f t="shared" si="114"/>
        <v>0</v>
      </c>
      <c r="K47" s="232"/>
      <c r="L47" s="233"/>
      <c r="M47" s="234">
        <f t="shared" si="115"/>
        <v>0</v>
      </c>
      <c r="N47" s="232"/>
      <c r="O47" s="233"/>
      <c r="P47" s="234">
        <f t="shared" si="116"/>
        <v>0</v>
      </c>
      <c r="Q47" s="232"/>
      <c r="R47" s="233"/>
      <c r="S47" s="234">
        <f t="shared" si="117"/>
        <v>0</v>
      </c>
      <c r="T47" s="232"/>
      <c r="U47" s="233"/>
      <c r="V47" s="234">
        <f t="shared" si="118"/>
        <v>0</v>
      </c>
      <c r="W47" s="222">
        <f t="shared" si="119"/>
        <v>0</v>
      </c>
      <c r="X47" s="215">
        <f t="shared" si="120"/>
        <v>0</v>
      </c>
      <c r="Y47" s="215">
        <f t="shared" si="97"/>
        <v>0</v>
      </c>
      <c r="Z47" s="216" t="e">
        <f t="shared" si="98"/>
        <v>#DIV/0!</v>
      </c>
      <c r="AA47" s="83"/>
      <c r="AB47" s="218"/>
      <c r="AC47" s="218"/>
      <c r="AD47" s="218"/>
      <c r="AE47" s="218"/>
      <c r="AF47" s="218"/>
      <c r="AG47" s="218"/>
    </row>
    <row r="48" spans="1:33" ht="14.4" hidden="1" thickBot="1" x14ac:dyDescent="0.3">
      <c r="A48" s="202" t="s">
        <v>70</v>
      </c>
      <c r="B48" s="236" t="s">
        <v>118</v>
      </c>
      <c r="C48" s="84" t="s">
        <v>119</v>
      </c>
      <c r="D48" s="223"/>
      <c r="E48" s="224">
        <f>SUM(E49:E51)</f>
        <v>0</v>
      </c>
      <c r="F48" s="225"/>
      <c r="G48" s="226">
        <f t="shared" ref="G48:H48" si="121">SUM(G49:G51)</f>
        <v>0</v>
      </c>
      <c r="H48" s="224">
        <f t="shared" si="121"/>
        <v>0</v>
      </c>
      <c r="I48" s="225"/>
      <c r="J48" s="226">
        <f t="shared" ref="J48:K48" si="122">SUM(J49:J51)</f>
        <v>0</v>
      </c>
      <c r="K48" s="224">
        <f t="shared" si="122"/>
        <v>0</v>
      </c>
      <c r="L48" s="225"/>
      <c r="M48" s="226">
        <f t="shared" ref="M48:N48" si="123">SUM(M49:M51)</f>
        <v>0</v>
      </c>
      <c r="N48" s="224">
        <f t="shared" si="123"/>
        <v>0</v>
      </c>
      <c r="O48" s="225"/>
      <c r="P48" s="226">
        <f t="shared" ref="P48:Q48" si="124">SUM(P49:P51)</f>
        <v>0</v>
      </c>
      <c r="Q48" s="224">
        <f t="shared" si="124"/>
        <v>0</v>
      </c>
      <c r="R48" s="225"/>
      <c r="S48" s="226">
        <f t="shared" ref="S48:T48" si="125">SUM(S49:S51)</f>
        <v>0</v>
      </c>
      <c r="T48" s="224">
        <f t="shared" si="125"/>
        <v>0</v>
      </c>
      <c r="U48" s="225"/>
      <c r="V48" s="226">
        <f t="shared" ref="V48:X48" si="126">SUM(V49:V51)</f>
        <v>0</v>
      </c>
      <c r="W48" s="226">
        <f t="shared" si="126"/>
        <v>0</v>
      </c>
      <c r="X48" s="226">
        <f t="shared" si="126"/>
        <v>0</v>
      </c>
      <c r="Y48" s="225">
        <f t="shared" si="97"/>
        <v>0</v>
      </c>
      <c r="Z48" s="225" t="e">
        <f t="shared" si="98"/>
        <v>#DIV/0!</v>
      </c>
      <c r="AA48" s="82"/>
      <c r="AB48" s="210"/>
      <c r="AC48" s="210"/>
      <c r="AD48" s="210"/>
      <c r="AE48" s="210"/>
      <c r="AF48" s="210"/>
      <c r="AG48" s="210"/>
    </row>
    <row r="49" spans="1:33" ht="27" hidden="1" thickBot="1" x14ac:dyDescent="0.3">
      <c r="A49" s="211" t="s">
        <v>73</v>
      </c>
      <c r="B49" s="212" t="s">
        <v>120</v>
      </c>
      <c r="C49" s="85" t="s">
        <v>121</v>
      </c>
      <c r="D49" s="213" t="s">
        <v>115</v>
      </c>
      <c r="E49" s="94"/>
      <c r="F49" s="95"/>
      <c r="G49" s="96">
        <f t="shared" ref="G49:G51" si="127">E49*F49</f>
        <v>0</v>
      </c>
      <c r="H49" s="94"/>
      <c r="I49" s="95"/>
      <c r="J49" s="96">
        <f t="shared" ref="J49:J51" si="128">H49*I49</f>
        <v>0</v>
      </c>
      <c r="K49" s="94"/>
      <c r="L49" s="95"/>
      <c r="M49" s="96">
        <f t="shared" ref="M49:M51" si="129">K49*L49</f>
        <v>0</v>
      </c>
      <c r="N49" s="94"/>
      <c r="O49" s="95"/>
      <c r="P49" s="96">
        <f t="shared" ref="P49:P51" si="130">N49*O49</f>
        <v>0</v>
      </c>
      <c r="Q49" s="94"/>
      <c r="R49" s="95"/>
      <c r="S49" s="96">
        <f t="shared" ref="S49:S51" si="131">Q49*R49</f>
        <v>0</v>
      </c>
      <c r="T49" s="94"/>
      <c r="U49" s="95"/>
      <c r="V49" s="96">
        <f t="shared" ref="V49:V51" si="132">T49*U49</f>
        <v>0</v>
      </c>
      <c r="W49" s="214">
        <f t="shared" ref="W49:W51" si="133">G49+M49+S49</f>
        <v>0</v>
      </c>
      <c r="X49" s="215">
        <f t="shared" ref="X49:X51" si="134">J49+P49+V49</f>
        <v>0</v>
      </c>
      <c r="Y49" s="215">
        <f t="shared" si="97"/>
        <v>0</v>
      </c>
      <c r="Z49" s="216" t="e">
        <f t="shared" si="98"/>
        <v>#DIV/0!</v>
      </c>
      <c r="AA49" s="79"/>
      <c r="AB49" s="217"/>
      <c r="AC49" s="218"/>
      <c r="AD49" s="218"/>
      <c r="AE49" s="218"/>
      <c r="AF49" s="218"/>
      <c r="AG49" s="218"/>
    </row>
    <row r="50" spans="1:33" ht="27" hidden="1" thickBot="1" x14ac:dyDescent="0.3">
      <c r="A50" s="211" t="s">
        <v>73</v>
      </c>
      <c r="B50" s="212" t="s">
        <v>122</v>
      </c>
      <c r="C50" s="85" t="s">
        <v>123</v>
      </c>
      <c r="D50" s="213" t="s">
        <v>115</v>
      </c>
      <c r="E50" s="94"/>
      <c r="F50" s="95"/>
      <c r="G50" s="96">
        <f t="shared" si="127"/>
        <v>0</v>
      </c>
      <c r="H50" s="94"/>
      <c r="I50" s="95"/>
      <c r="J50" s="96">
        <f t="shared" si="128"/>
        <v>0</v>
      </c>
      <c r="K50" s="94"/>
      <c r="L50" s="95"/>
      <c r="M50" s="96">
        <f t="shared" si="129"/>
        <v>0</v>
      </c>
      <c r="N50" s="94"/>
      <c r="O50" s="95"/>
      <c r="P50" s="96">
        <f t="shared" si="130"/>
        <v>0</v>
      </c>
      <c r="Q50" s="94"/>
      <c r="R50" s="95"/>
      <c r="S50" s="96">
        <f t="shared" si="131"/>
        <v>0</v>
      </c>
      <c r="T50" s="94"/>
      <c r="U50" s="95"/>
      <c r="V50" s="96">
        <f t="shared" si="132"/>
        <v>0</v>
      </c>
      <c r="W50" s="214">
        <f t="shared" si="133"/>
        <v>0</v>
      </c>
      <c r="X50" s="215">
        <f t="shared" si="134"/>
        <v>0</v>
      </c>
      <c r="Y50" s="215">
        <f t="shared" si="97"/>
        <v>0</v>
      </c>
      <c r="Z50" s="216" t="e">
        <f t="shared" si="98"/>
        <v>#DIV/0!</v>
      </c>
      <c r="AA50" s="79"/>
      <c r="AB50" s="218"/>
      <c r="AC50" s="218"/>
      <c r="AD50" s="218"/>
      <c r="AE50" s="218"/>
      <c r="AF50" s="218"/>
      <c r="AG50" s="218"/>
    </row>
    <row r="51" spans="1:33" ht="27" hidden="1" thickBot="1" x14ac:dyDescent="0.3">
      <c r="A51" s="219" t="s">
        <v>73</v>
      </c>
      <c r="B51" s="220" t="s">
        <v>124</v>
      </c>
      <c r="C51" s="87" t="s">
        <v>121</v>
      </c>
      <c r="D51" s="221" t="s">
        <v>115</v>
      </c>
      <c r="E51" s="232"/>
      <c r="F51" s="233"/>
      <c r="G51" s="234">
        <f t="shared" si="127"/>
        <v>0</v>
      </c>
      <c r="H51" s="232"/>
      <c r="I51" s="233"/>
      <c r="J51" s="234">
        <f t="shared" si="128"/>
        <v>0</v>
      </c>
      <c r="K51" s="232"/>
      <c r="L51" s="233"/>
      <c r="M51" s="234">
        <f t="shared" si="129"/>
        <v>0</v>
      </c>
      <c r="N51" s="232"/>
      <c r="O51" s="233"/>
      <c r="P51" s="234">
        <f t="shared" si="130"/>
        <v>0</v>
      </c>
      <c r="Q51" s="232"/>
      <c r="R51" s="233"/>
      <c r="S51" s="234">
        <f t="shared" si="131"/>
        <v>0</v>
      </c>
      <c r="T51" s="232"/>
      <c r="U51" s="233"/>
      <c r="V51" s="234">
        <f t="shared" si="132"/>
        <v>0</v>
      </c>
      <c r="W51" s="222">
        <f t="shared" si="133"/>
        <v>0</v>
      </c>
      <c r="X51" s="215">
        <f t="shared" si="134"/>
        <v>0</v>
      </c>
      <c r="Y51" s="215">
        <f t="shared" si="97"/>
        <v>0</v>
      </c>
      <c r="Z51" s="216" t="e">
        <f t="shared" si="98"/>
        <v>#DIV/0!</v>
      </c>
      <c r="AA51" s="83"/>
      <c r="AB51" s="218"/>
      <c r="AC51" s="218"/>
      <c r="AD51" s="218"/>
      <c r="AE51" s="218"/>
      <c r="AF51" s="218"/>
      <c r="AG51" s="218"/>
    </row>
    <row r="52" spans="1:33" ht="14.4" hidden="1" thickBot="1" x14ac:dyDescent="0.3">
      <c r="A52" s="404" t="s">
        <v>125</v>
      </c>
      <c r="B52" s="405"/>
      <c r="C52" s="405"/>
      <c r="D52" s="255"/>
      <c r="E52" s="259">
        <f>E48+E44+E40</f>
        <v>0</v>
      </c>
      <c r="F52" s="272"/>
      <c r="G52" s="258">
        <f t="shared" ref="G52:H52" si="135">G48+G44+G40</f>
        <v>0</v>
      </c>
      <c r="H52" s="259">
        <f t="shared" si="135"/>
        <v>0</v>
      </c>
      <c r="I52" s="272"/>
      <c r="J52" s="258">
        <f t="shared" ref="J52:K52" si="136">J48+J44+J40</f>
        <v>0</v>
      </c>
      <c r="K52" s="273">
        <f t="shared" si="136"/>
        <v>0</v>
      </c>
      <c r="L52" s="272"/>
      <c r="M52" s="258">
        <f t="shared" ref="M52:N52" si="137">M48+M44+M40</f>
        <v>0</v>
      </c>
      <c r="N52" s="273">
        <f t="shared" si="137"/>
        <v>0</v>
      </c>
      <c r="O52" s="272"/>
      <c r="P52" s="258">
        <f t="shared" ref="P52:Q52" si="138">P48+P44+P40</f>
        <v>0</v>
      </c>
      <c r="Q52" s="273">
        <f t="shared" si="138"/>
        <v>0</v>
      </c>
      <c r="R52" s="272"/>
      <c r="S52" s="258">
        <f t="shared" ref="S52:T52" si="139">S48+S44+S40</f>
        <v>0</v>
      </c>
      <c r="T52" s="273">
        <f t="shared" si="139"/>
        <v>0</v>
      </c>
      <c r="U52" s="272"/>
      <c r="V52" s="258">
        <f t="shared" ref="V52:X52" si="140">V48+V44+V40</f>
        <v>0</v>
      </c>
      <c r="W52" s="274">
        <f t="shared" si="140"/>
        <v>0</v>
      </c>
      <c r="X52" s="274">
        <f t="shared" si="140"/>
        <v>0</v>
      </c>
      <c r="Y52" s="274">
        <f t="shared" si="97"/>
        <v>0</v>
      </c>
      <c r="Z52" s="274" t="e">
        <f t="shared" si="98"/>
        <v>#DIV/0!</v>
      </c>
      <c r="AA52" s="89"/>
      <c r="AB52" s="66"/>
      <c r="AC52" s="66"/>
      <c r="AD52" s="66"/>
      <c r="AE52" s="66"/>
      <c r="AF52" s="66"/>
      <c r="AG52" s="66"/>
    </row>
    <row r="53" spans="1:33" ht="14.4" hidden="1" thickBot="1" x14ac:dyDescent="0.3">
      <c r="A53" s="263" t="s">
        <v>68</v>
      </c>
      <c r="B53" s="264">
        <v>3</v>
      </c>
      <c r="C53" s="265" t="s">
        <v>126</v>
      </c>
      <c r="D53" s="266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9"/>
      <c r="X53" s="199"/>
      <c r="Y53" s="199"/>
      <c r="Z53" s="199"/>
      <c r="AA53" s="200"/>
      <c r="AB53" s="66"/>
      <c r="AC53" s="66"/>
      <c r="AD53" s="66"/>
      <c r="AE53" s="66"/>
      <c r="AF53" s="66"/>
      <c r="AG53" s="66"/>
    </row>
    <row r="54" spans="1:33" ht="40.200000000000003" hidden="1" thickBot="1" x14ac:dyDescent="0.3">
      <c r="A54" s="202" t="s">
        <v>70</v>
      </c>
      <c r="B54" s="236" t="s">
        <v>127</v>
      </c>
      <c r="C54" s="77" t="s">
        <v>128</v>
      </c>
      <c r="D54" s="204"/>
      <c r="E54" s="205">
        <f>SUM(E55:E57)</f>
        <v>0</v>
      </c>
      <c r="F54" s="206"/>
      <c r="G54" s="207">
        <f t="shared" ref="G54:H54" si="141">SUM(G55:G57)</f>
        <v>0</v>
      </c>
      <c r="H54" s="205">
        <f t="shared" si="141"/>
        <v>0</v>
      </c>
      <c r="I54" s="206"/>
      <c r="J54" s="207">
        <f t="shared" ref="J54:K54" si="142">SUM(J55:J57)</f>
        <v>0</v>
      </c>
      <c r="K54" s="205">
        <f t="shared" si="142"/>
        <v>0</v>
      </c>
      <c r="L54" s="206"/>
      <c r="M54" s="207">
        <f t="shared" ref="M54:N54" si="143">SUM(M55:M57)</f>
        <v>0</v>
      </c>
      <c r="N54" s="205">
        <f t="shared" si="143"/>
        <v>0</v>
      </c>
      <c r="O54" s="206"/>
      <c r="P54" s="207">
        <f t="shared" ref="P54:Q54" si="144">SUM(P55:P57)</f>
        <v>0</v>
      </c>
      <c r="Q54" s="205">
        <f t="shared" si="144"/>
        <v>0</v>
      </c>
      <c r="R54" s="206"/>
      <c r="S54" s="207">
        <f t="shared" ref="S54:T54" si="145">SUM(S55:S57)</f>
        <v>0</v>
      </c>
      <c r="T54" s="205">
        <f t="shared" si="145"/>
        <v>0</v>
      </c>
      <c r="U54" s="206"/>
      <c r="V54" s="207">
        <f t="shared" ref="V54:X54" si="146">SUM(V55:V57)</f>
        <v>0</v>
      </c>
      <c r="W54" s="207">
        <f t="shared" si="146"/>
        <v>0</v>
      </c>
      <c r="X54" s="207">
        <f t="shared" si="146"/>
        <v>0</v>
      </c>
      <c r="Y54" s="208">
        <f t="shared" ref="Y54:Y61" si="147">W54-X54</f>
        <v>0</v>
      </c>
      <c r="Z54" s="209" t="e">
        <f t="shared" ref="Z54:Z61" si="148">Y54/W54</f>
        <v>#DIV/0!</v>
      </c>
      <c r="AA54" s="78"/>
      <c r="AB54" s="210"/>
      <c r="AC54" s="210"/>
      <c r="AD54" s="210"/>
      <c r="AE54" s="210"/>
      <c r="AF54" s="210"/>
      <c r="AG54" s="210"/>
    </row>
    <row r="55" spans="1:33" ht="27" hidden="1" thickBot="1" x14ac:dyDescent="0.3">
      <c r="A55" s="211" t="s">
        <v>73</v>
      </c>
      <c r="B55" s="212" t="s">
        <v>129</v>
      </c>
      <c r="C55" s="90" t="s">
        <v>130</v>
      </c>
      <c r="D55" s="213" t="s">
        <v>108</v>
      </c>
      <c r="E55" s="94"/>
      <c r="F55" s="95"/>
      <c r="G55" s="96">
        <f t="shared" ref="G55:G57" si="149">E55*F55</f>
        <v>0</v>
      </c>
      <c r="H55" s="94"/>
      <c r="I55" s="95"/>
      <c r="J55" s="96">
        <f t="shared" ref="J55:J57" si="150">H55*I55</f>
        <v>0</v>
      </c>
      <c r="K55" s="94"/>
      <c r="L55" s="95"/>
      <c r="M55" s="96">
        <f t="shared" ref="M55:M57" si="151">K55*L55</f>
        <v>0</v>
      </c>
      <c r="N55" s="94"/>
      <c r="O55" s="95"/>
      <c r="P55" s="96">
        <f t="shared" ref="P55:P57" si="152">N55*O55</f>
        <v>0</v>
      </c>
      <c r="Q55" s="94"/>
      <c r="R55" s="95"/>
      <c r="S55" s="96">
        <f t="shared" ref="S55:S57" si="153">Q55*R55</f>
        <v>0</v>
      </c>
      <c r="T55" s="94"/>
      <c r="U55" s="95"/>
      <c r="V55" s="96">
        <f t="shared" ref="V55:V57" si="154">T55*U55</f>
        <v>0</v>
      </c>
      <c r="W55" s="214">
        <f t="shared" ref="W55:W57" si="155">G55+M55+S55</f>
        <v>0</v>
      </c>
      <c r="X55" s="215">
        <f t="shared" ref="X55:X57" si="156">J55+P55+V55</f>
        <v>0</v>
      </c>
      <c r="Y55" s="215">
        <f t="shared" si="147"/>
        <v>0</v>
      </c>
      <c r="Z55" s="216" t="e">
        <f t="shared" si="148"/>
        <v>#DIV/0!</v>
      </c>
      <c r="AA55" s="79"/>
      <c r="AB55" s="218"/>
      <c r="AC55" s="218"/>
      <c r="AD55" s="218"/>
      <c r="AE55" s="218"/>
      <c r="AF55" s="218"/>
      <c r="AG55" s="218"/>
    </row>
    <row r="56" spans="1:33" ht="27" hidden="1" thickBot="1" x14ac:dyDescent="0.3">
      <c r="A56" s="211" t="s">
        <v>73</v>
      </c>
      <c r="B56" s="212" t="s">
        <v>131</v>
      </c>
      <c r="C56" s="90" t="s">
        <v>132</v>
      </c>
      <c r="D56" s="213" t="s">
        <v>108</v>
      </c>
      <c r="E56" s="94"/>
      <c r="F56" s="95"/>
      <c r="G56" s="96">
        <f t="shared" si="149"/>
        <v>0</v>
      </c>
      <c r="H56" s="94"/>
      <c r="I56" s="95"/>
      <c r="J56" s="96">
        <f t="shared" si="150"/>
        <v>0</v>
      </c>
      <c r="K56" s="94"/>
      <c r="L56" s="95"/>
      <c r="M56" s="96">
        <f t="shared" si="151"/>
        <v>0</v>
      </c>
      <c r="N56" s="94"/>
      <c r="O56" s="95"/>
      <c r="P56" s="96">
        <f t="shared" si="152"/>
        <v>0</v>
      </c>
      <c r="Q56" s="94"/>
      <c r="R56" s="95"/>
      <c r="S56" s="96">
        <f t="shared" si="153"/>
        <v>0</v>
      </c>
      <c r="T56" s="94"/>
      <c r="U56" s="95"/>
      <c r="V56" s="96">
        <f t="shared" si="154"/>
        <v>0</v>
      </c>
      <c r="W56" s="214">
        <f t="shared" si="155"/>
        <v>0</v>
      </c>
      <c r="X56" s="215">
        <f t="shared" si="156"/>
        <v>0</v>
      </c>
      <c r="Y56" s="215">
        <f t="shared" si="147"/>
        <v>0</v>
      </c>
      <c r="Z56" s="216" t="e">
        <f t="shared" si="148"/>
        <v>#DIV/0!</v>
      </c>
      <c r="AA56" s="79"/>
      <c r="AB56" s="218"/>
      <c r="AC56" s="218"/>
      <c r="AD56" s="218"/>
      <c r="AE56" s="218"/>
      <c r="AF56" s="218"/>
      <c r="AG56" s="218"/>
    </row>
    <row r="57" spans="1:33" ht="27" hidden="1" thickBot="1" x14ac:dyDescent="0.3">
      <c r="A57" s="219" t="s">
        <v>73</v>
      </c>
      <c r="B57" s="220" t="s">
        <v>133</v>
      </c>
      <c r="C57" s="86" t="s">
        <v>134</v>
      </c>
      <c r="D57" s="221" t="s">
        <v>108</v>
      </c>
      <c r="E57" s="97"/>
      <c r="F57" s="98"/>
      <c r="G57" s="99">
        <f t="shared" si="149"/>
        <v>0</v>
      </c>
      <c r="H57" s="97"/>
      <c r="I57" s="98"/>
      <c r="J57" s="99">
        <f t="shared" si="150"/>
        <v>0</v>
      </c>
      <c r="K57" s="97"/>
      <c r="L57" s="98"/>
      <c r="M57" s="99">
        <f t="shared" si="151"/>
        <v>0</v>
      </c>
      <c r="N57" s="97"/>
      <c r="O57" s="98"/>
      <c r="P57" s="99">
        <f t="shared" si="152"/>
        <v>0</v>
      </c>
      <c r="Q57" s="97"/>
      <c r="R57" s="98"/>
      <c r="S57" s="99">
        <f t="shared" si="153"/>
        <v>0</v>
      </c>
      <c r="T57" s="97"/>
      <c r="U57" s="98"/>
      <c r="V57" s="99">
        <f t="shared" si="154"/>
        <v>0</v>
      </c>
      <c r="W57" s="222">
        <f t="shared" si="155"/>
        <v>0</v>
      </c>
      <c r="X57" s="215">
        <f t="shared" si="156"/>
        <v>0</v>
      </c>
      <c r="Y57" s="215">
        <f t="shared" si="147"/>
        <v>0</v>
      </c>
      <c r="Z57" s="216" t="e">
        <f t="shared" si="148"/>
        <v>#DIV/0!</v>
      </c>
      <c r="AA57" s="80"/>
      <c r="AB57" s="218"/>
      <c r="AC57" s="218"/>
      <c r="AD57" s="218"/>
      <c r="AE57" s="218"/>
      <c r="AF57" s="218"/>
      <c r="AG57" s="218"/>
    </row>
    <row r="58" spans="1:33" ht="53.4" hidden="1" thickBot="1" x14ac:dyDescent="0.3">
      <c r="A58" s="202" t="s">
        <v>70</v>
      </c>
      <c r="B58" s="236" t="s">
        <v>135</v>
      </c>
      <c r="C58" s="81" t="s">
        <v>136</v>
      </c>
      <c r="D58" s="223"/>
      <c r="E58" s="224"/>
      <c r="F58" s="225"/>
      <c r="G58" s="226"/>
      <c r="H58" s="224"/>
      <c r="I58" s="225"/>
      <c r="J58" s="226"/>
      <c r="K58" s="224">
        <f>SUM(K59:K60)</f>
        <v>0</v>
      </c>
      <c r="L58" s="225"/>
      <c r="M58" s="226">
        <f t="shared" ref="M58:N58" si="157">SUM(M59:M60)</f>
        <v>0</v>
      </c>
      <c r="N58" s="224">
        <f t="shared" si="157"/>
        <v>0</v>
      </c>
      <c r="O58" s="225"/>
      <c r="P58" s="226">
        <f t="shared" ref="P58:Q58" si="158">SUM(P59:P60)</f>
        <v>0</v>
      </c>
      <c r="Q58" s="224">
        <f t="shared" si="158"/>
        <v>0</v>
      </c>
      <c r="R58" s="225"/>
      <c r="S58" s="226">
        <f t="shared" ref="S58:T58" si="159">SUM(S59:S60)</f>
        <v>0</v>
      </c>
      <c r="T58" s="224">
        <f t="shared" si="159"/>
        <v>0</v>
      </c>
      <c r="U58" s="225"/>
      <c r="V58" s="226">
        <f t="shared" ref="V58:X58" si="160">SUM(V59:V60)</f>
        <v>0</v>
      </c>
      <c r="W58" s="226">
        <f t="shared" si="160"/>
        <v>0</v>
      </c>
      <c r="X58" s="226">
        <f t="shared" si="160"/>
        <v>0</v>
      </c>
      <c r="Y58" s="226">
        <f t="shared" si="147"/>
        <v>0</v>
      </c>
      <c r="Z58" s="226" t="e">
        <f t="shared" si="148"/>
        <v>#DIV/0!</v>
      </c>
      <c r="AA58" s="82"/>
      <c r="AB58" s="210"/>
      <c r="AC58" s="210"/>
      <c r="AD58" s="210"/>
      <c r="AE58" s="210"/>
      <c r="AF58" s="210"/>
      <c r="AG58" s="210"/>
    </row>
    <row r="59" spans="1:33" ht="27" hidden="1" thickBot="1" x14ac:dyDescent="0.3">
      <c r="A59" s="211" t="s">
        <v>73</v>
      </c>
      <c r="B59" s="212" t="s">
        <v>137</v>
      </c>
      <c r="C59" s="90" t="s">
        <v>138</v>
      </c>
      <c r="D59" s="213" t="s">
        <v>139</v>
      </c>
      <c r="E59" s="275" t="s">
        <v>140</v>
      </c>
      <c r="F59" s="276"/>
      <c r="G59" s="277"/>
      <c r="H59" s="275" t="s">
        <v>140</v>
      </c>
      <c r="I59" s="276"/>
      <c r="J59" s="277"/>
      <c r="K59" s="94"/>
      <c r="L59" s="95"/>
      <c r="M59" s="96">
        <f t="shared" ref="M59:M60" si="161">K59*L59</f>
        <v>0</v>
      </c>
      <c r="N59" s="94"/>
      <c r="O59" s="95"/>
      <c r="P59" s="96">
        <f t="shared" ref="P59:P60" si="162">N59*O59</f>
        <v>0</v>
      </c>
      <c r="Q59" s="94"/>
      <c r="R59" s="95"/>
      <c r="S59" s="96">
        <f t="shared" ref="S59:S60" si="163">Q59*R59</f>
        <v>0</v>
      </c>
      <c r="T59" s="94"/>
      <c r="U59" s="95"/>
      <c r="V59" s="96">
        <f t="shared" ref="V59:V60" si="164">T59*U59</f>
        <v>0</v>
      </c>
      <c r="W59" s="222">
        <f t="shared" ref="W59:W60" si="165">G59+M59+S59</f>
        <v>0</v>
      </c>
      <c r="X59" s="215">
        <f t="shared" ref="X59:X60" si="166">J59+P59+V59</f>
        <v>0</v>
      </c>
      <c r="Y59" s="215">
        <f t="shared" si="147"/>
        <v>0</v>
      </c>
      <c r="Z59" s="216" t="e">
        <f t="shared" si="148"/>
        <v>#DIV/0!</v>
      </c>
      <c r="AA59" s="79"/>
      <c r="AB59" s="218"/>
      <c r="AC59" s="218"/>
      <c r="AD59" s="218"/>
      <c r="AE59" s="218"/>
      <c r="AF59" s="218"/>
      <c r="AG59" s="218"/>
    </row>
    <row r="60" spans="1:33" ht="14.4" hidden="1" thickBot="1" x14ac:dyDescent="0.3">
      <c r="A60" s="219" t="s">
        <v>73</v>
      </c>
      <c r="B60" s="220" t="s">
        <v>141</v>
      </c>
      <c r="C60" s="86" t="s">
        <v>142</v>
      </c>
      <c r="D60" s="221" t="s">
        <v>139</v>
      </c>
      <c r="E60" s="278"/>
      <c r="F60" s="279"/>
      <c r="G60" s="280"/>
      <c r="H60" s="278"/>
      <c r="I60" s="279"/>
      <c r="J60" s="280"/>
      <c r="K60" s="232"/>
      <c r="L60" s="233"/>
      <c r="M60" s="234">
        <f t="shared" si="161"/>
        <v>0</v>
      </c>
      <c r="N60" s="232"/>
      <c r="O60" s="233"/>
      <c r="P60" s="234">
        <f t="shared" si="162"/>
        <v>0</v>
      </c>
      <c r="Q60" s="232"/>
      <c r="R60" s="233"/>
      <c r="S60" s="234">
        <f t="shared" si="163"/>
        <v>0</v>
      </c>
      <c r="T60" s="232"/>
      <c r="U60" s="233"/>
      <c r="V60" s="234">
        <f t="shared" si="164"/>
        <v>0</v>
      </c>
      <c r="W60" s="222">
        <f t="shared" si="165"/>
        <v>0</v>
      </c>
      <c r="X60" s="215">
        <f t="shared" si="166"/>
        <v>0</v>
      </c>
      <c r="Y60" s="247">
        <f t="shared" si="147"/>
        <v>0</v>
      </c>
      <c r="Z60" s="216" t="e">
        <f t="shared" si="148"/>
        <v>#DIV/0!</v>
      </c>
      <c r="AA60" s="83"/>
      <c r="AB60" s="218"/>
      <c r="AC60" s="218"/>
      <c r="AD60" s="218"/>
      <c r="AE60" s="218"/>
      <c r="AF60" s="218"/>
      <c r="AG60" s="218"/>
    </row>
    <row r="61" spans="1:33" ht="14.4" hidden="1" thickBot="1" x14ac:dyDescent="0.3">
      <c r="A61" s="404" t="s">
        <v>143</v>
      </c>
      <c r="B61" s="405"/>
      <c r="C61" s="405"/>
      <c r="D61" s="406"/>
      <c r="E61" s="259">
        <f>E54</f>
        <v>0</v>
      </c>
      <c r="F61" s="272"/>
      <c r="G61" s="258">
        <f t="shared" ref="G61:H61" si="167">G54</f>
        <v>0</v>
      </c>
      <c r="H61" s="259">
        <f t="shared" si="167"/>
        <v>0</v>
      </c>
      <c r="I61" s="272"/>
      <c r="J61" s="258">
        <f>J54</f>
        <v>0</v>
      </c>
      <c r="K61" s="273">
        <f>K58+K54</f>
        <v>0</v>
      </c>
      <c r="L61" s="272"/>
      <c r="M61" s="258">
        <f t="shared" ref="M61:N61" si="168">M58+M54</f>
        <v>0</v>
      </c>
      <c r="N61" s="273">
        <f t="shared" si="168"/>
        <v>0</v>
      </c>
      <c r="O61" s="272"/>
      <c r="P61" s="258">
        <f t="shared" ref="P61:Q61" si="169">P58+P54</f>
        <v>0</v>
      </c>
      <c r="Q61" s="273">
        <f t="shared" si="169"/>
        <v>0</v>
      </c>
      <c r="R61" s="272"/>
      <c r="S61" s="258">
        <f t="shared" ref="S61:T61" si="170">S58+S54</f>
        <v>0</v>
      </c>
      <c r="T61" s="273">
        <f t="shared" si="170"/>
        <v>0</v>
      </c>
      <c r="U61" s="272"/>
      <c r="V61" s="258">
        <f t="shared" ref="V61:X61" si="171">V58+V54</f>
        <v>0</v>
      </c>
      <c r="W61" s="274">
        <f t="shared" si="171"/>
        <v>0</v>
      </c>
      <c r="X61" s="274">
        <f t="shared" si="171"/>
        <v>0</v>
      </c>
      <c r="Y61" s="274">
        <f t="shared" si="147"/>
        <v>0</v>
      </c>
      <c r="Z61" s="274" t="e">
        <f t="shared" si="148"/>
        <v>#DIV/0!</v>
      </c>
      <c r="AA61" s="89"/>
      <c r="AB61" s="218"/>
      <c r="AC61" s="218"/>
      <c r="AD61" s="218"/>
      <c r="AE61" s="66"/>
      <c r="AF61" s="66"/>
      <c r="AG61" s="66"/>
    </row>
    <row r="62" spans="1:33" ht="14.4" thickBot="1" x14ac:dyDescent="0.3">
      <c r="A62" s="263" t="s">
        <v>68</v>
      </c>
      <c r="B62" s="264">
        <v>4</v>
      </c>
      <c r="C62" s="265" t="s">
        <v>144</v>
      </c>
      <c r="D62" s="266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9"/>
      <c r="X62" s="199"/>
      <c r="Y62" s="199"/>
      <c r="Z62" s="199"/>
      <c r="AA62" s="447"/>
      <c r="AB62" s="66"/>
      <c r="AC62" s="66"/>
      <c r="AD62" s="66"/>
      <c r="AE62" s="66"/>
      <c r="AF62" s="66"/>
      <c r="AG62" s="66"/>
    </row>
    <row r="63" spans="1:33" x14ac:dyDescent="0.25">
      <c r="A63" s="202" t="s">
        <v>70</v>
      </c>
      <c r="B63" s="236" t="s">
        <v>145</v>
      </c>
      <c r="C63" s="92" t="s">
        <v>146</v>
      </c>
      <c r="D63" s="204"/>
      <c r="E63" s="205">
        <f>SUM(E64:E66)</f>
        <v>1</v>
      </c>
      <c r="F63" s="206"/>
      <c r="G63" s="207">
        <f t="shared" ref="G63" si="172">SUM(G64:G66)</f>
        <v>6000</v>
      </c>
      <c r="H63" s="205">
        <f t="shared" ref="H63" si="173">SUM(H64:H66)</f>
        <v>1</v>
      </c>
      <c r="I63" s="206"/>
      <c r="J63" s="207">
        <f t="shared" ref="J63:K63" si="174">SUM(J64:J66)</f>
        <v>6000</v>
      </c>
      <c r="K63" s="205">
        <f t="shared" si="174"/>
        <v>0</v>
      </c>
      <c r="L63" s="206"/>
      <c r="M63" s="207">
        <f t="shared" ref="M63:N63" si="175">SUM(M64:M66)</f>
        <v>0</v>
      </c>
      <c r="N63" s="205">
        <f t="shared" si="175"/>
        <v>0</v>
      </c>
      <c r="O63" s="206"/>
      <c r="P63" s="207">
        <f t="shared" ref="P63:Q63" si="176">SUM(P64:P66)</f>
        <v>0</v>
      </c>
      <c r="Q63" s="205">
        <f t="shared" si="176"/>
        <v>0</v>
      </c>
      <c r="R63" s="206"/>
      <c r="S63" s="207">
        <f t="shared" ref="S63:T63" si="177">SUM(S64:S66)</f>
        <v>0</v>
      </c>
      <c r="T63" s="205">
        <f t="shared" si="177"/>
        <v>0</v>
      </c>
      <c r="U63" s="206"/>
      <c r="V63" s="207">
        <f t="shared" ref="V63:X63" si="178">SUM(V64:V66)</f>
        <v>0</v>
      </c>
      <c r="W63" s="207">
        <f t="shared" si="178"/>
        <v>6000</v>
      </c>
      <c r="X63" s="207">
        <f t="shared" si="178"/>
        <v>6000</v>
      </c>
      <c r="Y63" s="281">
        <f t="shared" ref="Y63:Y85" si="179">W63-X63</f>
        <v>0</v>
      </c>
      <c r="Z63" s="446">
        <f t="shared" ref="Z63:Z85" si="180">Y63/W63</f>
        <v>0</v>
      </c>
      <c r="AA63" s="437"/>
      <c r="AB63" s="210"/>
      <c r="AC63" s="210"/>
      <c r="AD63" s="210"/>
      <c r="AE63" s="210"/>
      <c r="AF63" s="210"/>
      <c r="AG63" s="210"/>
    </row>
    <row r="64" spans="1:33" ht="26.4" x14ac:dyDescent="0.25">
      <c r="A64" s="211" t="s">
        <v>73</v>
      </c>
      <c r="B64" s="212" t="s">
        <v>147</v>
      </c>
      <c r="C64" s="129" t="s">
        <v>350</v>
      </c>
      <c r="D64" s="130" t="s">
        <v>347</v>
      </c>
      <c r="E64" s="131">
        <v>1</v>
      </c>
      <c r="F64" s="132">
        <v>6000</v>
      </c>
      <c r="G64" s="96">
        <f t="shared" ref="G64:G66" si="181">E64*F64</f>
        <v>6000</v>
      </c>
      <c r="H64" s="131">
        <v>1</v>
      </c>
      <c r="I64" s="132">
        <v>6000</v>
      </c>
      <c r="J64" s="96">
        <f t="shared" ref="J64:J66" si="182">H64*I64</f>
        <v>6000</v>
      </c>
      <c r="K64" s="94"/>
      <c r="L64" s="95"/>
      <c r="M64" s="96">
        <f t="shared" ref="M64:M66" si="183">K64*L64</f>
        <v>0</v>
      </c>
      <c r="N64" s="94"/>
      <c r="O64" s="95"/>
      <c r="P64" s="96">
        <f t="shared" ref="P64:P66" si="184">N64*O64</f>
        <v>0</v>
      </c>
      <c r="Q64" s="94"/>
      <c r="R64" s="95"/>
      <c r="S64" s="96">
        <f t="shared" ref="S64:S66" si="185">Q64*R64</f>
        <v>0</v>
      </c>
      <c r="T64" s="94"/>
      <c r="U64" s="95"/>
      <c r="V64" s="96">
        <f t="shared" ref="V64:V66" si="186">T64*U64</f>
        <v>0</v>
      </c>
      <c r="W64" s="214">
        <f t="shared" ref="W64:W66" si="187">G64+M64+S64</f>
        <v>6000</v>
      </c>
      <c r="X64" s="215">
        <f t="shared" ref="X64:X66" si="188">J64+P64+V64</f>
        <v>6000</v>
      </c>
      <c r="Y64" s="215">
        <f t="shared" si="179"/>
        <v>0</v>
      </c>
      <c r="Z64" s="421">
        <f t="shared" si="180"/>
        <v>0</v>
      </c>
      <c r="AA64" s="441" t="s">
        <v>396</v>
      </c>
      <c r="AB64" s="218"/>
      <c r="AC64" s="218"/>
      <c r="AD64" s="218"/>
      <c r="AE64" s="218"/>
      <c r="AF64" s="218"/>
      <c r="AG64" s="218"/>
    </row>
    <row r="65" spans="1:33" ht="26.4" x14ac:dyDescent="0.25">
      <c r="A65" s="211" t="s">
        <v>73</v>
      </c>
      <c r="B65" s="212" t="s">
        <v>150</v>
      </c>
      <c r="C65" s="90" t="s">
        <v>148</v>
      </c>
      <c r="D65" s="93" t="s">
        <v>149</v>
      </c>
      <c r="E65" s="94"/>
      <c r="F65" s="95"/>
      <c r="G65" s="96">
        <f t="shared" si="181"/>
        <v>0</v>
      </c>
      <c r="H65" s="94"/>
      <c r="I65" s="95"/>
      <c r="J65" s="96">
        <f t="shared" si="182"/>
        <v>0</v>
      </c>
      <c r="K65" s="94"/>
      <c r="L65" s="95"/>
      <c r="M65" s="96">
        <f t="shared" si="183"/>
        <v>0</v>
      </c>
      <c r="N65" s="94"/>
      <c r="O65" s="95"/>
      <c r="P65" s="96">
        <f t="shared" si="184"/>
        <v>0</v>
      </c>
      <c r="Q65" s="94"/>
      <c r="R65" s="95"/>
      <c r="S65" s="96">
        <f t="shared" si="185"/>
        <v>0</v>
      </c>
      <c r="T65" s="94"/>
      <c r="U65" s="95"/>
      <c r="V65" s="96">
        <f t="shared" si="186"/>
        <v>0</v>
      </c>
      <c r="W65" s="214">
        <f t="shared" si="187"/>
        <v>0</v>
      </c>
      <c r="X65" s="215">
        <f t="shared" si="188"/>
        <v>0</v>
      </c>
      <c r="Y65" s="215">
        <f t="shared" si="179"/>
        <v>0</v>
      </c>
      <c r="Z65" s="421" t="e">
        <f t="shared" si="180"/>
        <v>#DIV/0!</v>
      </c>
      <c r="AA65" s="441"/>
      <c r="AB65" s="218"/>
      <c r="AC65" s="218"/>
      <c r="AD65" s="218"/>
      <c r="AE65" s="218"/>
      <c r="AF65" s="218"/>
      <c r="AG65" s="218"/>
    </row>
    <row r="66" spans="1:33" ht="27" thickBot="1" x14ac:dyDescent="0.3">
      <c r="A66" s="230" t="s">
        <v>73</v>
      </c>
      <c r="B66" s="220" t="s">
        <v>151</v>
      </c>
      <c r="C66" s="86" t="s">
        <v>148</v>
      </c>
      <c r="D66" s="93" t="s">
        <v>149</v>
      </c>
      <c r="E66" s="97"/>
      <c r="F66" s="98"/>
      <c r="G66" s="99">
        <f t="shared" si="181"/>
        <v>0</v>
      </c>
      <c r="H66" s="97"/>
      <c r="I66" s="98"/>
      <c r="J66" s="99">
        <f t="shared" si="182"/>
        <v>0</v>
      </c>
      <c r="K66" s="97"/>
      <c r="L66" s="98"/>
      <c r="M66" s="99">
        <f t="shared" si="183"/>
        <v>0</v>
      </c>
      <c r="N66" s="97"/>
      <c r="O66" s="98"/>
      <c r="P66" s="99">
        <f t="shared" si="184"/>
        <v>0</v>
      </c>
      <c r="Q66" s="97"/>
      <c r="R66" s="98"/>
      <c r="S66" s="99">
        <f t="shared" si="185"/>
        <v>0</v>
      </c>
      <c r="T66" s="97"/>
      <c r="U66" s="98"/>
      <c r="V66" s="99">
        <f t="shared" si="186"/>
        <v>0</v>
      </c>
      <c r="W66" s="222">
        <f t="shared" si="187"/>
        <v>0</v>
      </c>
      <c r="X66" s="215">
        <f t="shared" si="188"/>
        <v>0</v>
      </c>
      <c r="Y66" s="215">
        <f t="shared" si="179"/>
        <v>0</v>
      </c>
      <c r="Z66" s="421" t="e">
        <f t="shared" si="180"/>
        <v>#DIV/0!</v>
      </c>
      <c r="AA66" s="442"/>
      <c r="AB66" s="218"/>
      <c r="AC66" s="218"/>
      <c r="AD66" s="218"/>
      <c r="AE66" s="218"/>
      <c r="AF66" s="218"/>
      <c r="AG66" s="218"/>
    </row>
    <row r="67" spans="1:33" x14ac:dyDescent="0.25">
      <c r="A67" s="202" t="s">
        <v>70</v>
      </c>
      <c r="B67" s="236" t="s">
        <v>152</v>
      </c>
      <c r="C67" s="84" t="s">
        <v>153</v>
      </c>
      <c r="D67" s="223"/>
      <c r="E67" s="224">
        <f>SUM(E68:E71)</f>
        <v>7</v>
      </c>
      <c r="F67" s="225"/>
      <c r="G67" s="226">
        <f>SUM(G68:G72)</f>
        <v>28300</v>
      </c>
      <c r="H67" s="224">
        <f t="shared" ref="H67" si="189">SUM(H68:H71)</f>
        <v>7</v>
      </c>
      <c r="I67" s="225"/>
      <c r="J67" s="226">
        <f>SUM(J68:J72)</f>
        <v>28300</v>
      </c>
      <c r="K67" s="224">
        <f t="shared" ref="K67" si="190">SUM(K68:K71)</f>
        <v>0</v>
      </c>
      <c r="L67" s="225"/>
      <c r="M67" s="226">
        <f t="shared" ref="M67:N67" si="191">SUM(M68:M71)</f>
        <v>0</v>
      </c>
      <c r="N67" s="224">
        <f t="shared" si="191"/>
        <v>0</v>
      </c>
      <c r="O67" s="225"/>
      <c r="P67" s="226">
        <f t="shared" ref="P67:Q67" si="192">SUM(P68:P71)</f>
        <v>0</v>
      </c>
      <c r="Q67" s="224">
        <f t="shared" si="192"/>
        <v>0</v>
      </c>
      <c r="R67" s="225"/>
      <c r="S67" s="226">
        <f t="shared" ref="S67:T67" si="193">SUM(S68:S71)</f>
        <v>0</v>
      </c>
      <c r="T67" s="224">
        <f t="shared" si="193"/>
        <v>0</v>
      </c>
      <c r="U67" s="225"/>
      <c r="V67" s="226">
        <f t="shared" ref="V67:X67" si="194">SUM(V68:V71)</f>
        <v>0</v>
      </c>
      <c r="W67" s="226">
        <f>SUM(W68:W72)</f>
        <v>28300</v>
      </c>
      <c r="X67" s="226">
        <f t="shared" ref="X67:Y67" si="195">SUM(X68:X72)</f>
        <v>28300</v>
      </c>
      <c r="Y67" s="226">
        <f t="shared" si="195"/>
        <v>0</v>
      </c>
      <c r="Z67" s="357">
        <f t="shared" si="180"/>
        <v>0</v>
      </c>
      <c r="AA67" s="443"/>
      <c r="AB67" s="210"/>
      <c r="AC67" s="210"/>
      <c r="AD67" s="210"/>
      <c r="AE67" s="210"/>
      <c r="AF67" s="210"/>
      <c r="AG67" s="210"/>
    </row>
    <row r="68" spans="1:33" ht="26.4" x14ac:dyDescent="0.25">
      <c r="A68" s="211" t="s">
        <v>73</v>
      </c>
      <c r="B68" s="212" t="s">
        <v>154</v>
      </c>
      <c r="C68" s="133" t="s">
        <v>351</v>
      </c>
      <c r="D68" s="282" t="s">
        <v>155</v>
      </c>
      <c r="E68" s="131">
        <v>4</v>
      </c>
      <c r="F68" s="132">
        <v>2500</v>
      </c>
      <c r="G68" s="96">
        <f t="shared" ref="G68:G72" si="196">E68*F68</f>
        <v>10000</v>
      </c>
      <c r="H68" s="131">
        <v>4</v>
      </c>
      <c r="I68" s="132">
        <v>2500</v>
      </c>
      <c r="J68" s="96">
        <f t="shared" ref="J68:J72" si="197">H68*I68</f>
        <v>10000</v>
      </c>
      <c r="K68" s="94"/>
      <c r="L68" s="95"/>
      <c r="M68" s="96">
        <f t="shared" ref="M68:M72" si="198">K68*L68</f>
        <v>0</v>
      </c>
      <c r="N68" s="94"/>
      <c r="O68" s="95"/>
      <c r="P68" s="96">
        <f t="shared" ref="P68:P72" si="199">N68*O68</f>
        <v>0</v>
      </c>
      <c r="Q68" s="94"/>
      <c r="R68" s="95"/>
      <c r="S68" s="96">
        <f t="shared" ref="S68:S72" si="200">Q68*R68</f>
        <v>0</v>
      </c>
      <c r="T68" s="94"/>
      <c r="U68" s="95"/>
      <c r="V68" s="96">
        <f t="shared" ref="V68:V69" si="201">T68*U68</f>
        <v>0</v>
      </c>
      <c r="W68" s="214">
        <f t="shared" ref="W68:W70" si="202">G68+M68+S68</f>
        <v>10000</v>
      </c>
      <c r="X68" s="215">
        <f t="shared" ref="X68:X70" si="203">J68+P68+V68</f>
        <v>10000</v>
      </c>
      <c r="Y68" s="215">
        <f t="shared" si="179"/>
        <v>0</v>
      </c>
      <c r="Z68" s="421">
        <f t="shared" si="180"/>
        <v>0</v>
      </c>
      <c r="AA68" s="423" t="s">
        <v>397</v>
      </c>
      <c r="AB68" s="218"/>
      <c r="AC68" s="218"/>
      <c r="AD68" s="218"/>
      <c r="AE68" s="218"/>
      <c r="AF68" s="218"/>
      <c r="AG68" s="218"/>
    </row>
    <row r="69" spans="1:33" ht="26.4" x14ac:dyDescent="0.25">
      <c r="A69" s="211" t="s">
        <v>73</v>
      </c>
      <c r="B69" s="212" t="s">
        <v>156</v>
      </c>
      <c r="C69" s="133" t="s">
        <v>352</v>
      </c>
      <c r="D69" s="282" t="s">
        <v>155</v>
      </c>
      <c r="E69" s="131">
        <v>1</v>
      </c>
      <c r="F69" s="132">
        <v>5000</v>
      </c>
      <c r="G69" s="96">
        <f t="shared" si="196"/>
        <v>5000</v>
      </c>
      <c r="H69" s="131">
        <v>1</v>
      </c>
      <c r="I69" s="132">
        <v>5000</v>
      </c>
      <c r="J69" s="96">
        <f t="shared" si="197"/>
        <v>5000</v>
      </c>
      <c r="K69" s="94"/>
      <c r="L69" s="95"/>
      <c r="M69" s="96">
        <f t="shared" si="198"/>
        <v>0</v>
      </c>
      <c r="N69" s="94"/>
      <c r="O69" s="95"/>
      <c r="P69" s="96">
        <f t="shared" si="199"/>
        <v>0</v>
      </c>
      <c r="Q69" s="94"/>
      <c r="R69" s="95"/>
      <c r="S69" s="96">
        <f t="shared" si="200"/>
        <v>0</v>
      </c>
      <c r="T69" s="94"/>
      <c r="U69" s="95"/>
      <c r="V69" s="96">
        <f t="shared" si="201"/>
        <v>0</v>
      </c>
      <c r="W69" s="214">
        <f t="shared" si="202"/>
        <v>5000</v>
      </c>
      <c r="X69" s="215">
        <f t="shared" si="203"/>
        <v>5000</v>
      </c>
      <c r="Y69" s="215">
        <f t="shared" si="179"/>
        <v>0</v>
      </c>
      <c r="Z69" s="421">
        <f t="shared" si="180"/>
        <v>0</v>
      </c>
      <c r="AA69" s="423" t="s">
        <v>353</v>
      </c>
      <c r="AB69" s="218"/>
      <c r="AC69" s="218"/>
      <c r="AD69" s="218"/>
      <c r="AE69" s="218"/>
      <c r="AF69" s="218"/>
      <c r="AG69" s="218"/>
    </row>
    <row r="70" spans="1:33" ht="26.4" x14ac:dyDescent="0.25">
      <c r="A70" s="219"/>
      <c r="B70" s="212" t="s">
        <v>157</v>
      </c>
      <c r="C70" s="134" t="s">
        <v>354</v>
      </c>
      <c r="D70" s="283" t="s">
        <v>155</v>
      </c>
      <c r="E70" s="249">
        <v>1</v>
      </c>
      <c r="F70" s="250">
        <v>8000</v>
      </c>
      <c r="G70" s="96">
        <f t="shared" si="196"/>
        <v>8000</v>
      </c>
      <c r="H70" s="249">
        <v>1</v>
      </c>
      <c r="I70" s="250">
        <v>8000</v>
      </c>
      <c r="J70" s="96">
        <f t="shared" si="197"/>
        <v>8000</v>
      </c>
      <c r="K70" s="94"/>
      <c r="L70" s="95"/>
      <c r="M70" s="96"/>
      <c r="N70" s="94"/>
      <c r="O70" s="95"/>
      <c r="P70" s="96"/>
      <c r="Q70" s="94"/>
      <c r="R70" s="95"/>
      <c r="S70" s="96"/>
      <c r="T70" s="94"/>
      <c r="U70" s="95"/>
      <c r="V70" s="96"/>
      <c r="W70" s="214">
        <f t="shared" si="202"/>
        <v>8000</v>
      </c>
      <c r="X70" s="215">
        <f t="shared" si="203"/>
        <v>8000</v>
      </c>
      <c r="Y70" s="215">
        <f t="shared" si="179"/>
        <v>0</v>
      </c>
      <c r="Z70" s="421">
        <f t="shared" si="180"/>
        <v>0</v>
      </c>
      <c r="AA70" s="423" t="s">
        <v>398</v>
      </c>
      <c r="AB70" s="218"/>
      <c r="AC70" s="218"/>
      <c r="AD70" s="218"/>
      <c r="AE70" s="218"/>
      <c r="AF70" s="218"/>
      <c r="AG70" s="218"/>
    </row>
    <row r="71" spans="1:33" ht="26.4" x14ac:dyDescent="0.25">
      <c r="A71" s="219" t="s">
        <v>73</v>
      </c>
      <c r="B71" s="212" t="s">
        <v>355</v>
      </c>
      <c r="C71" s="134" t="s">
        <v>357</v>
      </c>
      <c r="D71" s="283" t="s">
        <v>155</v>
      </c>
      <c r="E71" s="249">
        <v>1</v>
      </c>
      <c r="F71" s="250">
        <v>3000</v>
      </c>
      <c r="G71" s="99">
        <f t="shared" si="196"/>
        <v>3000</v>
      </c>
      <c r="H71" s="249">
        <v>1</v>
      </c>
      <c r="I71" s="250">
        <v>3000</v>
      </c>
      <c r="J71" s="96">
        <f t="shared" si="197"/>
        <v>3000</v>
      </c>
      <c r="K71" s="94"/>
      <c r="L71" s="95"/>
      <c r="M71" s="96">
        <f t="shared" si="198"/>
        <v>0</v>
      </c>
      <c r="N71" s="94"/>
      <c r="O71" s="95"/>
      <c r="P71" s="96">
        <f t="shared" si="199"/>
        <v>0</v>
      </c>
      <c r="Q71" s="94"/>
      <c r="R71" s="95"/>
      <c r="S71" s="96">
        <f t="shared" si="200"/>
        <v>0</v>
      </c>
      <c r="T71" s="94"/>
      <c r="U71" s="95"/>
      <c r="V71" s="96">
        <f t="shared" ref="V71:V72" si="204">T71*U71</f>
        <v>0</v>
      </c>
      <c r="W71" s="214">
        <f t="shared" ref="W71:W72" si="205">G71+M71+S71</f>
        <v>3000</v>
      </c>
      <c r="X71" s="215">
        <f t="shared" ref="X71:X72" si="206">J71+P71+V71</f>
        <v>3000</v>
      </c>
      <c r="Y71" s="215">
        <f t="shared" ref="Y71:Y72" si="207">W71-X71</f>
        <v>0</v>
      </c>
      <c r="Z71" s="421">
        <f t="shared" ref="Z71:Z72" si="208">Y71/W71</f>
        <v>0</v>
      </c>
      <c r="AA71" s="423" t="s">
        <v>399</v>
      </c>
      <c r="AB71" s="218"/>
      <c r="AC71" s="218"/>
      <c r="AD71" s="218"/>
      <c r="AE71" s="218"/>
      <c r="AF71" s="218"/>
      <c r="AG71" s="218"/>
    </row>
    <row r="72" spans="1:33" ht="27" thickBot="1" x14ac:dyDescent="0.3">
      <c r="A72" s="219" t="s">
        <v>73</v>
      </c>
      <c r="B72" s="212" t="s">
        <v>356</v>
      </c>
      <c r="C72" s="134" t="s">
        <v>358</v>
      </c>
      <c r="D72" s="283" t="s">
        <v>155</v>
      </c>
      <c r="E72" s="249">
        <v>1</v>
      </c>
      <c r="F72" s="250">
        <v>2300</v>
      </c>
      <c r="G72" s="99">
        <f t="shared" si="196"/>
        <v>2300</v>
      </c>
      <c r="H72" s="249">
        <v>1</v>
      </c>
      <c r="I72" s="250">
        <v>2300</v>
      </c>
      <c r="J72" s="96">
        <f t="shared" si="197"/>
        <v>2300</v>
      </c>
      <c r="K72" s="94"/>
      <c r="L72" s="95"/>
      <c r="M72" s="96">
        <f t="shared" si="198"/>
        <v>0</v>
      </c>
      <c r="N72" s="94"/>
      <c r="O72" s="95"/>
      <c r="P72" s="96">
        <f t="shared" si="199"/>
        <v>0</v>
      </c>
      <c r="Q72" s="94"/>
      <c r="R72" s="95"/>
      <c r="S72" s="96">
        <f t="shared" si="200"/>
        <v>0</v>
      </c>
      <c r="T72" s="94"/>
      <c r="U72" s="95"/>
      <c r="V72" s="96">
        <f t="shared" si="204"/>
        <v>0</v>
      </c>
      <c r="W72" s="214">
        <f t="shared" si="205"/>
        <v>2300</v>
      </c>
      <c r="X72" s="215">
        <f t="shared" si="206"/>
        <v>2300</v>
      </c>
      <c r="Y72" s="215">
        <f t="shared" si="207"/>
        <v>0</v>
      </c>
      <c r="Z72" s="421">
        <f t="shared" si="208"/>
        <v>0</v>
      </c>
      <c r="AA72" s="423" t="s">
        <v>400</v>
      </c>
      <c r="AB72" s="218"/>
      <c r="AC72" s="218"/>
      <c r="AD72" s="218"/>
      <c r="AE72" s="218"/>
      <c r="AF72" s="218"/>
      <c r="AG72" s="218"/>
    </row>
    <row r="73" spans="1:33" ht="14.4" thickBot="1" x14ac:dyDescent="0.3">
      <c r="A73" s="202" t="s">
        <v>70</v>
      </c>
      <c r="B73" s="236" t="s">
        <v>158</v>
      </c>
      <c r="C73" s="84" t="s">
        <v>159</v>
      </c>
      <c r="D73" s="223"/>
      <c r="E73" s="224">
        <f>SUM(E74:E76)</f>
        <v>200</v>
      </c>
      <c r="F73" s="225"/>
      <c r="G73" s="226">
        <f t="shared" ref="G73" si="209">SUM(G74:G76)</f>
        <v>20000</v>
      </c>
      <c r="H73" s="224">
        <f t="shared" ref="H73" si="210">SUM(H74:H76)</f>
        <v>200</v>
      </c>
      <c r="I73" s="225"/>
      <c r="J73" s="226">
        <f t="shared" ref="J73:K73" si="211">SUM(J74:J76)</f>
        <v>20000</v>
      </c>
      <c r="K73" s="224">
        <f t="shared" si="211"/>
        <v>0</v>
      </c>
      <c r="L73" s="225"/>
      <c r="M73" s="226">
        <f t="shared" ref="M73:N73" si="212">SUM(M74:M76)</f>
        <v>0</v>
      </c>
      <c r="N73" s="224">
        <f t="shared" si="212"/>
        <v>0</v>
      </c>
      <c r="O73" s="225"/>
      <c r="P73" s="226">
        <f t="shared" ref="P73:Q73" si="213">SUM(P74:P76)</f>
        <v>0</v>
      </c>
      <c r="Q73" s="224">
        <f t="shared" si="213"/>
        <v>0</v>
      </c>
      <c r="R73" s="225"/>
      <c r="S73" s="226">
        <f t="shared" ref="S73:T73" si="214">SUM(S74:S76)</f>
        <v>0</v>
      </c>
      <c r="T73" s="224">
        <f t="shared" si="214"/>
        <v>0</v>
      </c>
      <c r="U73" s="225"/>
      <c r="V73" s="226">
        <f t="shared" ref="V73:X73" si="215">SUM(V74:V76)</f>
        <v>0</v>
      </c>
      <c r="W73" s="226">
        <f t="shared" si="215"/>
        <v>20000</v>
      </c>
      <c r="X73" s="226">
        <f t="shared" si="215"/>
        <v>20000</v>
      </c>
      <c r="Y73" s="226">
        <f t="shared" si="179"/>
        <v>0</v>
      </c>
      <c r="Z73" s="357">
        <f t="shared" si="180"/>
        <v>0</v>
      </c>
      <c r="AA73" s="443"/>
      <c r="AB73" s="210"/>
      <c r="AC73" s="210"/>
      <c r="AD73" s="210"/>
      <c r="AE73" s="210"/>
      <c r="AF73" s="210"/>
      <c r="AG73" s="210"/>
    </row>
    <row r="74" spans="1:33" ht="26.4" x14ac:dyDescent="0.25">
      <c r="A74" s="211" t="s">
        <v>73</v>
      </c>
      <c r="B74" s="212" t="s">
        <v>160</v>
      </c>
      <c r="C74" s="100" t="s">
        <v>161</v>
      </c>
      <c r="D74" s="93" t="s">
        <v>162</v>
      </c>
      <c r="E74" s="94"/>
      <c r="F74" s="95"/>
      <c r="G74" s="96">
        <f t="shared" ref="G74:G76" si="216">E74*F74</f>
        <v>0</v>
      </c>
      <c r="H74" s="94"/>
      <c r="I74" s="95"/>
      <c r="J74" s="96">
        <f t="shared" ref="J74" si="217">H74*I74</f>
        <v>0</v>
      </c>
      <c r="K74" s="94"/>
      <c r="L74" s="95"/>
      <c r="M74" s="96">
        <f t="shared" ref="M74:M76" si="218">K74*L74</f>
        <v>0</v>
      </c>
      <c r="N74" s="94"/>
      <c r="O74" s="95"/>
      <c r="P74" s="96">
        <f t="shared" ref="P74:P76" si="219">N74*O74</f>
        <v>0</v>
      </c>
      <c r="Q74" s="94"/>
      <c r="R74" s="95"/>
      <c r="S74" s="96">
        <f t="shared" ref="S74:S76" si="220">Q74*R74</f>
        <v>0</v>
      </c>
      <c r="T74" s="94"/>
      <c r="U74" s="95"/>
      <c r="V74" s="96">
        <f t="shared" ref="V74:V76" si="221">T74*U74</f>
        <v>0</v>
      </c>
      <c r="W74" s="214">
        <f t="shared" ref="W74:W76" si="222">G74+M74+S74</f>
        <v>0</v>
      </c>
      <c r="X74" s="215">
        <f t="shared" ref="X74:X76" si="223">J74+P74+V74</f>
        <v>0</v>
      </c>
      <c r="Y74" s="215">
        <f t="shared" si="179"/>
        <v>0</v>
      </c>
      <c r="Z74" s="421" t="e">
        <f t="shared" si="180"/>
        <v>#DIV/0!</v>
      </c>
      <c r="AA74" s="453"/>
      <c r="AB74" s="218"/>
      <c r="AC74" s="218"/>
      <c r="AD74" s="218"/>
      <c r="AE74" s="218"/>
      <c r="AF74" s="218"/>
      <c r="AG74" s="218"/>
    </row>
    <row r="75" spans="1:33" ht="27" thickBot="1" x14ac:dyDescent="0.3">
      <c r="A75" s="211" t="s">
        <v>73</v>
      </c>
      <c r="B75" s="212" t="s">
        <v>163</v>
      </c>
      <c r="C75" s="100" t="s">
        <v>164</v>
      </c>
      <c r="D75" s="93" t="s">
        <v>162</v>
      </c>
      <c r="E75" s="94"/>
      <c r="F75" s="95"/>
      <c r="G75" s="96">
        <f t="shared" si="216"/>
        <v>0</v>
      </c>
      <c r="H75" s="94"/>
      <c r="I75" s="95"/>
      <c r="J75" s="96">
        <f t="shared" ref="J75:J76" si="224">H75*I75</f>
        <v>0</v>
      </c>
      <c r="K75" s="94"/>
      <c r="L75" s="95"/>
      <c r="M75" s="96">
        <f t="shared" si="218"/>
        <v>0</v>
      </c>
      <c r="N75" s="94"/>
      <c r="O75" s="95"/>
      <c r="P75" s="96">
        <f t="shared" si="219"/>
        <v>0</v>
      </c>
      <c r="Q75" s="94"/>
      <c r="R75" s="95"/>
      <c r="S75" s="96">
        <f t="shared" si="220"/>
        <v>0</v>
      </c>
      <c r="T75" s="94"/>
      <c r="U75" s="95"/>
      <c r="V75" s="96">
        <f t="shared" si="221"/>
        <v>0</v>
      </c>
      <c r="W75" s="214">
        <f t="shared" si="222"/>
        <v>0</v>
      </c>
      <c r="X75" s="215">
        <f t="shared" si="223"/>
        <v>0</v>
      </c>
      <c r="Y75" s="215">
        <f t="shared" si="179"/>
        <v>0</v>
      </c>
      <c r="Z75" s="421" t="e">
        <f t="shared" si="180"/>
        <v>#DIV/0!</v>
      </c>
      <c r="AA75" s="441"/>
      <c r="AB75" s="218"/>
      <c r="AC75" s="218"/>
      <c r="AD75" s="218"/>
      <c r="AE75" s="218"/>
      <c r="AF75" s="218"/>
      <c r="AG75" s="218"/>
    </row>
    <row r="76" spans="1:33" ht="53.4" thickBot="1" x14ac:dyDescent="0.3">
      <c r="A76" s="219" t="s">
        <v>73</v>
      </c>
      <c r="B76" s="235" t="s">
        <v>165</v>
      </c>
      <c r="C76" s="101" t="s">
        <v>166</v>
      </c>
      <c r="D76" s="93" t="s">
        <v>162</v>
      </c>
      <c r="E76" s="94">
        <v>200</v>
      </c>
      <c r="F76" s="95">
        <v>100</v>
      </c>
      <c r="G76" s="99">
        <f t="shared" si="216"/>
        <v>20000</v>
      </c>
      <c r="H76" s="94">
        <v>200</v>
      </c>
      <c r="I76" s="94">
        <v>100</v>
      </c>
      <c r="J76" s="99">
        <f t="shared" si="224"/>
        <v>20000</v>
      </c>
      <c r="K76" s="97"/>
      <c r="L76" s="98"/>
      <c r="M76" s="99">
        <f t="shared" si="218"/>
        <v>0</v>
      </c>
      <c r="N76" s="97"/>
      <c r="O76" s="98"/>
      <c r="P76" s="99">
        <f t="shared" si="219"/>
        <v>0</v>
      </c>
      <c r="Q76" s="97"/>
      <c r="R76" s="98"/>
      <c r="S76" s="99">
        <f t="shared" si="220"/>
        <v>0</v>
      </c>
      <c r="T76" s="97"/>
      <c r="U76" s="98"/>
      <c r="V76" s="99">
        <f t="shared" si="221"/>
        <v>0</v>
      </c>
      <c r="W76" s="222">
        <f t="shared" si="222"/>
        <v>20000</v>
      </c>
      <c r="X76" s="215">
        <f t="shared" si="223"/>
        <v>20000</v>
      </c>
      <c r="Y76" s="215">
        <f t="shared" si="179"/>
        <v>0</v>
      </c>
      <c r="Z76" s="421">
        <f t="shared" si="180"/>
        <v>0</v>
      </c>
      <c r="AA76" s="453" t="s">
        <v>359</v>
      </c>
      <c r="AB76" s="218"/>
      <c r="AC76" s="218"/>
      <c r="AD76" s="218"/>
      <c r="AE76" s="218"/>
      <c r="AF76" s="218"/>
      <c r="AG76" s="218"/>
    </row>
    <row r="77" spans="1:33" ht="1.8" customHeight="1" thickBot="1" x14ac:dyDescent="0.3">
      <c r="A77" s="202" t="s">
        <v>70</v>
      </c>
      <c r="B77" s="236" t="s">
        <v>167</v>
      </c>
      <c r="C77" s="84" t="s">
        <v>168</v>
      </c>
      <c r="D77" s="223"/>
      <c r="E77" s="224">
        <f>SUM(E78:E80)</f>
        <v>0</v>
      </c>
      <c r="F77" s="225"/>
      <c r="G77" s="226">
        <f t="shared" ref="G77:H77" si="225">SUM(G78:G80)</f>
        <v>0</v>
      </c>
      <c r="H77" s="224">
        <f t="shared" si="225"/>
        <v>0</v>
      </c>
      <c r="I77" s="225"/>
      <c r="J77" s="226">
        <f t="shared" ref="J77:K77" si="226">SUM(J78:J80)</f>
        <v>0</v>
      </c>
      <c r="K77" s="224">
        <f t="shared" si="226"/>
        <v>0</v>
      </c>
      <c r="L77" s="225"/>
      <c r="M77" s="226">
        <f t="shared" ref="M77:N77" si="227">SUM(M78:M80)</f>
        <v>0</v>
      </c>
      <c r="N77" s="224">
        <f t="shared" si="227"/>
        <v>0</v>
      </c>
      <c r="O77" s="225"/>
      <c r="P77" s="226">
        <f t="shared" ref="P77:Q77" si="228">SUM(P78:P80)</f>
        <v>0</v>
      </c>
      <c r="Q77" s="224">
        <f t="shared" si="228"/>
        <v>0</v>
      </c>
      <c r="R77" s="225"/>
      <c r="S77" s="226">
        <f t="shared" ref="S77:T77" si="229">SUM(S78:S80)</f>
        <v>0</v>
      </c>
      <c r="T77" s="224">
        <f t="shared" si="229"/>
        <v>0</v>
      </c>
      <c r="U77" s="225"/>
      <c r="V77" s="226">
        <f t="shared" ref="V77:X77" si="230">SUM(V78:V80)</f>
        <v>0</v>
      </c>
      <c r="W77" s="226">
        <f t="shared" si="230"/>
        <v>0</v>
      </c>
      <c r="X77" s="226">
        <f t="shared" si="230"/>
        <v>0</v>
      </c>
      <c r="Y77" s="226">
        <f t="shared" si="179"/>
        <v>0</v>
      </c>
      <c r="Z77" s="357" t="e">
        <f t="shared" si="180"/>
        <v>#DIV/0!</v>
      </c>
      <c r="AA77" s="443"/>
      <c r="AB77" s="210"/>
      <c r="AC77" s="210"/>
      <c r="AD77" s="210"/>
      <c r="AE77" s="210"/>
      <c r="AF77" s="210"/>
      <c r="AG77" s="210"/>
    </row>
    <row r="78" spans="1:33" ht="27" hidden="1" thickBot="1" x14ac:dyDescent="0.3">
      <c r="A78" s="211" t="s">
        <v>73</v>
      </c>
      <c r="B78" s="212" t="s">
        <v>169</v>
      </c>
      <c r="C78" s="90" t="s">
        <v>170</v>
      </c>
      <c r="D78" s="93" t="s">
        <v>108</v>
      </c>
      <c r="E78" s="94"/>
      <c r="F78" s="95"/>
      <c r="G78" s="96">
        <f t="shared" ref="G78:G80" si="231">E78*F78</f>
        <v>0</v>
      </c>
      <c r="H78" s="94"/>
      <c r="I78" s="95"/>
      <c r="J78" s="96">
        <f t="shared" ref="J78:J80" si="232">H78*I78</f>
        <v>0</v>
      </c>
      <c r="K78" s="94"/>
      <c r="L78" s="95"/>
      <c r="M78" s="96">
        <f t="shared" ref="M78:M80" si="233">K78*L78</f>
        <v>0</v>
      </c>
      <c r="N78" s="94"/>
      <c r="O78" s="95"/>
      <c r="P78" s="96">
        <f t="shared" ref="P78:P80" si="234">N78*O78</f>
        <v>0</v>
      </c>
      <c r="Q78" s="94"/>
      <c r="R78" s="95"/>
      <c r="S78" s="96">
        <f t="shared" ref="S78:S80" si="235">Q78*R78</f>
        <v>0</v>
      </c>
      <c r="T78" s="94"/>
      <c r="U78" s="95"/>
      <c r="V78" s="96">
        <f t="shared" ref="V78:V80" si="236">T78*U78</f>
        <v>0</v>
      </c>
      <c r="W78" s="214">
        <f t="shared" ref="W78:W80" si="237">G78+M78+S78</f>
        <v>0</v>
      </c>
      <c r="X78" s="215">
        <f t="shared" ref="X78:X80" si="238">J78+P78+V78</f>
        <v>0</v>
      </c>
      <c r="Y78" s="215">
        <f t="shared" si="179"/>
        <v>0</v>
      </c>
      <c r="Z78" s="421" t="e">
        <f t="shared" si="180"/>
        <v>#DIV/0!</v>
      </c>
      <c r="AA78" s="441"/>
      <c r="AB78" s="218"/>
      <c r="AC78" s="218"/>
      <c r="AD78" s="218"/>
      <c r="AE78" s="218"/>
      <c r="AF78" s="218"/>
      <c r="AG78" s="218"/>
    </row>
    <row r="79" spans="1:33" ht="27" hidden="1" thickBot="1" x14ac:dyDescent="0.3">
      <c r="A79" s="211" t="s">
        <v>73</v>
      </c>
      <c r="B79" s="212" t="s">
        <v>171</v>
      </c>
      <c r="C79" s="90" t="s">
        <v>170</v>
      </c>
      <c r="D79" s="93" t="s">
        <v>108</v>
      </c>
      <c r="E79" s="94"/>
      <c r="F79" s="95"/>
      <c r="G79" s="96">
        <f t="shared" si="231"/>
        <v>0</v>
      </c>
      <c r="H79" s="94"/>
      <c r="I79" s="95"/>
      <c r="J79" s="96">
        <f t="shared" si="232"/>
        <v>0</v>
      </c>
      <c r="K79" s="94"/>
      <c r="L79" s="95"/>
      <c r="M79" s="96">
        <f t="shared" si="233"/>
        <v>0</v>
      </c>
      <c r="N79" s="94"/>
      <c r="O79" s="95"/>
      <c r="P79" s="96">
        <f t="shared" si="234"/>
        <v>0</v>
      </c>
      <c r="Q79" s="94"/>
      <c r="R79" s="95"/>
      <c r="S79" s="96">
        <f t="shared" si="235"/>
        <v>0</v>
      </c>
      <c r="T79" s="94"/>
      <c r="U79" s="95"/>
      <c r="V79" s="96">
        <f t="shared" si="236"/>
        <v>0</v>
      </c>
      <c r="W79" s="214">
        <f t="shared" si="237"/>
        <v>0</v>
      </c>
      <c r="X79" s="215">
        <f t="shared" si="238"/>
        <v>0</v>
      </c>
      <c r="Y79" s="215">
        <f t="shared" si="179"/>
        <v>0</v>
      </c>
      <c r="Z79" s="421" t="e">
        <f t="shared" si="180"/>
        <v>#DIV/0!</v>
      </c>
      <c r="AA79" s="441"/>
      <c r="AB79" s="218"/>
      <c r="AC79" s="218"/>
      <c r="AD79" s="218"/>
      <c r="AE79" s="218"/>
      <c r="AF79" s="218"/>
      <c r="AG79" s="218"/>
    </row>
    <row r="80" spans="1:33" ht="27" hidden="1" thickBot="1" x14ac:dyDescent="0.3">
      <c r="A80" s="219" t="s">
        <v>73</v>
      </c>
      <c r="B80" s="220" t="s">
        <v>172</v>
      </c>
      <c r="C80" s="86" t="s">
        <v>170</v>
      </c>
      <c r="D80" s="284" t="s">
        <v>108</v>
      </c>
      <c r="E80" s="97"/>
      <c r="F80" s="98"/>
      <c r="G80" s="99">
        <f t="shared" si="231"/>
        <v>0</v>
      </c>
      <c r="H80" s="97"/>
      <c r="I80" s="98"/>
      <c r="J80" s="99">
        <f t="shared" si="232"/>
        <v>0</v>
      </c>
      <c r="K80" s="97"/>
      <c r="L80" s="98"/>
      <c r="M80" s="99">
        <f t="shared" si="233"/>
        <v>0</v>
      </c>
      <c r="N80" s="97"/>
      <c r="O80" s="98"/>
      <c r="P80" s="99">
        <f t="shared" si="234"/>
        <v>0</v>
      </c>
      <c r="Q80" s="97"/>
      <c r="R80" s="98"/>
      <c r="S80" s="99">
        <f t="shared" si="235"/>
        <v>0</v>
      </c>
      <c r="T80" s="97"/>
      <c r="U80" s="98"/>
      <c r="V80" s="99">
        <f t="shared" si="236"/>
        <v>0</v>
      </c>
      <c r="W80" s="222">
        <f t="shared" si="237"/>
        <v>0</v>
      </c>
      <c r="X80" s="215">
        <f t="shared" si="238"/>
        <v>0</v>
      </c>
      <c r="Y80" s="215">
        <f t="shared" si="179"/>
        <v>0</v>
      </c>
      <c r="Z80" s="421" t="e">
        <f t="shared" si="180"/>
        <v>#DIV/0!</v>
      </c>
      <c r="AA80" s="442"/>
      <c r="AB80" s="218"/>
      <c r="AC80" s="218"/>
      <c r="AD80" s="218"/>
      <c r="AE80" s="218"/>
      <c r="AF80" s="218"/>
      <c r="AG80" s="218"/>
    </row>
    <row r="81" spans="1:33" ht="14.4" thickBot="1" x14ac:dyDescent="0.3">
      <c r="A81" s="202" t="s">
        <v>70</v>
      </c>
      <c r="B81" s="236" t="s">
        <v>173</v>
      </c>
      <c r="C81" s="84" t="s">
        <v>174</v>
      </c>
      <c r="D81" s="223"/>
      <c r="E81" s="224">
        <f>SUM(E82:E84)</f>
        <v>1</v>
      </c>
      <c r="F81" s="225"/>
      <c r="G81" s="226">
        <f t="shared" ref="G81" si="239">SUM(G82:G84)</f>
        <v>3000</v>
      </c>
      <c r="H81" s="224">
        <f t="shared" ref="H81" si="240">SUM(H82:H84)</f>
        <v>1</v>
      </c>
      <c r="I81" s="225"/>
      <c r="J81" s="226">
        <f t="shared" ref="J81:K81" si="241">SUM(J82:J84)</f>
        <v>3000</v>
      </c>
      <c r="K81" s="224">
        <f t="shared" si="241"/>
        <v>0</v>
      </c>
      <c r="L81" s="225"/>
      <c r="M81" s="226">
        <f t="shared" ref="M81:N81" si="242">SUM(M82:M84)</f>
        <v>0</v>
      </c>
      <c r="N81" s="224">
        <f t="shared" si="242"/>
        <v>0</v>
      </c>
      <c r="O81" s="225"/>
      <c r="P81" s="226">
        <f t="shared" ref="P81:Q81" si="243">SUM(P82:P84)</f>
        <v>0</v>
      </c>
      <c r="Q81" s="224">
        <f t="shared" si="243"/>
        <v>0</v>
      </c>
      <c r="R81" s="225"/>
      <c r="S81" s="226">
        <f t="shared" ref="S81:T81" si="244">SUM(S82:S84)</f>
        <v>0</v>
      </c>
      <c r="T81" s="224">
        <f t="shared" si="244"/>
        <v>0</v>
      </c>
      <c r="U81" s="225"/>
      <c r="V81" s="226">
        <f t="shared" ref="V81:X81" si="245">SUM(V82:V84)</f>
        <v>0</v>
      </c>
      <c r="W81" s="226">
        <f t="shared" si="245"/>
        <v>3000</v>
      </c>
      <c r="X81" s="226">
        <f t="shared" si="245"/>
        <v>3000</v>
      </c>
      <c r="Y81" s="226">
        <f t="shared" si="179"/>
        <v>0</v>
      </c>
      <c r="Z81" s="357">
        <f t="shared" si="180"/>
        <v>0</v>
      </c>
      <c r="AA81" s="454"/>
      <c r="AB81" s="210"/>
      <c r="AC81" s="210"/>
      <c r="AD81" s="210"/>
      <c r="AE81" s="210"/>
      <c r="AF81" s="210"/>
      <c r="AG81" s="210"/>
    </row>
    <row r="82" spans="1:33" ht="26.4" x14ac:dyDescent="0.25">
      <c r="A82" s="211" t="s">
        <v>73</v>
      </c>
      <c r="B82" s="212" t="s">
        <v>175</v>
      </c>
      <c r="C82" s="90" t="s">
        <v>360</v>
      </c>
      <c r="D82" s="93" t="s">
        <v>108</v>
      </c>
      <c r="E82" s="94">
        <v>1</v>
      </c>
      <c r="F82" s="95">
        <v>3000</v>
      </c>
      <c r="G82" s="96">
        <f t="shared" ref="G82:G84" si="246">E82*F82</f>
        <v>3000</v>
      </c>
      <c r="H82" s="94">
        <v>1</v>
      </c>
      <c r="I82" s="95">
        <v>3000</v>
      </c>
      <c r="J82" s="96">
        <f t="shared" ref="J82:J84" si="247">H82*I82</f>
        <v>3000</v>
      </c>
      <c r="K82" s="94"/>
      <c r="L82" s="95"/>
      <c r="M82" s="96">
        <f t="shared" ref="M82:M84" si="248">K82*L82</f>
        <v>0</v>
      </c>
      <c r="N82" s="94"/>
      <c r="O82" s="95"/>
      <c r="P82" s="96">
        <f t="shared" ref="P82:P84" si="249">N82*O82</f>
        <v>0</v>
      </c>
      <c r="Q82" s="94"/>
      <c r="R82" s="95"/>
      <c r="S82" s="96">
        <f t="shared" ref="S82:S84" si="250">Q82*R82</f>
        <v>0</v>
      </c>
      <c r="T82" s="94"/>
      <c r="U82" s="95"/>
      <c r="V82" s="96">
        <f t="shared" ref="V82:V84" si="251">T82*U82</f>
        <v>0</v>
      </c>
      <c r="W82" s="214">
        <f t="shared" ref="W82:W84" si="252">G82+M82+S82</f>
        <v>3000</v>
      </c>
      <c r="X82" s="215">
        <f t="shared" ref="X82:X84" si="253">J82+P82+V82</f>
        <v>3000</v>
      </c>
      <c r="Y82" s="215">
        <f t="shared" si="179"/>
        <v>0</v>
      </c>
      <c r="Z82" s="421">
        <f t="shared" si="180"/>
        <v>0</v>
      </c>
      <c r="AA82" s="439" t="s">
        <v>361</v>
      </c>
      <c r="AB82" s="218"/>
      <c r="AC82" s="218"/>
      <c r="AD82" s="218"/>
      <c r="AE82" s="218"/>
      <c r="AF82" s="218"/>
      <c r="AG82" s="218"/>
    </row>
    <row r="83" spans="1:33" ht="1.8" customHeight="1" thickBot="1" x14ac:dyDescent="0.3">
      <c r="A83" s="211" t="s">
        <v>73</v>
      </c>
      <c r="B83" s="212" t="s">
        <v>176</v>
      </c>
      <c r="C83" s="90" t="s">
        <v>170</v>
      </c>
      <c r="D83" s="93" t="s">
        <v>108</v>
      </c>
      <c r="E83" s="94"/>
      <c r="F83" s="95"/>
      <c r="G83" s="96">
        <f t="shared" si="246"/>
        <v>0</v>
      </c>
      <c r="H83" s="94"/>
      <c r="I83" s="95"/>
      <c r="J83" s="96">
        <f t="shared" si="247"/>
        <v>0</v>
      </c>
      <c r="K83" s="94"/>
      <c r="L83" s="95"/>
      <c r="M83" s="96">
        <f t="shared" si="248"/>
        <v>0</v>
      </c>
      <c r="N83" s="94"/>
      <c r="O83" s="95"/>
      <c r="P83" s="96">
        <f t="shared" si="249"/>
        <v>0</v>
      </c>
      <c r="Q83" s="94"/>
      <c r="R83" s="95"/>
      <c r="S83" s="96">
        <f t="shared" si="250"/>
        <v>0</v>
      </c>
      <c r="T83" s="94"/>
      <c r="U83" s="95"/>
      <c r="V83" s="96">
        <f t="shared" si="251"/>
        <v>0</v>
      </c>
      <c r="W83" s="214">
        <f t="shared" si="252"/>
        <v>0</v>
      </c>
      <c r="X83" s="215">
        <f t="shared" si="253"/>
        <v>0</v>
      </c>
      <c r="Y83" s="215">
        <f t="shared" si="179"/>
        <v>0</v>
      </c>
      <c r="Z83" s="421" t="e">
        <f t="shared" si="180"/>
        <v>#DIV/0!</v>
      </c>
      <c r="AA83" s="452"/>
      <c r="AB83" s="218"/>
      <c r="AC83" s="218"/>
      <c r="AD83" s="218"/>
      <c r="AE83" s="218"/>
      <c r="AF83" s="218"/>
      <c r="AG83" s="218"/>
    </row>
    <row r="84" spans="1:33" ht="27" hidden="1" thickBot="1" x14ac:dyDescent="0.3">
      <c r="A84" s="219" t="s">
        <v>73</v>
      </c>
      <c r="B84" s="235" t="s">
        <v>177</v>
      </c>
      <c r="C84" s="86" t="s">
        <v>170</v>
      </c>
      <c r="D84" s="284" t="s">
        <v>108</v>
      </c>
      <c r="E84" s="97"/>
      <c r="F84" s="98"/>
      <c r="G84" s="99">
        <f t="shared" si="246"/>
        <v>0</v>
      </c>
      <c r="H84" s="97"/>
      <c r="I84" s="98"/>
      <c r="J84" s="99">
        <f t="shared" si="247"/>
        <v>0</v>
      </c>
      <c r="K84" s="97"/>
      <c r="L84" s="98"/>
      <c r="M84" s="99">
        <f t="shared" si="248"/>
        <v>0</v>
      </c>
      <c r="N84" s="97"/>
      <c r="O84" s="98"/>
      <c r="P84" s="99">
        <f t="shared" si="249"/>
        <v>0</v>
      </c>
      <c r="Q84" s="97"/>
      <c r="R84" s="98"/>
      <c r="S84" s="99">
        <f t="shared" si="250"/>
        <v>0</v>
      </c>
      <c r="T84" s="97"/>
      <c r="U84" s="98"/>
      <c r="V84" s="99">
        <f t="shared" si="251"/>
        <v>0</v>
      </c>
      <c r="W84" s="222">
        <f t="shared" si="252"/>
        <v>0</v>
      </c>
      <c r="X84" s="215">
        <f t="shared" si="253"/>
        <v>0</v>
      </c>
      <c r="Y84" s="247">
        <f t="shared" si="179"/>
        <v>0</v>
      </c>
      <c r="Z84" s="421" t="e">
        <f t="shared" si="180"/>
        <v>#DIV/0!</v>
      </c>
      <c r="AA84" s="444"/>
      <c r="AB84" s="218"/>
      <c r="AC84" s="218"/>
      <c r="AD84" s="218"/>
      <c r="AE84" s="218"/>
      <c r="AF84" s="218"/>
      <c r="AG84" s="218"/>
    </row>
    <row r="85" spans="1:33" ht="14.4" thickBot="1" x14ac:dyDescent="0.3">
      <c r="A85" s="404" t="s">
        <v>178</v>
      </c>
      <c r="B85" s="405"/>
      <c r="C85" s="405"/>
      <c r="D85" s="406"/>
      <c r="E85" s="259">
        <f>E81+E77+E73+E67+E63</f>
        <v>209</v>
      </c>
      <c r="F85" s="272"/>
      <c r="G85" s="258">
        <f>G81+G77+G73+G67+G63</f>
        <v>57300</v>
      </c>
      <c r="H85" s="259">
        <f>H81+H77+H73+H67+H63</f>
        <v>209</v>
      </c>
      <c r="I85" s="272"/>
      <c r="J85" s="258">
        <f>J81+J77+J73+J67+J63</f>
        <v>57300</v>
      </c>
      <c r="K85" s="273">
        <f>K81+K77+K73+K67+K63</f>
        <v>0</v>
      </c>
      <c r="L85" s="272"/>
      <c r="M85" s="258">
        <f>M81+M77+M73+M67+M63</f>
        <v>0</v>
      </c>
      <c r="N85" s="273">
        <f>N81+N77+N73+N67+N63</f>
        <v>0</v>
      </c>
      <c r="O85" s="272"/>
      <c r="P85" s="258">
        <f>P81+P77+P73+P67+P63</f>
        <v>0</v>
      </c>
      <c r="Q85" s="273">
        <f>Q81+Q77+Q73+Q67+Q63</f>
        <v>0</v>
      </c>
      <c r="R85" s="272"/>
      <c r="S85" s="258">
        <f>S81+S77+S73+S67+S63</f>
        <v>0</v>
      </c>
      <c r="T85" s="273">
        <f>T81+T77+T73+T67+T63</f>
        <v>0</v>
      </c>
      <c r="U85" s="272"/>
      <c r="V85" s="258">
        <f>V81+V77+V73+V67+V63</f>
        <v>0</v>
      </c>
      <c r="W85" s="274">
        <f>W81+W77+W73+W67+W63</f>
        <v>57300</v>
      </c>
      <c r="X85" s="285">
        <f>X81+X77+X73+X67+X63</f>
        <v>57300</v>
      </c>
      <c r="Y85" s="286">
        <f t="shared" si="179"/>
        <v>0</v>
      </c>
      <c r="Z85" s="286">
        <f t="shared" si="180"/>
        <v>0</v>
      </c>
      <c r="AA85" s="451"/>
      <c r="AB85" s="66"/>
      <c r="AC85" s="66"/>
      <c r="AD85" s="66"/>
      <c r="AE85" s="66"/>
      <c r="AF85" s="66"/>
      <c r="AG85" s="66"/>
    </row>
    <row r="86" spans="1:33" ht="14.4" thickBot="1" x14ac:dyDescent="0.3">
      <c r="A86" s="287" t="s">
        <v>68</v>
      </c>
      <c r="B86" s="288">
        <v>5</v>
      </c>
      <c r="C86" s="459" t="s">
        <v>179</v>
      </c>
      <c r="D86" s="460"/>
      <c r="E86" s="460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9"/>
      <c r="X86" s="199"/>
      <c r="Y86" s="290"/>
      <c r="Z86" s="199"/>
      <c r="AA86" s="447"/>
      <c r="AB86" s="66"/>
      <c r="AC86" s="66"/>
      <c r="AD86" s="66"/>
      <c r="AE86" s="66"/>
      <c r="AF86" s="66"/>
      <c r="AG86" s="66"/>
    </row>
    <row r="87" spans="1:33" x14ac:dyDescent="0.25">
      <c r="A87" s="202" t="s">
        <v>70</v>
      </c>
      <c r="B87" s="236" t="s">
        <v>180</v>
      </c>
      <c r="C87" s="81" t="s">
        <v>181</v>
      </c>
      <c r="D87" s="223"/>
      <c r="E87" s="224">
        <f>SUM(E88:E90)</f>
        <v>15</v>
      </c>
      <c r="F87" s="225"/>
      <c r="G87" s="226">
        <f t="shared" ref="G87:H87" si="254">SUM(G88:G90)</f>
        <v>1425</v>
      </c>
      <c r="H87" s="224">
        <f t="shared" si="254"/>
        <v>15</v>
      </c>
      <c r="I87" s="225"/>
      <c r="J87" s="226">
        <f t="shared" ref="J87:K87" si="255">SUM(J88:J90)</f>
        <v>1425</v>
      </c>
      <c r="K87" s="224">
        <f t="shared" si="255"/>
        <v>0</v>
      </c>
      <c r="L87" s="225"/>
      <c r="M87" s="226">
        <f t="shared" ref="M87:N87" si="256">SUM(M88:M90)</f>
        <v>0</v>
      </c>
      <c r="N87" s="224">
        <f t="shared" si="256"/>
        <v>0</v>
      </c>
      <c r="O87" s="225"/>
      <c r="P87" s="226">
        <f t="shared" ref="P87:Q87" si="257">SUM(P88:P90)</f>
        <v>0</v>
      </c>
      <c r="Q87" s="224">
        <f t="shared" si="257"/>
        <v>0</v>
      </c>
      <c r="R87" s="225"/>
      <c r="S87" s="226">
        <f t="shared" ref="S87:T87" si="258">SUM(S88:S90)</f>
        <v>0</v>
      </c>
      <c r="T87" s="224">
        <f t="shared" si="258"/>
        <v>0</v>
      </c>
      <c r="U87" s="225"/>
      <c r="V87" s="226">
        <f t="shared" ref="V87:X87" si="259">SUM(V88:V90)</f>
        <v>0</v>
      </c>
      <c r="W87" s="291">
        <f t="shared" si="259"/>
        <v>1425</v>
      </c>
      <c r="X87" s="291">
        <f t="shared" si="259"/>
        <v>1425</v>
      </c>
      <c r="Y87" s="291">
        <f t="shared" ref="Y87:Y99" si="260">W87-X87</f>
        <v>0</v>
      </c>
      <c r="Z87" s="446">
        <f t="shared" ref="Z87:Z99" si="261">Y87/W87</f>
        <v>0</v>
      </c>
      <c r="AA87" s="437"/>
      <c r="AB87" s="218"/>
      <c r="AC87" s="218"/>
      <c r="AD87" s="218"/>
      <c r="AE87" s="218"/>
      <c r="AF87" s="218"/>
      <c r="AG87" s="218"/>
    </row>
    <row r="88" spans="1:33" ht="26.4" x14ac:dyDescent="0.25">
      <c r="A88" s="211" t="s">
        <v>73</v>
      </c>
      <c r="B88" s="212" t="s">
        <v>182</v>
      </c>
      <c r="C88" s="135" t="s">
        <v>183</v>
      </c>
      <c r="D88" s="93" t="s">
        <v>184</v>
      </c>
      <c r="E88" s="94">
        <v>15</v>
      </c>
      <c r="F88" s="95">
        <v>95</v>
      </c>
      <c r="G88" s="96">
        <f t="shared" ref="G88:G90" si="262">E88*F88</f>
        <v>1425</v>
      </c>
      <c r="H88" s="94">
        <v>15</v>
      </c>
      <c r="I88" s="95">
        <v>95</v>
      </c>
      <c r="J88" s="96">
        <f t="shared" ref="J88:J90" si="263">H88*I88</f>
        <v>1425</v>
      </c>
      <c r="K88" s="94"/>
      <c r="L88" s="95"/>
      <c r="M88" s="96">
        <f t="shared" ref="M88:M90" si="264">K88*L88</f>
        <v>0</v>
      </c>
      <c r="N88" s="94"/>
      <c r="O88" s="95"/>
      <c r="P88" s="96">
        <f t="shared" ref="P88:P90" si="265">N88*O88</f>
        <v>0</v>
      </c>
      <c r="Q88" s="94"/>
      <c r="R88" s="95"/>
      <c r="S88" s="96">
        <f t="shared" ref="S88:S90" si="266">Q88*R88</f>
        <v>0</v>
      </c>
      <c r="T88" s="94"/>
      <c r="U88" s="95"/>
      <c r="V88" s="96">
        <f t="shared" ref="V88:V90" si="267">T88*U88</f>
        <v>0</v>
      </c>
      <c r="W88" s="214">
        <f t="shared" ref="W88:W90" si="268">G88+M88+S88</f>
        <v>1425</v>
      </c>
      <c r="X88" s="215">
        <f t="shared" ref="X88:X90" si="269">J88+P88+V88</f>
        <v>1425</v>
      </c>
      <c r="Y88" s="215">
        <f t="shared" si="260"/>
        <v>0</v>
      </c>
      <c r="Z88" s="421">
        <f t="shared" si="261"/>
        <v>0</v>
      </c>
      <c r="AA88" s="450" t="s">
        <v>362</v>
      </c>
      <c r="AB88" s="218"/>
      <c r="AC88" s="218"/>
      <c r="AD88" s="218"/>
      <c r="AE88" s="218"/>
      <c r="AF88" s="218"/>
      <c r="AG88" s="218"/>
    </row>
    <row r="89" spans="1:33" ht="0.6" customHeight="1" thickBot="1" x14ac:dyDescent="0.3">
      <c r="A89" s="211" t="s">
        <v>73</v>
      </c>
      <c r="B89" s="212" t="s">
        <v>185</v>
      </c>
      <c r="C89" s="102" t="s">
        <v>183</v>
      </c>
      <c r="D89" s="93" t="s">
        <v>184</v>
      </c>
      <c r="E89" s="94"/>
      <c r="F89" s="95"/>
      <c r="G89" s="96">
        <f t="shared" si="262"/>
        <v>0</v>
      </c>
      <c r="H89" s="94"/>
      <c r="I89" s="95"/>
      <c r="J89" s="96">
        <f t="shared" si="263"/>
        <v>0</v>
      </c>
      <c r="K89" s="94"/>
      <c r="L89" s="95"/>
      <c r="M89" s="96">
        <f t="shared" si="264"/>
        <v>0</v>
      </c>
      <c r="N89" s="94"/>
      <c r="O89" s="95"/>
      <c r="P89" s="96">
        <f t="shared" si="265"/>
        <v>0</v>
      </c>
      <c r="Q89" s="94"/>
      <c r="R89" s="95"/>
      <c r="S89" s="96">
        <f t="shared" si="266"/>
        <v>0</v>
      </c>
      <c r="T89" s="94"/>
      <c r="U89" s="95"/>
      <c r="V89" s="96">
        <f t="shared" si="267"/>
        <v>0</v>
      </c>
      <c r="W89" s="214">
        <f t="shared" si="268"/>
        <v>0</v>
      </c>
      <c r="X89" s="215">
        <f t="shared" si="269"/>
        <v>0</v>
      </c>
      <c r="Y89" s="215">
        <f t="shared" si="260"/>
        <v>0</v>
      </c>
      <c r="Z89" s="421" t="e">
        <f t="shared" si="261"/>
        <v>#DIV/0!</v>
      </c>
      <c r="AA89" s="441"/>
      <c r="AB89" s="218"/>
      <c r="AC89" s="218"/>
      <c r="AD89" s="218"/>
      <c r="AE89" s="218"/>
      <c r="AF89" s="218"/>
      <c r="AG89" s="218"/>
    </row>
    <row r="90" spans="1:33" ht="27.6" hidden="1" customHeight="1" thickBot="1" x14ac:dyDescent="0.3">
      <c r="A90" s="219" t="s">
        <v>73</v>
      </c>
      <c r="B90" s="220" t="s">
        <v>186</v>
      </c>
      <c r="C90" s="102" t="s">
        <v>183</v>
      </c>
      <c r="D90" s="284" t="s">
        <v>184</v>
      </c>
      <c r="E90" s="97"/>
      <c r="F90" s="98"/>
      <c r="G90" s="99">
        <f t="shared" si="262"/>
        <v>0</v>
      </c>
      <c r="H90" s="97"/>
      <c r="I90" s="98"/>
      <c r="J90" s="99">
        <f t="shared" si="263"/>
        <v>0</v>
      </c>
      <c r="K90" s="97"/>
      <c r="L90" s="98"/>
      <c r="M90" s="99">
        <f t="shared" si="264"/>
        <v>0</v>
      </c>
      <c r="N90" s="97"/>
      <c r="O90" s="98"/>
      <c r="P90" s="99">
        <f t="shared" si="265"/>
        <v>0</v>
      </c>
      <c r="Q90" s="97"/>
      <c r="R90" s="98"/>
      <c r="S90" s="99">
        <f t="shared" si="266"/>
        <v>0</v>
      </c>
      <c r="T90" s="97"/>
      <c r="U90" s="98"/>
      <c r="V90" s="99">
        <f t="shared" si="267"/>
        <v>0</v>
      </c>
      <c r="W90" s="222">
        <f t="shared" si="268"/>
        <v>0</v>
      </c>
      <c r="X90" s="215">
        <f t="shared" si="269"/>
        <v>0</v>
      </c>
      <c r="Y90" s="215">
        <f t="shared" si="260"/>
        <v>0</v>
      </c>
      <c r="Z90" s="421" t="e">
        <f t="shared" si="261"/>
        <v>#DIV/0!</v>
      </c>
      <c r="AA90" s="442"/>
      <c r="AB90" s="218"/>
      <c r="AC90" s="218"/>
      <c r="AD90" s="218"/>
      <c r="AE90" s="218"/>
      <c r="AF90" s="218"/>
      <c r="AG90" s="218"/>
    </row>
    <row r="91" spans="1:33" ht="16.2" hidden="1" customHeight="1" thickBot="1" x14ac:dyDescent="0.3">
      <c r="A91" s="202" t="s">
        <v>70</v>
      </c>
      <c r="B91" s="236" t="s">
        <v>187</v>
      </c>
      <c r="C91" s="81" t="s">
        <v>188</v>
      </c>
      <c r="D91" s="292"/>
      <c r="E91" s="293">
        <f>SUM(E92:E94)</f>
        <v>0</v>
      </c>
      <c r="F91" s="225"/>
      <c r="G91" s="226">
        <f t="shared" ref="G91:H91" si="270">SUM(G92:G94)</f>
        <v>0</v>
      </c>
      <c r="H91" s="293">
        <f t="shared" si="270"/>
        <v>0</v>
      </c>
      <c r="I91" s="225"/>
      <c r="J91" s="226">
        <f t="shared" ref="J91:K91" si="271">SUM(J92:J94)</f>
        <v>0</v>
      </c>
      <c r="K91" s="293">
        <f t="shared" si="271"/>
        <v>0</v>
      </c>
      <c r="L91" s="225"/>
      <c r="M91" s="226">
        <f t="shared" ref="M91:N91" si="272">SUM(M92:M94)</f>
        <v>0</v>
      </c>
      <c r="N91" s="293">
        <f t="shared" si="272"/>
        <v>0</v>
      </c>
      <c r="O91" s="225"/>
      <c r="P91" s="226">
        <f t="shared" ref="P91:Q91" si="273">SUM(P92:P94)</f>
        <v>0</v>
      </c>
      <c r="Q91" s="293">
        <f t="shared" si="273"/>
        <v>0</v>
      </c>
      <c r="R91" s="225"/>
      <c r="S91" s="226">
        <f t="shared" ref="S91:T91" si="274">SUM(S92:S94)</f>
        <v>0</v>
      </c>
      <c r="T91" s="293">
        <f t="shared" si="274"/>
        <v>0</v>
      </c>
      <c r="U91" s="225"/>
      <c r="V91" s="226">
        <f t="shared" ref="V91:X91" si="275">SUM(V92:V94)</f>
        <v>0</v>
      </c>
      <c r="W91" s="291">
        <f t="shared" si="275"/>
        <v>0</v>
      </c>
      <c r="X91" s="291">
        <f t="shared" si="275"/>
        <v>0</v>
      </c>
      <c r="Y91" s="291">
        <f t="shared" si="260"/>
        <v>0</v>
      </c>
      <c r="Z91" s="449" t="e">
        <f t="shared" si="261"/>
        <v>#DIV/0!</v>
      </c>
      <c r="AA91" s="443"/>
      <c r="AB91" s="218"/>
      <c r="AC91" s="218"/>
      <c r="AD91" s="218"/>
      <c r="AE91" s="218"/>
      <c r="AF91" s="218"/>
      <c r="AG91" s="218"/>
    </row>
    <row r="92" spans="1:33" ht="9" hidden="1" customHeight="1" thickBot="1" x14ac:dyDescent="0.3">
      <c r="A92" s="211" t="s">
        <v>73</v>
      </c>
      <c r="B92" s="212" t="s">
        <v>189</v>
      </c>
      <c r="C92" s="102" t="s">
        <v>190</v>
      </c>
      <c r="D92" s="294" t="s">
        <v>108</v>
      </c>
      <c r="E92" s="94"/>
      <c r="F92" s="95"/>
      <c r="G92" s="96">
        <f t="shared" ref="G92:G94" si="276">E92*F92</f>
        <v>0</v>
      </c>
      <c r="H92" s="94"/>
      <c r="I92" s="95"/>
      <c r="J92" s="96">
        <f t="shared" ref="J92:J94" si="277">H92*I92</f>
        <v>0</v>
      </c>
      <c r="K92" s="94"/>
      <c r="L92" s="95"/>
      <c r="M92" s="96">
        <f t="shared" ref="M92:M94" si="278">K92*L92</f>
        <v>0</v>
      </c>
      <c r="N92" s="94"/>
      <c r="O92" s="95"/>
      <c r="P92" s="96">
        <f t="shared" ref="P92:P94" si="279">N92*O92</f>
        <v>0</v>
      </c>
      <c r="Q92" s="94"/>
      <c r="R92" s="95"/>
      <c r="S92" s="96">
        <f t="shared" ref="S92:S94" si="280">Q92*R92</f>
        <v>0</v>
      </c>
      <c r="T92" s="94"/>
      <c r="U92" s="95"/>
      <c r="V92" s="96">
        <f t="shared" ref="V92:V94" si="281">T92*U92</f>
        <v>0</v>
      </c>
      <c r="W92" s="214">
        <f t="shared" ref="W92:W94" si="282">G92+M92+S92</f>
        <v>0</v>
      </c>
      <c r="X92" s="215">
        <f t="shared" ref="X92:X94" si="283">J92+P92+V92</f>
        <v>0</v>
      </c>
      <c r="Y92" s="215">
        <f t="shared" si="260"/>
        <v>0</v>
      </c>
      <c r="Z92" s="421" t="e">
        <f t="shared" si="261"/>
        <v>#DIV/0!</v>
      </c>
      <c r="AA92" s="441"/>
      <c r="AB92" s="218"/>
      <c r="AC92" s="218"/>
      <c r="AD92" s="218"/>
      <c r="AE92" s="218"/>
      <c r="AF92" s="218"/>
      <c r="AG92" s="218"/>
    </row>
    <row r="93" spans="1:33" ht="10.199999999999999" hidden="1" customHeight="1" thickBot="1" x14ac:dyDescent="0.3">
      <c r="A93" s="211" t="s">
        <v>73</v>
      </c>
      <c r="B93" s="212" t="s">
        <v>191</v>
      </c>
      <c r="C93" s="90" t="s">
        <v>190</v>
      </c>
      <c r="D93" s="93" t="s">
        <v>108</v>
      </c>
      <c r="E93" s="94"/>
      <c r="F93" s="95"/>
      <c r="G93" s="96">
        <f t="shared" si="276"/>
        <v>0</v>
      </c>
      <c r="H93" s="94"/>
      <c r="I93" s="95"/>
      <c r="J93" s="96">
        <f t="shared" si="277"/>
        <v>0</v>
      </c>
      <c r="K93" s="94"/>
      <c r="L93" s="95"/>
      <c r="M93" s="96">
        <f t="shared" si="278"/>
        <v>0</v>
      </c>
      <c r="N93" s="94"/>
      <c r="O93" s="95"/>
      <c r="P93" s="96">
        <f t="shared" si="279"/>
        <v>0</v>
      </c>
      <c r="Q93" s="94"/>
      <c r="R93" s="95"/>
      <c r="S93" s="96">
        <f t="shared" si="280"/>
        <v>0</v>
      </c>
      <c r="T93" s="94"/>
      <c r="U93" s="95"/>
      <c r="V93" s="96">
        <f t="shared" si="281"/>
        <v>0</v>
      </c>
      <c r="W93" s="214">
        <f t="shared" si="282"/>
        <v>0</v>
      </c>
      <c r="X93" s="215">
        <f t="shared" si="283"/>
        <v>0</v>
      </c>
      <c r="Y93" s="215">
        <f t="shared" si="260"/>
        <v>0</v>
      </c>
      <c r="Z93" s="421" t="e">
        <f t="shared" si="261"/>
        <v>#DIV/0!</v>
      </c>
      <c r="AA93" s="441"/>
      <c r="AB93" s="218"/>
      <c r="AC93" s="218"/>
      <c r="AD93" s="218"/>
      <c r="AE93" s="218"/>
      <c r="AF93" s="218"/>
      <c r="AG93" s="218"/>
    </row>
    <row r="94" spans="1:33" ht="12" hidden="1" customHeight="1" thickBot="1" x14ac:dyDescent="0.3">
      <c r="A94" s="219" t="s">
        <v>73</v>
      </c>
      <c r="B94" s="220" t="s">
        <v>192</v>
      </c>
      <c r="C94" s="86" t="s">
        <v>190</v>
      </c>
      <c r="D94" s="284" t="s">
        <v>108</v>
      </c>
      <c r="E94" s="97"/>
      <c r="F94" s="98"/>
      <c r="G94" s="99">
        <f t="shared" si="276"/>
        <v>0</v>
      </c>
      <c r="H94" s="97"/>
      <c r="I94" s="98"/>
      <c r="J94" s="99">
        <f t="shared" si="277"/>
        <v>0</v>
      </c>
      <c r="K94" s="97"/>
      <c r="L94" s="98"/>
      <c r="M94" s="99">
        <f t="shared" si="278"/>
        <v>0</v>
      </c>
      <c r="N94" s="97"/>
      <c r="O94" s="98"/>
      <c r="P94" s="99">
        <f t="shared" si="279"/>
        <v>0</v>
      </c>
      <c r="Q94" s="97"/>
      <c r="R94" s="98"/>
      <c r="S94" s="99">
        <f t="shared" si="280"/>
        <v>0</v>
      </c>
      <c r="T94" s="97"/>
      <c r="U94" s="98"/>
      <c r="V94" s="99">
        <f t="shared" si="281"/>
        <v>0</v>
      </c>
      <c r="W94" s="222">
        <f t="shared" si="282"/>
        <v>0</v>
      </c>
      <c r="X94" s="215">
        <f t="shared" si="283"/>
        <v>0</v>
      </c>
      <c r="Y94" s="215">
        <f t="shared" si="260"/>
        <v>0</v>
      </c>
      <c r="Z94" s="421" t="e">
        <f t="shared" si="261"/>
        <v>#DIV/0!</v>
      </c>
      <c r="AA94" s="442"/>
      <c r="AB94" s="218"/>
      <c r="AC94" s="218"/>
      <c r="AD94" s="218"/>
      <c r="AE94" s="218"/>
      <c r="AF94" s="218"/>
      <c r="AG94" s="218"/>
    </row>
    <row r="95" spans="1:33" ht="10.199999999999999" hidden="1" customHeight="1" thickBot="1" x14ac:dyDescent="0.3">
      <c r="A95" s="202" t="s">
        <v>70</v>
      </c>
      <c r="B95" s="236" t="s">
        <v>193</v>
      </c>
      <c r="C95" s="103" t="s">
        <v>194</v>
      </c>
      <c r="D95" s="295"/>
      <c r="E95" s="293">
        <f>SUM(E96:E98)</f>
        <v>0</v>
      </c>
      <c r="F95" s="225"/>
      <c r="G95" s="226">
        <f t="shared" ref="G95:H95" si="284">SUM(G96:G98)</f>
        <v>0</v>
      </c>
      <c r="H95" s="293">
        <f t="shared" si="284"/>
        <v>0</v>
      </c>
      <c r="I95" s="225"/>
      <c r="J95" s="226">
        <f t="shared" ref="J95:K95" si="285">SUM(J96:J98)</f>
        <v>0</v>
      </c>
      <c r="K95" s="293">
        <f t="shared" si="285"/>
        <v>0</v>
      </c>
      <c r="L95" s="225"/>
      <c r="M95" s="226">
        <f t="shared" ref="M95:N95" si="286">SUM(M96:M98)</f>
        <v>0</v>
      </c>
      <c r="N95" s="293">
        <f t="shared" si="286"/>
        <v>0</v>
      </c>
      <c r="O95" s="225"/>
      <c r="P95" s="226">
        <f t="shared" ref="P95:Q95" si="287">SUM(P96:P98)</f>
        <v>0</v>
      </c>
      <c r="Q95" s="293">
        <f t="shared" si="287"/>
        <v>0</v>
      </c>
      <c r="R95" s="225"/>
      <c r="S95" s="226">
        <f t="shared" ref="S95:T95" si="288">SUM(S96:S98)</f>
        <v>0</v>
      </c>
      <c r="T95" s="293">
        <f t="shared" si="288"/>
        <v>0</v>
      </c>
      <c r="U95" s="225"/>
      <c r="V95" s="226">
        <f t="shared" ref="V95:X95" si="289">SUM(V96:V98)</f>
        <v>0</v>
      </c>
      <c r="W95" s="291">
        <f t="shared" si="289"/>
        <v>0</v>
      </c>
      <c r="X95" s="291">
        <f t="shared" si="289"/>
        <v>0</v>
      </c>
      <c r="Y95" s="291">
        <f t="shared" si="260"/>
        <v>0</v>
      </c>
      <c r="Z95" s="449" t="e">
        <f t="shared" si="261"/>
        <v>#DIV/0!</v>
      </c>
      <c r="AA95" s="443"/>
      <c r="AB95" s="218"/>
      <c r="AC95" s="218"/>
      <c r="AD95" s="218"/>
      <c r="AE95" s="218"/>
      <c r="AF95" s="218"/>
      <c r="AG95" s="218"/>
    </row>
    <row r="96" spans="1:33" ht="6" hidden="1" customHeight="1" thickBot="1" x14ac:dyDescent="0.3">
      <c r="A96" s="211" t="s">
        <v>73</v>
      </c>
      <c r="B96" s="212" t="s">
        <v>195</v>
      </c>
      <c r="C96" s="104" t="s">
        <v>114</v>
      </c>
      <c r="D96" s="296" t="s">
        <v>115</v>
      </c>
      <c r="E96" s="94"/>
      <c r="F96" s="95"/>
      <c r="G96" s="96">
        <f t="shared" ref="G96:G98" si="290">E96*F96</f>
        <v>0</v>
      </c>
      <c r="H96" s="94"/>
      <c r="I96" s="95"/>
      <c r="J96" s="96">
        <f t="shared" ref="J96:J98" si="291">H96*I96</f>
        <v>0</v>
      </c>
      <c r="K96" s="94"/>
      <c r="L96" s="95"/>
      <c r="M96" s="96">
        <f t="shared" ref="M96:M98" si="292">K96*L96</f>
        <v>0</v>
      </c>
      <c r="N96" s="94"/>
      <c r="O96" s="95"/>
      <c r="P96" s="96">
        <f t="shared" ref="P96:P98" si="293">N96*O96</f>
        <v>0</v>
      </c>
      <c r="Q96" s="94"/>
      <c r="R96" s="95"/>
      <c r="S96" s="96">
        <f t="shared" ref="S96:S98" si="294">Q96*R96</f>
        <v>0</v>
      </c>
      <c r="T96" s="94"/>
      <c r="U96" s="95"/>
      <c r="V96" s="96">
        <f t="shared" ref="V96:V98" si="295">T96*U96</f>
        <v>0</v>
      </c>
      <c r="W96" s="214">
        <f t="shared" ref="W96:W98" si="296">G96+M96+S96</f>
        <v>0</v>
      </c>
      <c r="X96" s="215">
        <f t="shared" ref="X96:X98" si="297">J96+P96+V96</f>
        <v>0</v>
      </c>
      <c r="Y96" s="215">
        <f t="shared" si="260"/>
        <v>0</v>
      </c>
      <c r="Z96" s="421" t="e">
        <f t="shared" si="261"/>
        <v>#DIV/0!</v>
      </c>
      <c r="AA96" s="441"/>
      <c r="AB96" s="217"/>
      <c r="AC96" s="218"/>
      <c r="AD96" s="218"/>
      <c r="AE96" s="218"/>
      <c r="AF96" s="218"/>
      <c r="AG96" s="218"/>
    </row>
    <row r="97" spans="1:33" ht="7.8" hidden="1" customHeight="1" thickBot="1" x14ac:dyDescent="0.3">
      <c r="A97" s="211" t="s">
        <v>73</v>
      </c>
      <c r="B97" s="212" t="s">
        <v>196</v>
      </c>
      <c r="C97" s="104" t="s">
        <v>114</v>
      </c>
      <c r="D97" s="296" t="s">
        <v>115</v>
      </c>
      <c r="E97" s="94"/>
      <c r="F97" s="95"/>
      <c r="G97" s="96">
        <f t="shared" si="290"/>
        <v>0</v>
      </c>
      <c r="H97" s="94"/>
      <c r="I97" s="95"/>
      <c r="J97" s="96">
        <f t="shared" si="291"/>
        <v>0</v>
      </c>
      <c r="K97" s="94"/>
      <c r="L97" s="95"/>
      <c r="M97" s="96">
        <f t="shared" si="292"/>
        <v>0</v>
      </c>
      <c r="N97" s="94"/>
      <c r="O97" s="95"/>
      <c r="P97" s="96">
        <f t="shared" si="293"/>
        <v>0</v>
      </c>
      <c r="Q97" s="94"/>
      <c r="R97" s="95"/>
      <c r="S97" s="96">
        <f t="shared" si="294"/>
        <v>0</v>
      </c>
      <c r="T97" s="94"/>
      <c r="U97" s="95"/>
      <c r="V97" s="96">
        <f t="shared" si="295"/>
        <v>0</v>
      </c>
      <c r="W97" s="214">
        <f t="shared" si="296"/>
        <v>0</v>
      </c>
      <c r="X97" s="215">
        <f t="shared" si="297"/>
        <v>0</v>
      </c>
      <c r="Y97" s="215">
        <f t="shared" si="260"/>
        <v>0</v>
      </c>
      <c r="Z97" s="421" t="e">
        <f t="shared" si="261"/>
        <v>#DIV/0!</v>
      </c>
      <c r="AA97" s="441"/>
      <c r="AB97" s="218"/>
      <c r="AC97" s="218"/>
      <c r="AD97" s="218"/>
      <c r="AE97" s="218"/>
      <c r="AF97" s="218"/>
      <c r="AG97" s="218"/>
    </row>
    <row r="98" spans="1:33" ht="1.8" hidden="1" customHeight="1" thickBot="1" x14ac:dyDescent="0.3">
      <c r="A98" s="219" t="s">
        <v>73</v>
      </c>
      <c r="B98" s="220" t="s">
        <v>197</v>
      </c>
      <c r="C98" s="105" t="s">
        <v>114</v>
      </c>
      <c r="D98" s="296" t="s">
        <v>115</v>
      </c>
      <c r="E98" s="232"/>
      <c r="F98" s="233"/>
      <c r="G98" s="234">
        <f t="shared" si="290"/>
        <v>0</v>
      </c>
      <c r="H98" s="232"/>
      <c r="I98" s="233"/>
      <c r="J98" s="234">
        <f t="shared" si="291"/>
        <v>0</v>
      </c>
      <c r="K98" s="232"/>
      <c r="L98" s="233"/>
      <c r="M98" s="234">
        <f t="shared" si="292"/>
        <v>0</v>
      </c>
      <c r="N98" s="232"/>
      <c r="O98" s="233"/>
      <c r="P98" s="234">
        <f t="shared" si="293"/>
        <v>0</v>
      </c>
      <c r="Q98" s="232"/>
      <c r="R98" s="233"/>
      <c r="S98" s="234">
        <f t="shared" si="294"/>
        <v>0</v>
      </c>
      <c r="T98" s="232"/>
      <c r="U98" s="233"/>
      <c r="V98" s="234">
        <f t="shared" si="295"/>
        <v>0</v>
      </c>
      <c r="W98" s="222">
        <f t="shared" si="296"/>
        <v>0</v>
      </c>
      <c r="X98" s="215">
        <f t="shared" si="297"/>
        <v>0</v>
      </c>
      <c r="Y98" s="408">
        <f t="shared" si="260"/>
        <v>0</v>
      </c>
      <c r="Z98" s="421" t="e">
        <f t="shared" si="261"/>
        <v>#DIV/0!</v>
      </c>
      <c r="AA98" s="434"/>
      <c r="AB98" s="218"/>
      <c r="AC98" s="218"/>
      <c r="AD98" s="218"/>
      <c r="AE98" s="218"/>
      <c r="AF98" s="218"/>
      <c r="AG98" s="218"/>
    </row>
    <row r="99" spans="1:33" ht="28.2" customHeight="1" thickBot="1" x14ac:dyDescent="0.3">
      <c r="A99" s="164" t="s">
        <v>198</v>
      </c>
      <c r="B99" s="177"/>
      <c r="C99" s="177"/>
      <c r="D99" s="178"/>
      <c r="E99" s="272"/>
      <c r="F99" s="272"/>
      <c r="G99" s="258">
        <f>G87+G91+G95</f>
        <v>1425</v>
      </c>
      <c r="H99" s="272"/>
      <c r="I99" s="272"/>
      <c r="J99" s="258">
        <f>J87+J91+J95</f>
        <v>1425</v>
      </c>
      <c r="K99" s="272"/>
      <c r="L99" s="272"/>
      <c r="M99" s="258">
        <f>M87+M91+M95</f>
        <v>0</v>
      </c>
      <c r="N99" s="272"/>
      <c r="O99" s="272"/>
      <c r="P99" s="258">
        <f>P87+P91+P95</f>
        <v>0</v>
      </c>
      <c r="Q99" s="272"/>
      <c r="R99" s="272"/>
      <c r="S99" s="258">
        <f>S87+S91+S95</f>
        <v>0</v>
      </c>
      <c r="T99" s="272"/>
      <c r="U99" s="272"/>
      <c r="V99" s="258">
        <f t="shared" ref="V99:X99" si="298">V87+V91+V95</f>
        <v>0</v>
      </c>
      <c r="W99" s="274">
        <f t="shared" si="298"/>
        <v>1425</v>
      </c>
      <c r="X99" s="407">
        <f t="shared" si="298"/>
        <v>1425</v>
      </c>
      <c r="Y99" s="409">
        <f t="shared" si="260"/>
        <v>0</v>
      </c>
      <c r="Z99" s="407">
        <f t="shared" si="261"/>
        <v>0</v>
      </c>
      <c r="AA99" s="435"/>
      <c r="AC99" s="66"/>
      <c r="AD99" s="66"/>
      <c r="AE99" s="66"/>
      <c r="AF99" s="66"/>
      <c r="AG99" s="66"/>
    </row>
    <row r="100" spans="1:33" ht="14.4" thickBot="1" x14ac:dyDescent="0.3">
      <c r="A100" s="263" t="s">
        <v>68</v>
      </c>
      <c r="B100" s="264">
        <v>6</v>
      </c>
      <c r="C100" s="265" t="s">
        <v>199</v>
      </c>
      <c r="D100" s="266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9"/>
      <c r="X100" s="199"/>
      <c r="Y100" s="199"/>
      <c r="Z100" s="199"/>
      <c r="AA100" s="302"/>
      <c r="AB100" s="66"/>
      <c r="AC100" s="66"/>
      <c r="AD100" s="66"/>
      <c r="AE100" s="66"/>
      <c r="AF100" s="66"/>
      <c r="AG100" s="66"/>
    </row>
    <row r="101" spans="1:33" x14ac:dyDescent="0.25">
      <c r="A101" s="202" t="s">
        <v>70</v>
      </c>
      <c r="B101" s="236" t="s">
        <v>200</v>
      </c>
      <c r="C101" s="106" t="s">
        <v>201</v>
      </c>
      <c r="D101" s="204"/>
      <c r="E101" s="205">
        <f>SUM(E102:E104)</f>
        <v>1</v>
      </c>
      <c r="F101" s="206"/>
      <c r="G101" s="207">
        <f t="shared" ref="G101:H101" si="299">SUM(G102:G104)</f>
        <v>2500</v>
      </c>
      <c r="H101" s="205">
        <f t="shared" si="299"/>
        <v>1</v>
      </c>
      <c r="I101" s="206"/>
      <c r="J101" s="207">
        <f t="shared" ref="J101:K101" si="300">SUM(J102:J104)</f>
        <v>2575.5</v>
      </c>
      <c r="K101" s="205">
        <f t="shared" si="300"/>
        <v>0</v>
      </c>
      <c r="L101" s="206"/>
      <c r="M101" s="207">
        <f t="shared" ref="M101:N101" si="301">SUM(M102:M104)</f>
        <v>0</v>
      </c>
      <c r="N101" s="205">
        <f t="shared" si="301"/>
        <v>0</v>
      </c>
      <c r="O101" s="206"/>
      <c r="P101" s="207">
        <f t="shared" ref="P101:Q101" si="302">SUM(P102:P104)</f>
        <v>0</v>
      </c>
      <c r="Q101" s="205">
        <f t="shared" si="302"/>
        <v>0</v>
      </c>
      <c r="R101" s="206"/>
      <c r="S101" s="207">
        <f t="shared" ref="S101:T101" si="303">SUM(S102:S104)</f>
        <v>0</v>
      </c>
      <c r="T101" s="205">
        <f t="shared" si="303"/>
        <v>0</v>
      </c>
      <c r="U101" s="206"/>
      <c r="V101" s="207">
        <f t="shared" ref="V101:X101" si="304">SUM(V102:V104)</f>
        <v>0</v>
      </c>
      <c r="W101" s="207">
        <f t="shared" si="304"/>
        <v>2500</v>
      </c>
      <c r="X101" s="207">
        <f t="shared" si="304"/>
        <v>2575.5</v>
      </c>
      <c r="Y101" s="207">
        <f t="shared" ref="Y101:Y113" si="305">W101-X101</f>
        <v>-75.5</v>
      </c>
      <c r="Z101" s="446">
        <f t="shared" ref="Z101:Z113" si="306">Y101/W101</f>
        <v>-3.0200000000000001E-2</v>
      </c>
      <c r="AA101" s="437"/>
      <c r="AB101" s="210"/>
      <c r="AC101" s="210"/>
      <c r="AD101" s="210"/>
      <c r="AE101" s="210"/>
      <c r="AF101" s="210"/>
      <c r="AG101" s="210"/>
    </row>
    <row r="102" spans="1:33" ht="39.6" x14ac:dyDescent="0.25">
      <c r="A102" s="211" t="s">
        <v>73</v>
      </c>
      <c r="B102" s="212" t="s">
        <v>202</v>
      </c>
      <c r="C102" s="136" t="s">
        <v>363</v>
      </c>
      <c r="D102" s="213" t="s">
        <v>108</v>
      </c>
      <c r="E102" s="94">
        <v>1</v>
      </c>
      <c r="F102" s="95">
        <v>2500</v>
      </c>
      <c r="G102" s="96">
        <f t="shared" ref="G102:G104" si="307">E102*F102</f>
        <v>2500</v>
      </c>
      <c r="H102" s="94">
        <v>1</v>
      </c>
      <c r="I102" s="95">
        <v>2575.5</v>
      </c>
      <c r="J102" s="96">
        <f t="shared" ref="J102:J104" si="308">H102*I102</f>
        <v>2575.5</v>
      </c>
      <c r="K102" s="94"/>
      <c r="L102" s="95"/>
      <c r="M102" s="96">
        <f t="shared" ref="M102:M104" si="309">K102*L102</f>
        <v>0</v>
      </c>
      <c r="N102" s="94"/>
      <c r="O102" s="95"/>
      <c r="P102" s="96">
        <f t="shared" ref="P102:P104" si="310">N102*O102</f>
        <v>0</v>
      </c>
      <c r="Q102" s="94"/>
      <c r="R102" s="95"/>
      <c r="S102" s="96">
        <f t="shared" ref="S102:S104" si="311">Q102*R102</f>
        <v>0</v>
      </c>
      <c r="T102" s="94"/>
      <c r="U102" s="95"/>
      <c r="V102" s="96">
        <f t="shared" ref="V102:V104" si="312">T102*U102</f>
        <v>0</v>
      </c>
      <c r="W102" s="214">
        <f t="shared" ref="W102:W104" si="313">G102+M102+S102</f>
        <v>2500</v>
      </c>
      <c r="X102" s="215">
        <f t="shared" ref="X102:X104" si="314">J102+P102+V102</f>
        <v>2575.5</v>
      </c>
      <c r="Y102" s="215">
        <f t="shared" si="305"/>
        <v>-75.5</v>
      </c>
      <c r="Z102" s="421">
        <f t="shared" si="306"/>
        <v>-3.0200000000000001E-2</v>
      </c>
      <c r="AA102" s="448" t="s">
        <v>364</v>
      </c>
      <c r="AB102" s="218"/>
      <c r="AC102" s="218"/>
      <c r="AD102" s="218"/>
      <c r="AE102" s="218"/>
      <c r="AF102" s="218"/>
      <c r="AG102" s="218"/>
    </row>
    <row r="103" spans="1:33" x14ac:dyDescent="0.25">
      <c r="A103" s="211" t="s">
        <v>73</v>
      </c>
      <c r="B103" s="212" t="s">
        <v>204</v>
      </c>
      <c r="C103" s="90" t="s">
        <v>203</v>
      </c>
      <c r="D103" s="213" t="s">
        <v>108</v>
      </c>
      <c r="E103" s="94"/>
      <c r="F103" s="95"/>
      <c r="G103" s="96">
        <f t="shared" si="307"/>
        <v>0</v>
      </c>
      <c r="H103" s="94"/>
      <c r="I103" s="95"/>
      <c r="J103" s="96">
        <f t="shared" si="308"/>
        <v>0</v>
      </c>
      <c r="K103" s="94"/>
      <c r="L103" s="95"/>
      <c r="M103" s="96">
        <f t="shared" si="309"/>
        <v>0</v>
      </c>
      <c r="N103" s="94"/>
      <c r="O103" s="95"/>
      <c r="P103" s="96">
        <f t="shared" si="310"/>
        <v>0</v>
      </c>
      <c r="Q103" s="94"/>
      <c r="R103" s="95"/>
      <c r="S103" s="96">
        <f t="shared" si="311"/>
        <v>0</v>
      </c>
      <c r="T103" s="94"/>
      <c r="U103" s="95"/>
      <c r="V103" s="96">
        <f t="shared" si="312"/>
        <v>0</v>
      </c>
      <c r="W103" s="214">
        <f t="shared" si="313"/>
        <v>0</v>
      </c>
      <c r="X103" s="215">
        <f t="shared" si="314"/>
        <v>0</v>
      </c>
      <c r="Y103" s="215">
        <f t="shared" si="305"/>
        <v>0</v>
      </c>
      <c r="Z103" s="421" t="e">
        <f t="shared" si="306"/>
        <v>#DIV/0!</v>
      </c>
      <c r="AA103" s="441"/>
      <c r="AB103" s="218"/>
      <c r="AC103" s="218"/>
      <c r="AD103" s="218"/>
      <c r="AE103" s="218"/>
      <c r="AF103" s="218"/>
      <c r="AG103" s="218"/>
    </row>
    <row r="104" spans="1:33" ht="14.4" thickBot="1" x14ac:dyDescent="0.3">
      <c r="A104" s="219" t="s">
        <v>73</v>
      </c>
      <c r="B104" s="220" t="s">
        <v>205</v>
      </c>
      <c r="C104" s="86" t="s">
        <v>203</v>
      </c>
      <c r="D104" s="221" t="s">
        <v>108</v>
      </c>
      <c r="E104" s="97"/>
      <c r="F104" s="98"/>
      <c r="G104" s="99">
        <f t="shared" si="307"/>
        <v>0</v>
      </c>
      <c r="H104" s="97"/>
      <c r="I104" s="98"/>
      <c r="J104" s="99">
        <f t="shared" si="308"/>
        <v>0</v>
      </c>
      <c r="K104" s="97"/>
      <c r="L104" s="98"/>
      <c r="M104" s="99">
        <f t="shared" si="309"/>
        <v>0</v>
      </c>
      <c r="N104" s="97"/>
      <c r="O104" s="98"/>
      <c r="P104" s="99">
        <f t="shared" si="310"/>
        <v>0</v>
      </c>
      <c r="Q104" s="97"/>
      <c r="R104" s="98"/>
      <c r="S104" s="99">
        <f t="shared" si="311"/>
        <v>0</v>
      </c>
      <c r="T104" s="97"/>
      <c r="U104" s="98"/>
      <c r="V104" s="99">
        <f t="shared" si="312"/>
        <v>0</v>
      </c>
      <c r="W104" s="222">
        <f t="shared" si="313"/>
        <v>0</v>
      </c>
      <c r="X104" s="215">
        <f t="shared" si="314"/>
        <v>0</v>
      </c>
      <c r="Y104" s="215">
        <f t="shared" si="305"/>
        <v>0</v>
      </c>
      <c r="Z104" s="421" t="e">
        <f t="shared" si="306"/>
        <v>#DIV/0!</v>
      </c>
      <c r="AA104" s="444"/>
      <c r="AB104" s="218"/>
      <c r="AC104" s="218"/>
      <c r="AD104" s="218"/>
      <c r="AE104" s="218"/>
      <c r="AF104" s="218"/>
      <c r="AG104" s="218"/>
    </row>
    <row r="105" spans="1:33" x14ac:dyDescent="0.25">
      <c r="A105" s="202" t="s">
        <v>68</v>
      </c>
      <c r="B105" s="236" t="s">
        <v>206</v>
      </c>
      <c r="C105" s="107" t="s">
        <v>207</v>
      </c>
      <c r="D105" s="223"/>
      <c r="E105" s="224">
        <f>SUM(E106:E108)</f>
        <v>2</v>
      </c>
      <c r="F105" s="225"/>
      <c r="G105" s="226">
        <f t="shared" ref="G105:H105" si="315">SUM(G106:G108)</f>
        <v>3640</v>
      </c>
      <c r="H105" s="224">
        <f t="shared" si="315"/>
        <v>2</v>
      </c>
      <c r="I105" s="225"/>
      <c r="J105" s="226">
        <f t="shared" ref="J105:K105" si="316">SUM(J106:J108)</f>
        <v>3640</v>
      </c>
      <c r="K105" s="224">
        <f t="shared" si="316"/>
        <v>0</v>
      </c>
      <c r="L105" s="225"/>
      <c r="M105" s="226">
        <f t="shared" ref="M105:N105" si="317">SUM(M106:M108)</f>
        <v>0</v>
      </c>
      <c r="N105" s="224">
        <f t="shared" si="317"/>
        <v>0</v>
      </c>
      <c r="O105" s="225"/>
      <c r="P105" s="226">
        <f t="shared" ref="P105:Q105" si="318">SUM(P106:P108)</f>
        <v>0</v>
      </c>
      <c r="Q105" s="224">
        <f t="shared" si="318"/>
        <v>0</v>
      </c>
      <c r="R105" s="225"/>
      <c r="S105" s="226">
        <f t="shared" ref="S105:T105" si="319">SUM(S106:S108)</f>
        <v>0</v>
      </c>
      <c r="T105" s="224">
        <f t="shared" si="319"/>
        <v>0</v>
      </c>
      <c r="U105" s="225"/>
      <c r="V105" s="226">
        <f t="shared" ref="V105:X105" si="320">SUM(V106:V108)</f>
        <v>0</v>
      </c>
      <c r="W105" s="226">
        <f t="shared" si="320"/>
        <v>3640</v>
      </c>
      <c r="X105" s="226">
        <f t="shared" si="320"/>
        <v>3640</v>
      </c>
      <c r="Y105" s="226">
        <f t="shared" si="305"/>
        <v>0</v>
      </c>
      <c r="Z105" s="357">
        <f t="shared" si="306"/>
        <v>0</v>
      </c>
      <c r="AA105" s="437"/>
      <c r="AB105" s="210"/>
      <c r="AC105" s="210"/>
      <c r="AD105" s="210"/>
      <c r="AE105" s="210"/>
      <c r="AF105" s="210"/>
      <c r="AG105" s="210"/>
    </row>
    <row r="106" spans="1:33" ht="52.8" x14ac:dyDescent="0.25">
      <c r="A106" s="211" t="s">
        <v>73</v>
      </c>
      <c r="B106" s="212" t="s">
        <v>208</v>
      </c>
      <c r="C106" s="136" t="s">
        <v>365</v>
      </c>
      <c r="D106" s="297" t="s">
        <v>108</v>
      </c>
      <c r="E106" s="131">
        <v>2</v>
      </c>
      <c r="F106" s="132">
        <v>1820</v>
      </c>
      <c r="G106" s="96">
        <f t="shared" ref="G106:G108" si="321">E106*F106</f>
        <v>3640</v>
      </c>
      <c r="H106" s="131">
        <v>2</v>
      </c>
      <c r="I106" s="132">
        <v>1820</v>
      </c>
      <c r="J106" s="96">
        <f t="shared" ref="J106:J108" si="322">H106*I106</f>
        <v>3640</v>
      </c>
      <c r="K106" s="94"/>
      <c r="L106" s="95"/>
      <c r="M106" s="96">
        <f t="shared" ref="M106:M108" si="323">K106*L106</f>
        <v>0</v>
      </c>
      <c r="N106" s="94"/>
      <c r="O106" s="95"/>
      <c r="P106" s="96">
        <f t="shared" ref="P106:P108" si="324">N106*O106</f>
        <v>0</v>
      </c>
      <c r="Q106" s="94"/>
      <c r="R106" s="95"/>
      <c r="S106" s="96">
        <f t="shared" ref="S106:S108" si="325">Q106*R106</f>
        <v>0</v>
      </c>
      <c r="T106" s="94"/>
      <c r="U106" s="95"/>
      <c r="V106" s="96">
        <f t="shared" ref="V106:V108" si="326">T106*U106</f>
        <v>0</v>
      </c>
      <c r="W106" s="214">
        <f t="shared" ref="W106:W108" si="327">G106+M106+S106</f>
        <v>3640</v>
      </c>
      <c r="X106" s="215">
        <f t="shared" ref="X106:X108" si="328">J106+P106+V106</f>
        <v>3640</v>
      </c>
      <c r="Y106" s="215">
        <f t="shared" si="305"/>
        <v>0</v>
      </c>
      <c r="Z106" s="421">
        <f t="shared" si="306"/>
        <v>0</v>
      </c>
      <c r="AA106" s="445" t="s">
        <v>366</v>
      </c>
      <c r="AB106" s="218"/>
      <c r="AC106" s="218"/>
      <c r="AD106" s="218"/>
      <c r="AE106" s="218"/>
      <c r="AF106" s="218"/>
      <c r="AG106" s="218"/>
    </row>
    <row r="107" spans="1:33" ht="0.6" customHeight="1" thickBot="1" x14ac:dyDescent="0.3">
      <c r="A107" s="211" t="s">
        <v>73</v>
      </c>
      <c r="B107" s="212" t="s">
        <v>209</v>
      </c>
      <c r="C107" s="90" t="s">
        <v>203</v>
      </c>
      <c r="D107" s="213" t="s">
        <v>108</v>
      </c>
      <c r="E107" s="94"/>
      <c r="F107" s="95"/>
      <c r="G107" s="96">
        <f t="shared" si="321"/>
        <v>0</v>
      </c>
      <c r="H107" s="94"/>
      <c r="I107" s="95"/>
      <c r="J107" s="96">
        <f t="shared" si="322"/>
        <v>0</v>
      </c>
      <c r="K107" s="94"/>
      <c r="L107" s="95"/>
      <c r="M107" s="96">
        <f t="shared" si="323"/>
        <v>0</v>
      </c>
      <c r="N107" s="94"/>
      <c r="O107" s="95"/>
      <c r="P107" s="96">
        <f t="shared" si="324"/>
        <v>0</v>
      </c>
      <c r="Q107" s="94"/>
      <c r="R107" s="95"/>
      <c r="S107" s="96">
        <f t="shared" si="325"/>
        <v>0</v>
      </c>
      <c r="T107" s="94"/>
      <c r="U107" s="95"/>
      <c r="V107" s="96">
        <f t="shared" si="326"/>
        <v>0</v>
      </c>
      <c r="W107" s="214">
        <f t="shared" si="327"/>
        <v>0</v>
      </c>
      <c r="X107" s="215">
        <f t="shared" si="328"/>
        <v>0</v>
      </c>
      <c r="Y107" s="215">
        <f t="shared" si="305"/>
        <v>0</v>
      </c>
      <c r="Z107" s="421" t="e">
        <f t="shared" si="306"/>
        <v>#DIV/0!</v>
      </c>
      <c r="AA107" s="441"/>
      <c r="AB107" s="218"/>
      <c r="AC107" s="218"/>
      <c r="AD107" s="218"/>
      <c r="AE107" s="218"/>
      <c r="AF107" s="218"/>
      <c r="AG107" s="218"/>
    </row>
    <row r="108" spans="1:33" ht="12" hidden="1" customHeight="1" thickBot="1" x14ac:dyDescent="0.3">
      <c r="A108" s="219" t="s">
        <v>73</v>
      </c>
      <c r="B108" s="220" t="s">
        <v>210</v>
      </c>
      <c r="C108" s="86" t="s">
        <v>203</v>
      </c>
      <c r="D108" s="221" t="s">
        <v>108</v>
      </c>
      <c r="E108" s="97"/>
      <c r="F108" s="98"/>
      <c r="G108" s="99">
        <f t="shared" si="321"/>
        <v>0</v>
      </c>
      <c r="H108" s="97"/>
      <c r="I108" s="98"/>
      <c r="J108" s="99">
        <f t="shared" si="322"/>
        <v>0</v>
      </c>
      <c r="K108" s="97"/>
      <c r="L108" s="98"/>
      <c r="M108" s="99">
        <f t="shared" si="323"/>
        <v>0</v>
      </c>
      <c r="N108" s="97"/>
      <c r="O108" s="98"/>
      <c r="P108" s="99">
        <f t="shared" si="324"/>
        <v>0</v>
      </c>
      <c r="Q108" s="97"/>
      <c r="R108" s="98"/>
      <c r="S108" s="99">
        <f t="shared" si="325"/>
        <v>0</v>
      </c>
      <c r="T108" s="97"/>
      <c r="U108" s="98"/>
      <c r="V108" s="99">
        <f t="shared" si="326"/>
        <v>0</v>
      </c>
      <c r="W108" s="222">
        <f t="shared" si="327"/>
        <v>0</v>
      </c>
      <c r="X108" s="215">
        <f t="shared" si="328"/>
        <v>0</v>
      </c>
      <c r="Y108" s="215">
        <f t="shared" si="305"/>
        <v>0</v>
      </c>
      <c r="Z108" s="421" t="e">
        <f t="shared" si="306"/>
        <v>#DIV/0!</v>
      </c>
      <c r="AA108" s="444"/>
      <c r="AB108" s="218"/>
      <c r="AC108" s="218"/>
      <c r="AD108" s="218"/>
      <c r="AE108" s="218"/>
      <c r="AF108" s="218"/>
      <c r="AG108" s="218"/>
    </row>
    <row r="109" spans="1:33" ht="14.4" hidden="1" thickBot="1" x14ac:dyDescent="0.3">
      <c r="A109" s="202" t="s">
        <v>68</v>
      </c>
      <c r="B109" s="236" t="s">
        <v>211</v>
      </c>
      <c r="C109" s="107" t="s">
        <v>212</v>
      </c>
      <c r="D109" s="223"/>
      <c r="E109" s="224">
        <f>SUM(E110:E112)</f>
        <v>0</v>
      </c>
      <c r="F109" s="225"/>
      <c r="G109" s="226">
        <f t="shared" ref="G109:H109" si="329">SUM(G110:G112)</f>
        <v>0</v>
      </c>
      <c r="H109" s="224">
        <f t="shared" si="329"/>
        <v>0</v>
      </c>
      <c r="I109" s="225"/>
      <c r="J109" s="226">
        <f t="shared" ref="J109:K109" si="330">SUM(J110:J112)</f>
        <v>0</v>
      </c>
      <c r="K109" s="224">
        <f t="shared" si="330"/>
        <v>0</v>
      </c>
      <c r="L109" s="225"/>
      <c r="M109" s="226">
        <f t="shared" ref="M109:N109" si="331">SUM(M110:M112)</f>
        <v>0</v>
      </c>
      <c r="N109" s="224">
        <f t="shared" si="331"/>
        <v>0</v>
      </c>
      <c r="O109" s="225"/>
      <c r="P109" s="226">
        <f t="shared" ref="P109:Q109" si="332">SUM(P110:P112)</f>
        <v>0</v>
      </c>
      <c r="Q109" s="224">
        <f t="shared" si="332"/>
        <v>0</v>
      </c>
      <c r="R109" s="225"/>
      <c r="S109" s="226">
        <f t="shared" ref="S109:T109" si="333">SUM(S110:S112)</f>
        <v>0</v>
      </c>
      <c r="T109" s="224">
        <f t="shared" si="333"/>
        <v>0</v>
      </c>
      <c r="U109" s="225"/>
      <c r="V109" s="226">
        <f t="shared" ref="V109:X109" si="334">SUM(V110:V112)</f>
        <v>0</v>
      </c>
      <c r="W109" s="226">
        <f t="shared" si="334"/>
        <v>0</v>
      </c>
      <c r="X109" s="226">
        <f t="shared" si="334"/>
        <v>0</v>
      </c>
      <c r="Y109" s="226">
        <f t="shared" si="305"/>
        <v>0</v>
      </c>
      <c r="Z109" s="226" t="e">
        <f t="shared" si="306"/>
        <v>#DIV/0!</v>
      </c>
      <c r="AA109" s="78"/>
      <c r="AB109" s="210"/>
      <c r="AC109" s="210"/>
      <c r="AD109" s="210"/>
      <c r="AE109" s="210"/>
      <c r="AF109" s="210"/>
      <c r="AG109" s="210"/>
    </row>
    <row r="110" spans="1:33" ht="14.4" hidden="1" thickBot="1" x14ac:dyDescent="0.3">
      <c r="A110" s="211" t="s">
        <v>73</v>
      </c>
      <c r="B110" s="212" t="s">
        <v>213</v>
      </c>
      <c r="C110" s="90" t="s">
        <v>203</v>
      </c>
      <c r="D110" s="213" t="s">
        <v>108</v>
      </c>
      <c r="E110" s="94"/>
      <c r="F110" s="95"/>
      <c r="G110" s="96">
        <f t="shared" ref="G110:G112" si="335">E110*F110</f>
        <v>0</v>
      </c>
      <c r="H110" s="94"/>
      <c r="I110" s="95"/>
      <c r="J110" s="96">
        <f t="shared" ref="J110:J112" si="336">H110*I110</f>
        <v>0</v>
      </c>
      <c r="K110" s="94"/>
      <c r="L110" s="95"/>
      <c r="M110" s="96">
        <f t="shared" ref="M110:M112" si="337">K110*L110</f>
        <v>0</v>
      </c>
      <c r="N110" s="94"/>
      <c r="O110" s="95"/>
      <c r="P110" s="96">
        <f t="shared" ref="P110:P112" si="338">N110*O110</f>
        <v>0</v>
      </c>
      <c r="Q110" s="94"/>
      <c r="R110" s="95"/>
      <c r="S110" s="96">
        <f t="shared" ref="S110:S112" si="339">Q110*R110</f>
        <v>0</v>
      </c>
      <c r="T110" s="94"/>
      <c r="U110" s="95"/>
      <c r="V110" s="96">
        <f t="shared" ref="V110:V112" si="340">T110*U110</f>
        <v>0</v>
      </c>
      <c r="W110" s="214">
        <f t="shared" ref="W110:W112" si="341">G110+M110+S110</f>
        <v>0</v>
      </c>
      <c r="X110" s="215">
        <f t="shared" ref="X110:X112" si="342">J110+P110+V110</f>
        <v>0</v>
      </c>
      <c r="Y110" s="215">
        <f t="shared" si="305"/>
        <v>0</v>
      </c>
      <c r="Z110" s="216" t="e">
        <f t="shared" si="306"/>
        <v>#DIV/0!</v>
      </c>
      <c r="AA110" s="79"/>
      <c r="AB110" s="218"/>
      <c r="AC110" s="218"/>
      <c r="AD110" s="218"/>
      <c r="AE110" s="218"/>
      <c r="AF110" s="218"/>
      <c r="AG110" s="218"/>
    </row>
    <row r="111" spans="1:33" ht="14.4" hidden="1" thickBot="1" x14ac:dyDescent="0.3">
      <c r="A111" s="211" t="s">
        <v>73</v>
      </c>
      <c r="B111" s="212" t="s">
        <v>214</v>
      </c>
      <c r="C111" s="90" t="s">
        <v>203</v>
      </c>
      <c r="D111" s="213" t="s">
        <v>108</v>
      </c>
      <c r="E111" s="94"/>
      <c r="F111" s="95"/>
      <c r="G111" s="96">
        <f t="shared" si="335"/>
        <v>0</v>
      </c>
      <c r="H111" s="94"/>
      <c r="I111" s="95"/>
      <c r="J111" s="96">
        <f t="shared" si="336"/>
        <v>0</v>
      </c>
      <c r="K111" s="94"/>
      <c r="L111" s="95"/>
      <c r="M111" s="96">
        <f t="shared" si="337"/>
        <v>0</v>
      </c>
      <c r="N111" s="94"/>
      <c r="O111" s="95"/>
      <c r="P111" s="96">
        <f t="shared" si="338"/>
        <v>0</v>
      </c>
      <c r="Q111" s="94"/>
      <c r="R111" s="95"/>
      <c r="S111" s="96">
        <f t="shared" si="339"/>
        <v>0</v>
      </c>
      <c r="T111" s="94"/>
      <c r="U111" s="95"/>
      <c r="V111" s="96">
        <f t="shared" si="340"/>
        <v>0</v>
      </c>
      <c r="W111" s="214">
        <f t="shared" si="341"/>
        <v>0</v>
      </c>
      <c r="X111" s="215">
        <f t="shared" si="342"/>
        <v>0</v>
      </c>
      <c r="Y111" s="215">
        <f t="shared" si="305"/>
        <v>0</v>
      </c>
      <c r="Z111" s="216" t="e">
        <f t="shared" si="306"/>
        <v>#DIV/0!</v>
      </c>
      <c r="AA111" s="79"/>
      <c r="AB111" s="218"/>
      <c r="AC111" s="218"/>
      <c r="AD111" s="218"/>
      <c r="AE111" s="218"/>
      <c r="AF111" s="218"/>
      <c r="AG111" s="218"/>
    </row>
    <row r="112" spans="1:33" ht="14.4" hidden="1" thickBot="1" x14ac:dyDescent="0.3">
      <c r="A112" s="219" t="s">
        <v>73</v>
      </c>
      <c r="B112" s="220" t="s">
        <v>215</v>
      </c>
      <c r="C112" s="86" t="s">
        <v>203</v>
      </c>
      <c r="D112" s="221" t="s">
        <v>108</v>
      </c>
      <c r="E112" s="232"/>
      <c r="F112" s="233"/>
      <c r="G112" s="234">
        <f t="shared" si="335"/>
        <v>0</v>
      </c>
      <c r="H112" s="232"/>
      <c r="I112" s="233"/>
      <c r="J112" s="234">
        <f t="shared" si="336"/>
        <v>0</v>
      </c>
      <c r="K112" s="232"/>
      <c r="L112" s="233"/>
      <c r="M112" s="234">
        <f t="shared" si="337"/>
        <v>0</v>
      </c>
      <c r="N112" s="232"/>
      <c r="O112" s="233"/>
      <c r="P112" s="234">
        <f t="shared" si="338"/>
        <v>0</v>
      </c>
      <c r="Q112" s="232"/>
      <c r="R112" s="233"/>
      <c r="S112" s="234">
        <f t="shared" si="339"/>
        <v>0</v>
      </c>
      <c r="T112" s="232"/>
      <c r="U112" s="233"/>
      <c r="V112" s="234">
        <f t="shared" si="340"/>
        <v>0</v>
      </c>
      <c r="W112" s="222">
        <f t="shared" si="341"/>
        <v>0</v>
      </c>
      <c r="X112" s="247">
        <f t="shared" si="342"/>
        <v>0</v>
      </c>
      <c r="Y112" s="247">
        <f t="shared" si="305"/>
        <v>0</v>
      </c>
      <c r="Z112" s="298" t="e">
        <f t="shared" si="306"/>
        <v>#DIV/0!</v>
      </c>
      <c r="AA112" s="80"/>
      <c r="AB112" s="218"/>
      <c r="AC112" s="218"/>
      <c r="AD112" s="218"/>
      <c r="AE112" s="218"/>
      <c r="AF112" s="218"/>
      <c r="AG112" s="218"/>
    </row>
    <row r="113" spans="1:33" ht="12.6" customHeight="1" thickBot="1" x14ac:dyDescent="0.3">
      <c r="A113" s="404" t="s">
        <v>216</v>
      </c>
      <c r="B113" s="405"/>
      <c r="C113" s="405"/>
      <c r="D113" s="406"/>
      <c r="E113" s="259">
        <f>E109+E105+E101</f>
        <v>3</v>
      </c>
      <c r="F113" s="272"/>
      <c r="G113" s="258">
        <f t="shared" ref="G113:H113" si="343">G109+G105+G101</f>
        <v>6140</v>
      </c>
      <c r="H113" s="259">
        <f t="shared" si="343"/>
        <v>3</v>
      </c>
      <c r="I113" s="272"/>
      <c r="J113" s="258">
        <f t="shared" ref="J113:K113" si="344">J109+J105+J101</f>
        <v>6215.5</v>
      </c>
      <c r="K113" s="273">
        <f t="shared" si="344"/>
        <v>0</v>
      </c>
      <c r="L113" s="272"/>
      <c r="M113" s="258">
        <f t="shared" ref="M113:N113" si="345">M109+M105+M101</f>
        <v>0</v>
      </c>
      <c r="N113" s="273">
        <f t="shared" si="345"/>
        <v>0</v>
      </c>
      <c r="O113" s="272"/>
      <c r="P113" s="258">
        <f t="shared" ref="P113:Q113" si="346">P109+P105+P101</f>
        <v>0</v>
      </c>
      <c r="Q113" s="273">
        <f t="shared" si="346"/>
        <v>0</v>
      </c>
      <c r="R113" s="272"/>
      <c r="S113" s="258">
        <f t="shared" ref="S113:T113" si="347">S109+S105+S101</f>
        <v>0</v>
      </c>
      <c r="T113" s="273">
        <f t="shared" si="347"/>
        <v>0</v>
      </c>
      <c r="U113" s="272"/>
      <c r="V113" s="260">
        <f t="shared" ref="V113:X113" si="348">V109+V105+V101</f>
        <v>0</v>
      </c>
      <c r="W113" s="299">
        <f t="shared" si="348"/>
        <v>6140</v>
      </c>
      <c r="X113" s="300">
        <f t="shared" si="348"/>
        <v>6215.5</v>
      </c>
      <c r="Y113" s="300">
        <f t="shared" si="305"/>
        <v>-75.5</v>
      </c>
      <c r="Z113" s="300">
        <f t="shared" si="306"/>
        <v>-1.229641693811075E-2</v>
      </c>
      <c r="AA113" s="108"/>
      <c r="AB113" s="66"/>
      <c r="AC113" s="66"/>
      <c r="AD113" s="66"/>
      <c r="AE113" s="66"/>
      <c r="AF113" s="66"/>
      <c r="AG113" s="66"/>
    </row>
    <row r="114" spans="1:33" ht="14.4" hidden="1" thickBot="1" x14ac:dyDescent="0.3">
      <c r="A114" s="263" t="s">
        <v>68</v>
      </c>
      <c r="B114" s="288">
        <v>7</v>
      </c>
      <c r="C114" s="265" t="s">
        <v>217</v>
      </c>
      <c r="D114" s="266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301"/>
      <c r="X114" s="301"/>
      <c r="Y114" s="267"/>
      <c r="Z114" s="301"/>
      <c r="AA114" s="302"/>
      <c r="AB114" s="66"/>
      <c r="AC114" s="66"/>
      <c r="AD114" s="66"/>
      <c r="AE114" s="66"/>
      <c r="AF114" s="66"/>
      <c r="AG114" s="66"/>
    </row>
    <row r="115" spans="1:33" ht="14.4" hidden="1" thickBot="1" x14ac:dyDescent="0.3">
      <c r="A115" s="211" t="s">
        <v>73</v>
      </c>
      <c r="B115" s="212" t="s">
        <v>218</v>
      </c>
      <c r="C115" s="90" t="s">
        <v>219</v>
      </c>
      <c r="D115" s="213" t="s">
        <v>108</v>
      </c>
      <c r="E115" s="94"/>
      <c r="F115" s="95"/>
      <c r="G115" s="96">
        <f t="shared" ref="G115:G125" si="349">E115*F115</f>
        <v>0</v>
      </c>
      <c r="H115" s="94"/>
      <c r="I115" s="95"/>
      <c r="J115" s="96">
        <f t="shared" ref="J115:J125" si="350">H115*I115</f>
        <v>0</v>
      </c>
      <c r="K115" s="94"/>
      <c r="L115" s="95"/>
      <c r="M115" s="96">
        <f t="shared" ref="M115:M125" si="351">K115*L115</f>
        <v>0</v>
      </c>
      <c r="N115" s="94"/>
      <c r="O115" s="95"/>
      <c r="P115" s="96">
        <f t="shared" ref="P115:P125" si="352">N115*O115</f>
        <v>0</v>
      </c>
      <c r="Q115" s="94"/>
      <c r="R115" s="95"/>
      <c r="S115" s="96">
        <f t="shared" ref="S115:S125" si="353">Q115*R115</f>
        <v>0</v>
      </c>
      <c r="T115" s="94"/>
      <c r="U115" s="95"/>
      <c r="V115" s="303">
        <f t="shared" ref="V115:V125" si="354">T115*U115</f>
        <v>0</v>
      </c>
      <c r="W115" s="304">
        <f t="shared" ref="W115:W125" si="355">G115+M115+S115</f>
        <v>0</v>
      </c>
      <c r="X115" s="305">
        <f t="shared" ref="X115:X125" si="356">J115+P115+V115</f>
        <v>0</v>
      </c>
      <c r="Y115" s="305">
        <f t="shared" ref="Y115:Y126" si="357">W115-X115</f>
        <v>0</v>
      </c>
      <c r="Z115" s="306" t="e">
        <f t="shared" ref="Z115:Z126" si="358">Y115/W115</f>
        <v>#DIV/0!</v>
      </c>
      <c r="AA115" s="109"/>
      <c r="AB115" s="218"/>
      <c r="AC115" s="218"/>
      <c r="AD115" s="218"/>
      <c r="AE115" s="218"/>
      <c r="AF115" s="218"/>
      <c r="AG115" s="218"/>
    </row>
    <row r="116" spans="1:33" ht="14.4" hidden="1" thickBot="1" x14ac:dyDescent="0.3">
      <c r="A116" s="211" t="s">
        <v>73</v>
      </c>
      <c r="B116" s="212" t="s">
        <v>220</v>
      </c>
      <c r="C116" s="90" t="s">
        <v>221</v>
      </c>
      <c r="D116" s="213" t="s">
        <v>108</v>
      </c>
      <c r="E116" s="94"/>
      <c r="F116" s="95"/>
      <c r="G116" s="96">
        <f t="shared" si="349"/>
        <v>0</v>
      </c>
      <c r="H116" s="94"/>
      <c r="I116" s="95"/>
      <c r="J116" s="96">
        <f t="shared" si="350"/>
        <v>0</v>
      </c>
      <c r="K116" s="94"/>
      <c r="L116" s="95"/>
      <c r="M116" s="96">
        <f t="shared" si="351"/>
        <v>0</v>
      </c>
      <c r="N116" s="94"/>
      <c r="O116" s="95"/>
      <c r="P116" s="96">
        <f t="shared" si="352"/>
        <v>0</v>
      </c>
      <c r="Q116" s="94"/>
      <c r="R116" s="95"/>
      <c r="S116" s="96">
        <f t="shared" si="353"/>
        <v>0</v>
      </c>
      <c r="T116" s="94"/>
      <c r="U116" s="95"/>
      <c r="V116" s="303">
        <f t="shared" si="354"/>
        <v>0</v>
      </c>
      <c r="W116" s="307">
        <f t="shared" si="355"/>
        <v>0</v>
      </c>
      <c r="X116" s="215">
        <f t="shared" si="356"/>
        <v>0</v>
      </c>
      <c r="Y116" s="215">
        <f t="shared" si="357"/>
        <v>0</v>
      </c>
      <c r="Z116" s="216" t="e">
        <f t="shared" si="358"/>
        <v>#DIV/0!</v>
      </c>
      <c r="AA116" s="79"/>
      <c r="AB116" s="218"/>
      <c r="AC116" s="218"/>
      <c r="AD116" s="218"/>
      <c r="AE116" s="218"/>
      <c r="AF116" s="218"/>
      <c r="AG116" s="218"/>
    </row>
    <row r="117" spans="1:33" ht="14.4" hidden="1" thickBot="1" x14ac:dyDescent="0.3">
      <c r="A117" s="211" t="s">
        <v>73</v>
      </c>
      <c r="B117" s="212" t="s">
        <v>222</v>
      </c>
      <c r="C117" s="90" t="s">
        <v>223</v>
      </c>
      <c r="D117" s="213" t="s">
        <v>108</v>
      </c>
      <c r="E117" s="94"/>
      <c r="F117" s="95"/>
      <c r="G117" s="96">
        <f t="shared" si="349"/>
        <v>0</v>
      </c>
      <c r="H117" s="94"/>
      <c r="I117" s="95"/>
      <c r="J117" s="96">
        <f t="shared" si="350"/>
        <v>0</v>
      </c>
      <c r="K117" s="94"/>
      <c r="L117" s="95"/>
      <c r="M117" s="96">
        <f t="shared" si="351"/>
        <v>0</v>
      </c>
      <c r="N117" s="94"/>
      <c r="O117" s="95"/>
      <c r="P117" s="96">
        <f t="shared" si="352"/>
        <v>0</v>
      </c>
      <c r="Q117" s="94"/>
      <c r="R117" s="95"/>
      <c r="S117" s="96">
        <f t="shared" si="353"/>
        <v>0</v>
      </c>
      <c r="T117" s="94"/>
      <c r="U117" s="95"/>
      <c r="V117" s="303">
        <f t="shared" si="354"/>
        <v>0</v>
      </c>
      <c r="W117" s="307">
        <f t="shared" si="355"/>
        <v>0</v>
      </c>
      <c r="X117" s="215">
        <f t="shared" si="356"/>
        <v>0</v>
      </c>
      <c r="Y117" s="215">
        <f t="shared" si="357"/>
        <v>0</v>
      </c>
      <c r="Z117" s="216" t="e">
        <f t="shared" si="358"/>
        <v>#DIV/0!</v>
      </c>
      <c r="AA117" s="79"/>
      <c r="AB117" s="218"/>
      <c r="AC117" s="218"/>
      <c r="AD117" s="218"/>
      <c r="AE117" s="218"/>
      <c r="AF117" s="218"/>
      <c r="AG117" s="218"/>
    </row>
    <row r="118" spans="1:33" ht="14.4" hidden="1" thickBot="1" x14ac:dyDescent="0.3">
      <c r="A118" s="211" t="s">
        <v>73</v>
      </c>
      <c r="B118" s="212" t="s">
        <v>224</v>
      </c>
      <c r="C118" s="90" t="s">
        <v>225</v>
      </c>
      <c r="D118" s="213" t="s">
        <v>108</v>
      </c>
      <c r="E118" s="94"/>
      <c r="F118" s="95"/>
      <c r="G118" s="96">
        <f t="shared" si="349"/>
        <v>0</v>
      </c>
      <c r="H118" s="94"/>
      <c r="I118" s="95"/>
      <c r="J118" s="96">
        <f t="shared" si="350"/>
        <v>0</v>
      </c>
      <c r="K118" s="94"/>
      <c r="L118" s="95"/>
      <c r="M118" s="96">
        <f t="shared" si="351"/>
        <v>0</v>
      </c>
      <c r="N118" s="94"/>
      <c r="O118" s="95"/>
      <c r="P118" s="96">
        <f t="shared" si="352"/>
        <v>0</v>
      </c>
      <c r="Q118" s="94"/>
      <c r="R118" s="95"/>
      <c r="S118" s="96">
        <f t="shared" si="353"/>
        <v>0</v>
      </c>
      <c r="T118" s="94"/>
      <c r="U118" s="95"/>
      <c r="V118" s="303">
        <f t="shared" si="354"/>
        <v>0</v>
      </c>
      <c r="W118" s="307">
        <f t="shared" si="355"/>
        <v>0</v>
      </c>
      <c r="X118" s="215">
        <f t="shared" si="356"/>
        <v>0</v>
      </c>
      <c r="Y118" s="215">
        <f t="shared" si="357"/>
        <v>0</v>
      </c>
      <c r="Z118" s="216" t="e">
        <f t="shared" si="358"/>
        <v>#DIV/0!</v>
      </c>
      <c r="AA118" s="79"/>
      <c r="AB118" s="218"/>
      <c r="AC118" s="218"/>
      <c r="AD118" s="218"/>
      <c r="AE118" s="218"/>
      <c r="AF118" s="218"/>
      <c r="AG118" s="218"/>
    </row>
    <row r="119" spans="1:33" ht="14.4" hidden="1" thickBot="1" x14ac:dyDescent="0.3">
      <c r="A119" s="211" t="s">
        <v>73</v>
      </c>
      <c r="B119" s="212" t="s">
        <v>226</v>
      </c>
      <c r="C119" s="90" t="s">
        <v>227</v>
      </c>
      <c r="D119" s="213" t="s">
        <v>108</v>
      </c>
      <c r="E119" s="94"/>
      <c r="F119" s="95"/>
      <c r="G119" s="96">
        <f t="shared" si="349"/>
        <v>0</v>
      </c>
      <c r="H119" s="94"/>
      <c r="I119" s="95"/>
      <c r="J119" s="96">
        <f t="shared" si="350"/>
        <v>0</v>
      </c>
      <c r="K119" s="94"/>
      <c r="L119" s="95"/>
      <c r="M119" s="96">
        <f t="shared" si="351"/>
        <v>0</v>
      </c>
      <c r="N119" s="94"/>
      <c r="O119" s="95"/>
      <c r="P119" s="96">
        <f t="shared" si="352"/>
        <v>0</v>
      </c>
      <c r="Q119" s="94"/>
      <c r="R119" s="95"/>
      <c r="S119" s="96">
        <f t="shared" si="353"/>
        <v>0</v>
      </c>
      <c r="T119" s="94"/>
      <c r="U119" s="95"/>
      <c r="V119" s="303">
        <f t="shared" si="354"/>
        <v>0</v>
      </c>
      <c r="W119" s="307">
        <f t="shared" si="355"/>
        <v>0</v>
      </c>
      <c r="X119" s="215">
        <f t="shared" si="356"/>
        <v>0</v>
      </c>
      <c r="Y119" s="215">
        <f t="shared" si="357"/>
        <v>0</v>
      </c>
      <c r="Z119" s="216" t="e">
        <f t="shared" si="358"/>
        <v>#DIV/0!</v>
      </c>
      <c r="AA119" s="79"/>
      <c r="AB119" s="218"/>
      <c r="AC119" s="218"/>
      <c r="AD119" s="218"/>
      <c r="AE119" s="218"/>
      <c r="AF119" s="218"/>
      <c r="AG119" s="218"/>
    </row>
    <row r="120" spans="1:33" ht="14.4" hidden="1" thickBot="1" x14ac:dyDescent="0.3">
      <c r="A120" s="211" t="s">
        <v>73</v>
      </c>
      <c r="B120" s="212" t="s">
        <v>228</v>
      </c>
      <c r="C120" s="90" t="s">
        <v>229</v>
      </c>
      <c r="D120" s="213" t="s">
        <v>108</v>
      </c>
      <c r="E120" s="94"/>
      <c r="F120" s="95"/>
      <c r="G120" s="96">
        <f t="shared" si="349"/>
        <v>0</v>
      </c>
      <c r="H120" s="94"/>
      <c r="I120" s="95"/>
      <c r="J120" s="96">
        <f t="shared" si="350"/>
        <v>0</v>
      </c>
      <c r="K120" s="94"/>
      <c r="L120" s="95"/>
      <c r="M120" s="96">
        <f t="shared" si="351"/>
        <v>0</v>
      </c>
      <c r="N120" s="94"/>
      <c r="O120" s="95"/>
      <c r="P120" s="96">
        <f t="shared" si="352"/>
        <v>0</v>
      </c>
      <c r="Q120" s="94"/>
      <c r="R120" s="95"/>
      <c r="S120" s="96">
        <f t="shared" si="353"/>
        <v>0</v>
      </c>
      <c r="T120" s="94"/>
      <c r="U120" s="95"/>
      <c r="V120" s="303">
        <f t="shared" si="354"/>
        <v>0</v>
      </c>
      <c r="W120" s="307">
        <f t="shared" si="355"/>
        <v>0</v>
      </c>
      <c r="X120" s="215">
        <f t="shared" si="356"/>
        <v>0</v>
      </c>
      <c r="Y120" s="215">
        <f t="shared" si="357"/>
        <v>0</v>
      </c>
      <c r="Z120" s="216" t="e">
        <f t="shared" si="358"/>
        <v>#DIV/0!</v>
      </c>
      <c r="AA120" s="79"/>
      <c r="AB120" s="218"/>
      <c r="AC120" s="218"/>
      <c r="AD120" s="218"/>
      <c r="AE120" s="218"/>
      <c r="AF120" s="218"/>
      <c r="AG120" s="218"/>
    </row>
    <row r="121" spans="1:33" ht="14.4" hidden="1" thickBot="1" x14ac:dyDescent="0.3">
      <c r="A121" s="211" t="s">
        <v>73</v>
      </c>
      <c r="B121" s="212" t="s">
        <v>230</v>
      </c>
      <c r="C121" s="90" t="s">
        <v>231</v>
      </c>
      <c r="D121" s="213" t="s">
        <v>108</v>
      </c>
      <c r="E121" s="94"/>
      <c r="F121" s="95"/>
      <c r="G121" s="96">
        <f t="shared" si="349"/>
        <v>0</v>
      </c>
      <c r="H121" s="94"/>
      <c r="I121" s="95"/>
      <c r="J121" s="96">
        <f t="shared" si="350"/>
        <v>0</v>
      </c>
      <c r="K121" s="94"/>
      <c r="L121" s="95"/>
      <c r="M121" s="96">
        <f t="shared" si="351"/>
        <v>0</v>
      </c>
      <c r="N121" s="94"/>
      <c r="O121" s="95"/>
      <c r="P121" s="96">
        <f t="shared" si="352"/>
        <v>0</v>
      </c>
      <c r="Q121" s="94"/>
      <c r="R121" s="95"/>
      <c r="S121" s="96">
        <f t="shared" si="353"/>
        <v>0</v>
      </c>
      <c r="T121" s="94"/>
      <c r="U121" s="95"/>
      <c r="V121" s="303">
        <f t="shared" si="354"/>
        <v>0</v>
      </c>
      <c r="W121" s="307">
        <f t="shared" si="355"/>
        <v>0</v>
      </c>
      <c r="X121" s="215">
        <f t="shared" si="356"/>
        <v>0</v>
      </c>
      <c r="Y121" s="215">
        <f t="shared" si="357"/>
        <v>0</v>
      </c>
      <c r="Z121" s="216" t="e">
        <f t="shared" si="358"/>
        <v>#DIV/0!</v>
      </c>
      <c r="AA121" s="79"/>
      <c r="AB121" s="218"/>
      <c r="AC121" s="218"/>
      <c r="AD121" s="218"/>
      <c r="AE121" s="218"/>
      <c r="AF121" s="218"/>
      <c r="AG121" s="218"/>
    </row>
    <row r="122" spans="1:33" ht="14.4" hidden="1" thickBot="1" x14ac:dyDescent="0.3">
      <c r="A122" s="211" t="s">
        <v>73</v>
      </c>
      <c r="B122" s="212" t="s">
        <v>232</v>
      </c>
      <c r="C122" s="90" t="s">
        <v>233</v>
      </c>
      <c r="D122" s="213" t="s">
        <v>108</v>
      </c>
      <c r="E122" s="94"/>
      <c r="F122" s="95"/>
      <c r="G122" s="96">
        <f t="shared" si="349"/>
        <v>0</v>
      </c>
      <c r="H122" s="94"/>
      <c r="I122" s="95"/>
      <c r="J122" s="96">
        <f t="shared" si="350"/>
        <v>0</v>
      </c>
      <c r="K122" s="94"/>
      <c r="L122" s="95"/>
      <c r="M122" s="96">
        <f t="shared" si="351"/>
        <v>0</v>
      </c>
      <c r="N122" s="94"/>
      <c r="O122" s="95"/>
      <c r="P122" s="96">
        <f t="shared" si="352"/>
        <v>0</v>
      </c>
      <c r="Q122" s="94"/>
      <c r="R122" s="95"/>
      <c r="S122" s="96">
        <f t="shared" si="353"/>
        <v>0</v>
      </c>
      <c r="T122" s="94"/>
      <c r="U122" s="95"/>
      <c r="V122" s="303">
        <f t="shared" si="354"/>
        <v>0</v>
      </c>
      <c r="W122" s="307">
        <f t="shared" si="355"/>
        <v>0</v>
      </c>
      <c r="X122" s="215">
        <f t="shared" si="356"/>
        <v>0</v>
      </c>
      <c r="Y122" s="215">
        <f t="shared" si="357"/>
        <v>0</v>
      </c>
      <c r="Z122" s="216" t="e">
        <f t="shared" si="358"/>
        <v>#DIV/0!</v>
      </c>
      <c r="AA122" s="79"/>
      <c r="AB122" s="218"/>
      <c r="AC122" s="218"/>
      <c r="AD122" s="218"/>
      <c r="AE122" s="218"/>
      <c r="AF122" s="218"/>
      <c r="AG122" s="218"/>
    </row>
    <row r="123" spans="1:33" ht="14.4" hidden="1" thickBot="1" x14ac:dyDescent="0.3">
      <c r="A123" s="219" t="s">
        <v>73</v>
      </c>
      <c r="B123" s="212" t="s">
        <v>234</v>
      </c>
      <c r="C123" s="86" t="s">
        <v>235</v>
      </c>
      <c r="D123" s="213" t="s">
        <v>108</v>
      </c>
      <c r="E123" s="97"/>
      <c r="F123" s="98"/>
      <c r="G123" s="96">
        <f t="shared" si="349"/>
        <v>0</v>
      </c>
      <c r="H123" s="97"/>
      <c r="I123" s="98"/>
      <c r="J123" s="96">
        <f t="shared" si="350"/>
        <v>0</v>
      </c>
      <c r="K123" s="94"/>
      <c r="L123" s="95"/>
      <c r="M123" s="96">
        <f t="shared" si="351"/>
        <v>0</v>
      </c>
      <c r="N123" s="94"/>
      <c r="O123" s="95"/>
      <c r="P123" s="96">
        <f t="shared" si="352"/>
        <v>0</v>
      </c>
      <c r="Q123" s="94"/>
      <c r="R123" s="95"/>
      <c r="S123" s="96">
        <f t="shared" si="353"/>
        <v>0</v>
      </c>
      <c r="T123" s="94"/>
      <c r="U123" s="95"/>
      <c r="V123" s="303">
        <f t="shared" si="354"/>
        <v>0</v>
      </c>
      <c r="W123" s="307">
        <f t="shared" si="355"/>
        <v>0</v>
      </c>
      <c r="X123" s="215">
        <f t="shared" si="356"/>
        <v>0</v>
      </c>
      <c r="Y123" s="215">
        <f t="shared" si="357"/>
        <v>0</v>
      </c>
      <c r="Z123" s="216" t="e">
        <f t="shared" si="358"/>
        <v>#DIV/0!</v>
      </c>
      <c r="AA123" s="80"/>
      <c r="AB123" s="218"/>
      <c r="AC123" s="218"/>
      <c r="AD123" s="218"/>
      <c r="AE123" s="218"/>
      <c r="AF123" s="218"/>
      <c r="AG123" s="218"/>
    </row>
    <row r="124" spans="1:33" ht="14.4" hidden="1" thickBot="1" x14ac:dyDescent="0.3">
      <c r="A124" s="219" t="s">
        <v>73</v>
      </c>
      <c r="B124" s="212" t="s">
        <v>236</v>
      </c>
      <c r="C124" s="86" t="s">
        <v>237</v>
      </c>
      <c r="D124" s="221" t="s">
        <v>108</v>
      </c>
      <c r="E124" s="94"/>
      <c r="F124" s="95"/>
      <c r="G124" s="96">
        <f t="shared" si="349"/>
        <v>0</v>
      </c>
      <c r="H124" s="94"/>
      <c r="I124" s="95"/>
      <c r="J124" s="96">
        <f t="shared" si="350"/>
        <v>0</v>
      </c>
      <c r="K124" s="94"/>
      <c r="L124" s="95"/>
      <c r="M124" s="96">
        <f t="shared" si="351"/>
        <v>0</v>
      </c>
      <c r="N124" s="94"/>
      <c r="O124" s="95"/>
      <c r="P124" s="96">
        <f t="shared" si="352"/>
        <v>0</v>
      </c>
      <c r="Q124" s="94"/>
      <c r="R124" s="95"/>
      <c r="S124" s="96">
        <f t="shared" si="353"/>
        <v>0</v>
      </c>
      <c r="T124" s="94"/>
      <c r="U124" s="95"/>
      <c r="V124" s="303">
        <f t="shared" si="354"/>
        <v>0</v>
      </c>
      <c r="W124" s="307">
        <f t="shared" si="355"/>
        <v>0</v>
      </c>
      <c r="X124" s="215">
        <f t="shared" si="356"/>
        <v>0</v>
      </c>
      <c r="Y124" s="215">
        <f t="shared" si="357"/>
        <v>0</v>
      </c>
      <c r="Z124" s="216" t="e">
        <f t="shared" si="358"/>
        <v>#DIV/0!</v>
      </c>
      <c r="AA124" s="79"/>
      <c r="AB124" s="218"/>
      <c r="AC124" s="218"/>
      <c r="AD124" s="218"/>
      <c r="AE124" s="218"/>
      <c r="AF124" s="218"/>
      <c r="AG124" s="218"/>
    </row>
    <row r="125" spans="1:33" ht="27" hidden="1" thickBot="1" x14ac:dyDescent="0.3">
      <c r="A125" s="219" t="s">
        <v>73</v>
      </c>
      <c r="B125" s="212" t="s">
        <v>238</v>
      </c>
      <c r="C125" s="110" t="s">
        <v>239</v>
      </c>
      <c r="D125" s="221"/>
      <c r="E125" s="97"/>
      <c r="F125" s="98">
        <v>0.22</v>
      </c>
      <c r="G125" s="99">
        <f t="shared" si="349"/>
        <v>0</v>
      </c>
      <c r="H125" s="97"/>
      <c r="I125" s="98">
        <v>0.22</v>
      </c>
      <c r="J125" s="99">
        <f t="shared" si="350"/>
        <v>0</v>
      </c>
      <c r="K125" s="97"/>
      <c r="L125" s="98">
        <v>0.22</v>
      </c>
      <c r="M125" s="99">
        <f t="shared" si="351"/>
        <v>0</v>
      </c>
      <c r="N125" s="97"/>
      <c r="O125" s="98">
        <v>0.22</v>
      </c>
      <c r="P125" s="99">
        <f t="shared" si="352"/>
        <v>0</v>
      </c>
      <c r="Q125" s="97"/>
      <c r="R125" s="98">
        <v>0.22</v>
      </c>
      <c r="S125" s="99">
        <f t="shared" si="353"/>
        <v>0</v>
      </c>
      <c r="T125" s="97"/>
      <c r="U125" s="98">
        <v>0.22</v>
      </c>
      <c r="V125" s="308">
        <f t="shared" si="354"/>
        <v>0</v>
      </c>
      <c r="W125" s="309">
        <f t="shared" si="355"/>
        <v>0</v>
      </c>
      <c r="X125" s="310">
        <f t="shared" si="356"/>
        <v>0</v>
      </c>
      <c r="Y125" s="310">
        <f t="shared" si="357"/>
        <v>0</v>
      </c>
      <c r="Z125" s="311" t="e">
        <f t="shared" si="358"/>
        <v>#DIV/0!</v>
      </c>
      <c r="AA125" s="83"/>
      <c r="AB125" s="66"/>
      <c r="AC125" s="66"/>
      <c r="AD125" s="66"/>
      <c r="AE125" s="66"/>
      <c r="AF125" s="66"/>
      <c r="AG125" s="66"/>
    </row>
    <row r="126" spans="1:33" ht="53.4" hidden="1" thickBot="1" x14ac:dyDescent="0.3">
      <c r="A126" s="253" t="s">
        <v>240</v>
      </c>
      <c r="B126" s="312"/>
      <c r="C126" s="88"/>
      <c r="D126" s="255"/>
      <c r="E126" s="259">
        <f>SUM(E115:E124)</f>
        <v>0</v>
      </c>
      <c r="F126" s="272"/>
      <c r="G126" s="258">
        <f>SUM(G115:G125)</f>
        <v>0</v>
      </c>
      <c r="H126" s="259">
        <f>SUM(H115:H124)</f>
        <v>0</v>
      </c>
      <c r="I126" s="272"/>
      <c r="J126" s="258">
        <f>SUM(J115:J125)</f>
        <v>0</v>
      </c>
      <c r="K126" s="273">
        <f>SUM(K115:K124)</f>
        <v>0</v>
      </c>
      <c r="L126" s="272"/>
      <c r="M126" s="258">
        <f>SUM(M115:M125)</f>
        <v>0</v>
      </c>
      <c r="N126" s="273">
        <f>SUM(N115:N124)</f>
        <v>0</v>
      </c>
      <c r="O126" s="272"/>
      <c r="P126" s="258">
        <f>SUM(P115:P125)</f>
        <v>0</v>
      </c>
      <c r="Q126" s="273">
        <f>SUM(Q115:Q124)</f>
        <v>0</v>
      </c>
      <c r="R126" s="272"/>
      <c r="S126" s="258">
        <f>SUM(S115:S125)</f>
        <v>0</v>
      </c>
      <c r="T126" s="273">
        <f>SUM(T115:T124)</f>
        <v>0</v>
      </c>
      <c r="U126" s="272"/>
      <c r="V126" s="260">
        <f t="shared" ref="V126:X126" si="359">SUM(V115:V125)</f>
        <v>0</v>
      </c>
      <c r="W126" s="299">
        <f t="shared" si="359"/>
        <v>0</v>
      </c>
      <c r="X126" s="300">
        <f t="shared" si="359"/>
        <v>0</v>
      </c>
      <c r="Y126" s="300">
        <f t="shared" si="357"/>
        <v>0</v>
      </c>
      <c r="Z126" s="300" t="e">
        <f t="shared" si="358"/>
        <v>#DIV/0!</v>
      </c>
      <c r="AA126" s="108"/>
      <c r="AB126" s="66"/>
      <c r="AC126" s="66"/>
      <c r="AD126" s="66"/>
      <c r="AE126" s="66"/>
      <c r="AF126" s="66"/>
      <c r="AG126" s="66"/>
    </row>
    <row r="127" spans="1:33" ht="14.4" hidden="1" thickBot="1" x14ac:dyDescent="0.3">
      <c r="A127" s="313" t="s">
        <v>68</v>
      </c>
      <c r="B127" s="288">
        <v>8</v>
      </c>
      <c r="C127" s="314" t="s">
        <v>241</v>
      </c>
      <c r="D127" s="266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301"/>
      <c r="X127" s="301"/>
      <c r="Y127" s="267"/>
      <c r="Z127" s="301"/>
      <c r="AA127" s="302"/>
      <c r="AB127" s="210"/>
      <c r="AC127" s="210"/>
      <c r="AD127" s="210"/>
      <c r="AE127" s="210"/>
      <c r="AF127" s="210"/>
      <c r="AG127" s="210"/>
    </row>
    <row r="128" spans="1:33" ht="13.8" hidden="1" customHeight="1" thickBot="1" x14ac:dyDescent="0.3">
      <c r="A128" s="211" t="s">
        <v>73</v>
      </c>
      <c r="B128" s="212" t="s">
        <v>242</v>
      </c>
      <c r="C128" s="90" t="s">
        <v>243</v>
      </c>
      <c r="D128" s="213" t="s">
        <v>244</v>
      </c>
      <c r="E128" s="94"/>
      <c r="F128" s="95"/>
      <c r="G128" s="96">
        <f t="shared" ref="G128:G133" si="360">E128*F128</f>
        <v>0</v>
      </c>
      <c r="H128" s="94"/>
      <c r="I128" s="95"/>
      <c r="J128" s="96">
        <f t="shared" ref="J128:J133" si="361">H128*I128</f>
        <v>0</v>
      </c>
      <c r="K128" s="94"/>
      <c r="L128" s="95"/>
      <c r="M128" s="96">
        <f t="shared" ref="M128:M133" si="362">K128*L128</f>
        <v>0</v>
      </c>
      <c r="N128" s="94"/>
      <c r="O128" s="95"/>
      <c r="P128" s="96">
        <f t="shared" ref="P128:P133" si="363">N128*O128</f>
        <v>0</v>
      </c>
      <c r="Q128" s="94"/>
      <c r="R128" s="95"/>
      <c r="S128" s="96">
        <f t="shared" ref="S128:S133" si="364">Q128*R128</f>
        <v>0</v>
      </c>
      <c r="T128" s="94"/>
      <c r="U128" s="95"/>
      <c r="V128" s="303">
        <f t="shared" ref="V128:V133" si="365">T128*U128</f>
        <v>0</v>
      </c>
      <c r="W128" s="304">
        <f t="shared" ref="W128:W133" si="366">G128+M128+S128</f>
        <v>0</v>
      </c>
      <c r="X128" s="305">
        <f t="shared" ref="X128:X133" si="367">J128+P128+V128</f>
        <v>0</v>
      </c>
      <c r="Y128" s="305">
        <f t="shared" ref="Y128:Y134" si="368">W128-X128</f>
        <v>0</v>
      </c>
      <c r="Z128" s="306" t="e">
        <f t="shared" ref="Z128:Z134" si="369">Y128/W128</f>
        <v>#DIV/0!</v>
      </c>
      <c r="AA128" s="109"/>
      <c r="AB128" s="218"/>
      <c r="AC128" s="218"/>
      <c r="AD128" s="218"/>
      <c r="AE128" s="218"/>
      <c r="AF128" s="218"/>
      <c r="AG128" s="218"/>
    </row>
    <row r="129" spans="1:33" ht="14.4" hidden="1" thickBot="1" x14ac:dyDescent="0.3">
      <c r="A129" s="211" t="s">
        <v>73</v>
      </c>
      <c r="B129" s="212" t="s">
        <v>245</v>
      </c>
      <c r="C129" s="90" t="s">
        <v>246</v>
      </c>
      <c r="D129" s="213" t="s">
        <v>244</v>
      </c>
      <c r="E129" s="94"/>
      <c r="F129" s="95"/>
      <c r="G129" s="96">
        <f t="shared" si="360"/>
        <v>0</v>
      </c>
      <c r="H129" s="94"/>
      <c r="I129" s="95"/>
      <c r="J129" s="96">
        <f t="shared" si="361"/>
        <v>0</v>
      </c>
      <c r="K129" s="94"/>
      <c r="L129" s="95"/>
      <c r="M129" s="96">
        <f t="shared" si="362"/>
        <v>0</v>
      </c>
      <c r="N129" s="94"/>
      <c r="O129" s="95"/>
      <c r="P129" s="96">
        <f t="shared" si="363"/>
        <v>0</v>
      </c>
      <c r="Q129" s="94"/>
      <c r="R129" s="95"/>
      <c r="S129" s="96">
        <f t="shared" si="364"/>
        <v>0</v>
      </c>
      <c r="T129" s="94"/>
      <c r="U129" s="95"/>
      <c r="V129" s="303">
        <f t="shared" si="365"/>
        <v>0</v>
      </c>
      <c r="W129" s="307">
        <f t="shared" si="366"/>
        <v>0</v>
      </c>
      <c r="X129" s="215">
        <f t="shared" si="367"/>
        <v>0</v>
      </c>
      <c r="Y129" s="215">
        <f t="shared" si="368"/>
        <v>0</v>
      </c>
      <c r="Z129" s="216" t="e">
        <f t="shared" si="369"/>
        <v>#DIV/0!</v>
      </c>
      <c r="AA129" s="79"/>
      <c r="AB129" s="218"/>
      <c r="AC129" s="218"/>
      <c r="AD129" s="218"/>
      <c r="AE129" s="218"/>
      <c r="AF129" s="218"/>
      <c r="AG129" s="218"/>
    </row>
    <row r="130" spans="1:33" ht="14.4" hidden="1" thickBot="1" x14ac:dyDescent="0.3">
      <c r="A130" s="211" t="s">
        <v>73</v>
      </c>
      <c r="B130" s="212" t="s">
        <v>247</v>
      </c>
      <c r="C130" s="90" t="s">
        <v>248</v>
      </c>
      <c r="D130" s="213" t="s">
        <v>249</v>
      </c>
      <c r="E130" s="315"/>
      <c r="F130" s="316"/>
      <c r="G130" s="96">
        <f t="shared" si="360"/>
        <v>0</v>
      </c>
      <c r="H130" s="315"/>
      <c r="I130" s="316"/>
      <c r="J130" s="96">
        <f t="shared" si="361"/>
        <v>0</v>
      </c>
      <c r="K130" s="94"/>
      <c r="L130" s="95"/>
      <c r="M130" s="96">
        <f t="shared" si="362"/>
        <v>0</v>
      </c>
      <c r="N130" s="94"/>
      <c r="O130" s="95"/>
      <c r="P130" s="96">
        <f t="shared" si="363"/>
        <v>0</v>
      </c>
      <c r="Q130" s="94"/>
      <c r="R130" s="95"/>
      <c r="S130" s="96">
        <f t="shared" si="364"/>
        <v>0</v>
      </c>
      <c r="T130" s="94"/>
      <c r="U130" s="95"/>
      <c r="V130" s="303">
        <f t="shared" si="365"/>
        <v>0</v>
      </c>
      <c r="W130" s="317">
        <f t="shared" si="366"/>
        <v>0</v>
      </c>
      <c r="X130" s="215">
        <f t="shared" si="367"/>
        <v>0</v>
      </c>
      <c r="Y130" s="215">
        <f t="shared" si="368"/>
        <v>0</v>
      </c>
      <c r="Z130" s="216" t="e">
        <f t="shared" si="369"/>
        <v>#DIV/0!</v>
      </c>
      <c r="AA130" s="79"/>
      <c r="AB130" s="218"/>
      <c r="AC130" s="218"/>
      <c r="AD130" s="218"/>
      <c r="AE130" s="218"/>
      <c r="AF130" s="218"/>
      <c r="AG130" s="218"/>
    </row>
    <row r="131" spans="1:33" ht="14.4" hidden="1" thickBot="1" x14ac:dyDescent="0.3">
      <c r="A131" s="211" t="s">
        <v>73</v>
      </c>
      <c r="B131" s="212" t="s">
        <v>250</v>
      </c>
      <c r="C131" s="90" t="s">
        <v>251</v>
      </c>
      <c r="D131" s="213" t="s">
        <v>249</v>
      </c>
      <c r="E131" s="94"/>
      <c r="F131" s="95"/>
      <c r="G131" s="96">
        <f t="shared" si="360"/>
        <v>0</v>
      </c>
      <c r="H131" s="94"/>
      <c r="I131" s="95"/>
      <c r="J131" s="96">
        <f t="shared" si="361"/>
        <v>0</v>
      </c>
      <c r="K131" s="315"/>
      <c r="L131" s="316"/>
      <c r="M131" s="96">
        <f t="shared" si="362"/>
        <v>0</v>
      </c>
      <c r="N131" s="315"/>
      <c r="O131" s="316"/>
      <c r="P131" s="96">
        <f t="shared" si="363"/>
        <v>0</v>
      </c>
      <c r="Q131" s="315"/>
      <c r="R131" s="316"/>
      <c r="S131" s="96">
        <f t="shared" si="364"/>
        <v>0</v>
      </c>
      <c r="T131" s="315"/>
      <c r="U131" s="316"/>
      <c r="V131" s="303">
        <f t="shared" si="365"/>
        <v>0</v>
      </c>
      <c r="W131" s="317">
        <f t="shared" si="366"/>
        <v>0</v>
      </c>
      <c r="X131" s="215">
        <f t="shared" si="367"/>
        <v>0</v>
      </c>
      <c r="Y131" s="215">
        <f t="shared" si="368"/>
        <v>0</v>
      </c>
      <c r="Z131" s="216" t="e">
        <f t="shared" si="369"/>
        <v>#DIV/0!</v>
      </c>
      <c r="AA131" s="79"/>
      <c r="AB131" s="218"/>
      <c r="AC131" s="218"/>
      <c r="AD131" s="218"/>
      <c r="AE131" s="218"/>
      <c r="AF131" s="218"/>
      <c r="AG131" s="218"/>
    </row>
    <row r="132" spans="1:33" ht="14.4" hidden="1" thickBot="1" x14ac:dyDescent="0.3">
      <c r="A132" s="211" t="s">
        <v>73</v>
      </c>
      <c r="B132" s="212" t="s">
        <v>252</v>
      </c>
      <c r="C132" s="90" t="s">
        <v>253</v>
      </c>
      <c r="D132" s="213" t="s">
        <v>249</v>
      </c>
      <c r="E132" s="94"/>
      <c r="F132" s="95"/>
      <c r="G132" s="96">
        <f t="shared" si="360"/>
        <v>0</v>
      </c>
      <c r="H132" s="94"/>
      <c r="I132" s="95"/>
      <c r="J132" s="96">
        <f t="shared" si="361"/>
        <v>0</v>
      </c>
      <c r="K132" s="94"/>
      <c r="L132" s="95"/>
      <c r="M132" s="96">
        <f t="shared" si="362"/>
        <v>0</v>
      </c>
      <c r="N132" s="94"/>
      <c r="O132" s="95"/>
      <c r="P132" s="96">
        <f t="shared" si="363"/>
        <v>0</v>
      </c>
      <c r="Q132" s="94"/>
      <c r="R132" s="95"/>
      <c r="S132" s="96">
        <f t="shared" si="364"/>
        <v>0</v>
      </c>
      <c r="T132" s="94"/>
      <c r="U132" s="95"/>
      <c r="V132" s="303">
        <f t="shared" si="365"/>
        <v>0</v>
      </c>
      <c r="W132" s="307">
        <f t="shared" si="366"/>
        <v>0</v>
      </c>
      <c r="X132" s="215">
        <f t="shared" si="367"/>
        <v>0</v>
      </c>
      <c r="Y132" s="215">
        <f t="shared" si="368"/>
        <v>0</v>
      </c>
      <c r="Z132" s="216" t="e">
        <f t="shared" si="369"/>
        <v>#DIV/0!</v>
      </c>
      <c r="AA132" s="79"/>
      <c r="AB132" s="218"/>
      <c r="AC132" s="218"/>
      <c r="AD132" s="218"/>
      <c r="AE132" s="218"/>
      <c r="AF132" s="218"/>
      <c r="AG132" s="218"/>
    </row>
    <row r="133" spans="1:33" ht="27" hidden="1" thickBot="1" x14ac:dyDescent="0.3">
      <c r="A133" s="219" t="s">
        <v>73</v>
      </c>
      <c r="B133" s="235" t="s">
        <v>254</v>
      </c>
      <c r="C133" s="87" t="s">
        <v>255</v>
      </c>
      <c r="D133" s="221"/>
      <c r="E133" s="97"/>
      <c r="F133" s="98">
        <v>0.22</v>
      </c>
      <c r="G133" s="99">
        <f t="shared" si="360"/>
        <v>0</v>
      </c>
      <c r="H133" s="97"/>
      <c r="I133" s="98">
        <v>0.22</v>
      </c>
      <c r="J133" s="99">
        <f t="shared" si="361"/>
        <v>0</v>
      </c>
      <c r="K133" s="97"/>
      <c r="L133" s="98">
        <v>0.22</v>
      </c>
      <c r="M133" s="99">
        <f t="shared" si="362"/>
        <v>0</v>
      </c>
      <c r="N133" s="97"/>
      <c r="O133" s="98">
        <v>0.22</v>
      </c>
      <c r="P133" s="99">
        <f t="shared" si="363"/>
        <v>0</v>
      </c>
      <c r="Q133" s="97"/>
      <c r="R133" s="98">
        <v>0.22</v>
      </c>
      <c r="S133" s="99">
        <f t="shared" si="364"/>
        <v>0</v>
      </c>
      <c r="T133" s="97"/>
      <c r="U133" s="98">
        <v>0.22</v>
      </c>
      <c r="V133" s="308">
        <f t="shared" si="365"/>
        <v>0</v>
      </c>
      <c r="W133" s="309">
        <f t="shared" si="366"/>
        <v>0</v>
      </c>
      <c r="X133" s="310">
        <f t="shared" si="367"/>
        <v>0</v>
      </c>
      <c r="Y133" s="310">
        <f t="shared" si="368"/>
        <v>0</v>
      </c>
      <c r="Z133" s="311" t="e">
        <f t="shared" si="369"/>
        <v>#DIV/0!</v>
      </c>
      <c r="AA133" s="83"/>
      <c r="AB133" s="66"/>
      <c r="AC133" s="66"/>
      <c r="AD133" s="66"/>
      <c r="AE133" s="66"/>
      <c r="AF133" s="66"/>
      <c r="AG133" s="66"/>
    </row>
    <row r="134" spans="1:33" ht="53.4" hidden="1" thickBot="1" x14ac:dyDescent="0.3">
      <c r="A134" s="253" t="s">
        <v>256</v>
      </c>
      <c r="B134" s="318"/>
      <c r="C134" s="88"/>
      <c r="D134" s="255"/>
      <c r="E134" s="259">
        <f>SUM(E128:E132)</f>
        <v>0</v>
      </c>
      <c r="F134" s="272"/>
      <c r="G134" s="259">
        <f>SUM(G128:G133)</f>
        <v>0</v>
      </c>
      <c r="H134" s="259">
        <f>SUM(H128:H132)</f>
        <v>0</v>
      </c>
      <c r="I134" s="272"/>
      <c r="J134" s="259">
        <f>SUM(J128:J133)</f>
        <v>0</v>
      </c>
      <c r="K134" s="259">
        <f>SUM(K128:K132)</f>
        <v>0</v>
      </c>
      <c r="L134" s="272"/>
      <c r="M134" s="259">
        <f>SUM(M128:M133)</f>
        <v>0</v>
      </c>
      <c r="N134" s="259">
        <f>SUM(N128:N132)</f>
        <v>0</v>
      </c>
      <c r="O134" s="272"/>
      <c r="P134" s="259">
        <f>SUM(P128:P133)</f>
        <v>0</v>
      </c>
      <c r="Q134" s="259">
        <f>SUM(Q128:Q132)</f>
        <v>0</v>
      </c>
      <c r="R134" s="272"/>
      <c r="S134" s="259">
        <f>SUM(S128:S133)</f>
        <v>0</v>
      </c>
      <c r="T134" s="259">
        <f>SUM(T128:T132)</f>
        <v>0</v>
      </c>
      <c r="U134" s="272"/>
      <c r="V134" s="319">
        <f t="shared" ref="V134:X134" si="370">SUM(V128:V133)</f>
        <v>0</v>
      </c>
      <c r="W134" s="299">
        <f t="shared" si="370"/>
        <v>0</v>
      </c>
      <c r="X134" s="300">
        <f t="shared" si="370"/>
        <v>0</v>
      </c>
      <c r="Y134" s="300">
        <f t="shared" si="368"/>
        <v>0</v>
      </c>
      <c r="Z134" s="300" t="e">
        <f t="shared" si="369"/>
        <v>#DIV/0!</v>
      </c>
      <c r="AA134" s="108"/>
      <c r="AB134" s="66"/>
      <c r="AC134" s="66"/>
      <c r="AD134" s="66"/>
      <c r="AE134" s="66"/>
      <c r="AF134" s="66"/>
      <c r="AG134" s="66"/>
    </row>
    <row r="135" spans="1:33" ht="14.4" hidden="1" thickBot="1" x14ac:dyDescent="0.3">
      <c r="A135" s="263" t="s">
        <v>68</v>
      </c>
      <c r="B135" s="264">
        <v>9</v>
      </c>
      <c r="C135" s="265" t="s">
        <v>257</v>
      </c>
      <c r="D135" s="266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320"/>
      <c r="X135" s="320"/>
      <c r="Y135" s="290"/>
      <c r="Z135" s="320"/>
      <c r="AA135" s="321"/>
      <c r="AB135" s="66"/>
      <c r="AC135" s="66"/>
      <c r="AD135" s="66"/>
      <c r="AE135" s="66"/>
      <c r="AF135" s="66"/>
      <c r="AG135" s="66"/>
    </row>
    <row r="136" spans="1:33" ht="14.4" hidden="1" thickBot="1" x14ac:dyDescent="0.3">
      <c r="A136" s="322" t="s">
        <v>73</v>
      </c>
      <c r="B136" s="323">
        <v>43839</v>
      </c>
      <c r="C136" s="111" t="s">
        <v>258</v>
      </c>
      <c r="D136" s="324"/>
      <c r="E136" s="325"/>
      <c r="F136" s="326"/>
      <c r="G136" s="327">
        <f t="shared" ref="G136:G141" si="371">E136*F136</f>
        <v>0</v>
      </c>
      <c r="H136" s="325"/>
      <c r="I136" s="326"/>
      <c r="J136" s="327">
        <f t="shared" ref="J136:J141" si="372">H136*I136</f>
        <v>0</v>
      </c>
      <c r="K136" s="328"/>
      <c r="L136" s="326"/>
      <c r="M136" s="327">
        <f t="shared" ref="M136:M141" si="373">K136*L136</f>
        <v>0</v>
      </c>
      <c r="N136" s="328"/>
      <c r="O136" s="326"/>
      <c r="P136" s="327">
        <f t="shared" ref="P136:P141" si="374">N136*O136</f>
        <v>0</v>
      </c>
      <c r="Q136" s="328"/>
      <c r="R136" s="326"/>
      <c r="S136" s="327">
        <f t="shared" ref="S136:S141" si="375">Q136*R136</f>
        <v>0</v>
      </c>
      <c r="T136" s="328"/>
      <c r="U136" s="326"/>
      <c r="V136" s="327">
        <f t="shared" ref="V136:V141" si="376">T136*U136</f>
        <v>0</v>
      </c>
      <c r="W136" s="305">
        <f t="shared" ref="W136:W141" si="377">G136+M136+S136</f>
        <v>0</v>
      </c>
      <c r="X136" s="215">
        <f t="shared" ref="X136:X141" si="378">J136+P136+V136</f>
        <v>0</v>
      </c>
      <c r="Y136" s="215">
        <f t="shared" ref="Y136:Y142" si="379">W136-X136</f>
        <v>0</v>
      </c>
      <c r="Z136" s="216" t="e">
        <f t="shared" ref="Z136:Z142" si="380">Y136/W136</f>
        <v>#DIV/0!</v>
      </c>
      <c r="AA136" s="109"/>
      <c r="AB136" s="217"/>
      <c r="AC136" s="218"/>
      <c r="AD136" s="218"/>
      <c r="AE136" s="218"/>
      <c r="AF136" s="218"/>
      <c r="AG136" s="218"/>
    </row>
    <row r="137" spans="1:33" ht="14.4" hidden="1" thickBot="1" x14ac:dyDescent="0.3">
      <c r="A137" s="211" t="s">
        <v>73</v>
      </c>
      <c r="B137" s="329">
        <v>43870</v>
      </c>
      <c r="C137" s="90" t="s">
        <v>259</v>
      </c>
      <c r="D137" s="330"/>
      <c r="E137" s="331"/>
      <c r="F137" s="95"/>
      <c r="G137" s="96">
        <f t="shared" si="371"/>
        <v>0</v>
      </c>
      <c r="H137" s="331"/>
      <c r="I137" s="95"/>
      <c r="J137" s="96">
        <f t="shared" si="372"/>
        <v>0</v>
      </c>
      <c r="K137" s="94"/>
      <c r="L137" s="95"/>
      <c r="M137" s="96">
        <f t="shared" si="373"/>
        <v>0</v>
      </c>
      <c r="N137" s="94"/>
      <c r="O137" s="95"/>
      <c r="P137" s="96">
        <f t="shared" si="374"/>
        <v>0</v>
      </c>
      <c r="Q137" s="94"/>
      <c r="R137" s="95"/>
      <c r="S137" s="96">
        <f t="shared" si="375"/>
        <v>0</v>
      </c>
      <c r="T137" s="94"/>
      <c r="U137" s="95"/>
      <c r="V137" s="96">
        <f t="shared" si="376"/>
        <v>0</v>
      </c>
      <c r="W137" s="214">
        <f t="shared" si="377"/>
        <v>0</v>
      </c>
      <c r="X137" s="215">
        <f t="shared" si="378"/>
        <v>0</v>
      </c>
      <c r="Y137" s="215">
        <f t="shared" si="379"/>
        <v>0</v>
      </c>
      <c r="Z137" s="216" t="e">
        <f t="shared" si="380"/>
        <v>#DIV/0!</v>
      </c>
      <c r="AA137" s="79"/>
      <c r="AB137" s="218"/>
      <c r="AC137" s="218"/>
      <c r="AD137" s="218"/>
      <c r="AE137" s="218"/>
      <c r="AF137" s="218"/>
      <c r="AG137" s="218"/>
    </row>
    <row r="138" spans="1:33" ht="27" hidden="1" thickBot="1" x14ac:dyDescent="0.3">
      <c r="A138" s="211" t="s">
        <v>73</v>
      </c>
      <c r="B138" s="329">
        <v>43899</v>
      </c>
      <c r="C138" s="90" t="s">
        <v>260</v>
      </c>
      <c r="D138" s="330"/>
      <c r="E138" s="331"/>
      <c r="F138" s="95"/>
      <c r="G138" s="96">
        <f t="shared" si="371"/>
        <v>0</v>
      </c>
      <c r="H138" s="331"/>
      <c r="I138" s="95"/>
      <c r="J138" s="96">
        <f t="shared" si="372"/>
        <v>0</v>
      </c>
      <c r="K138" s="94"/>
      <c r="L138" s="95"/>
      <c r="M138" s="96">
        <f t="shared" si="373"/>
        <v>0</v>
      </c>
      <c r="N138" s="94"/>
      <c r="O138" s="95"/>
      <c r="P138" s="96">
        <f t="shared" si="374"/>
        <v>0</v>
      </c>
      <c r="Q138" s="94"/>
      <c r="R138" s="95"/>
      <c r="S138" s="96">
        <f t="shared" si="375"/>
        <v>0</v>
      </c>
      <c r="T138" s="94"/>
      <c r="U138" s="95"/>
      <c r="V138" s="96">
        <f t="shared" si="376"/>
        <v>0</v>
      </c>
      <c r="W138" s="214">
        <f t="shared" si="377"/>
        <v>0</v>
      </c>
      <c r="X138" s="215">
        <f t="shared" si="378"/>
        <v>0</v>
      </c>
      <c r="Y138" s="215">
        <f t="shared" si="379"/>
        <v>0</v>
      </c>
      <c r="Z138" s="216" t="e">
        <f t="shared" si="380"/>
        <v>#DIV/0!</v>
      </c>
      <c r="AA138" s="79"/>
      <c r="AB138" s="218"/>
      <c r="AC138" s="218"/>
      <c r="AD138" s="218"/>
      <c r="AE138" s="218"/>
      <c r="AF138" s="218"/>
      <c r="AG138" s="218"/>
    </row>
    <row r="139" spans="1:33" ht="14.4" hidden="1" thickBot="1" x14ac:dyDescent="0.3">
      <c r="A139" s="211" t="s">
        <v>73</v>
      </c>
      <c r="B139" s="329">
        <v>43930</v>
      </c>
      <c r="C139" s="90" t="s">
        <v>261</v>
      </c>
      <c r="D139" s="330"/>
      <c r="E139" s="331"/>
      <c r="F139" s="95"/>
      <c r="G139" s="96">
        <f t="shared" si="371"/>
        <v>0</v>
      </c>
      <c r="H139" s="331"/>
      <c r="I139" s="95"/>
      <c r="J139" s="96">
        <f t="shared" si="372"/>
        <v>0</v>
      </c>
      <c r="K139" s="94"/>
      <c r="L139" s="95"/>
      <c r="M139" s="96">
        <f t="shared" si="373"/>
        <v>0</v>
      </c>
      <c r="N139" s="94"/>
      <c r="O139" s="95"/>
      <c r="P139" s="96">
        <f t="shared" si="374"/>
        <v>0</v>
      </c>
      <c r="Q139" s="94"/>
      <c r="R139" s="95"/>
      <c r="S139" s="96">
        <f t="shared" si="375"/>
        <v>0</v>
      </c>
      <c r="T139" s="94"/>
      <c r="U139" s="95"/>
      <c r="V139" s="96">
        <f t="shared" si="376"/>
        <v>0</v>
      </c>
      <c r="W139" s="214">
        <f t="shared" si="377"/>
        <v>0</v>
      </c>
      <c r="X139" s="215">
        <f t="shared" si="378"/>
        <v>0</v>
      </c>
      <c r="Y139" s="215">
        <f t="shared" si="379"/>
        <v>0</v>
      </c>
      <c r="Z139" s="216" t="e">
        <f t="shared" si="380"/>
        <v>#DIV/0!</v>
      </c>
      <c r="AA139" s="79"/>
      <c r="AB139" s="218"/>
      <c r="AC139" s="218"/>
      <c r="AD139" s="218"/>
      <c r="AE139" s="218"/>
      <c r="AF139" s="218"/>
      <c r="AG139" s="218"/>
    </row>
    <row r="140" spans="1:33" ht="14.4" hidden="1" thickBot="1" x14ac:dyDescent="0.3">
      <c r="A140" s="219" t="s">
        <v>73</v>
      </c>
      <c r="B140" s="329">
        <v>43960</v>
      </c>
      <c r="C140" s="86" t="s">
        <v>262</v>
      </c>
      <c r="D140" s="332"/>
      <c r="E140" s="333"/>
      <c r="F140" s="98"/>
      <c r="G140" s="99">
        <f t="shared" si="371"/>
        <v>0</v>
      </c>
      <c r="H140" s="333"/>
      <c r="I140" s="98"/>
      <c r="J140" s="99">
        <f t="shared" si="372"/>
        <v>0</v>
      </c>
      <c r="K140" s="97"/>
      <c r="L140" s="98"/>
      <c r="M140" s="99">
        <f t="shared" si="373"/>
        <v>0</v>
      </c>
      <c r="N140" s="97"/>
      <c r="O140" s="98"/>
      <c r="P140" s="99">
        <f t="shared" si="374"/>
        <v>0</v>
      </c>
      <c r="Q140" s="97"/>
      <c r="R140" s="98"/>
      <c r="S140" s="99">
        <f t="shared" si="375"/>
        <v>0</v>
      </c>
      <c r="T140" s="97"/>
      <c r="U140" s="98"/>
      <c r="V140" s="99">
        <f t="shared" si="376"/>
        <v>0</v>
      </c>
      <c r="W140" s="222">
        <f t="shared" si="377"/>
        <v>0</v>
      </c>
      <c r="X140" s="215">
        <f t="shared" si="378"/>
        <v>0</v>
      </c>
      <c r="Y140" s="215">
        <f t="shared" si="379"/>
        <v>0</v>
      </c>
      <c r="Z140" s="216" t="e">
        <f t="shared" si="380"/>
        <v>#DIV/0!</v>
      </c>
      <c r="AA140" s="80"/>
      <c r="AB140" s="218"/>
      <c r="AC140" s="218"/>
      <c r="AD140" s="218"/>
      <c r="AE140" s="218"/>
      <c r="AF140" s="218"/>
      <c r="AG140" s="218"/>
    </row>
    <row r="141" spans="1:33" ht="40.200000000000003" hidden="1" thickBot="1" x14ac:dyDescent="0.3">
      <c r="A141" s="219" t="s">
        <v>73</v>
      </c>
      <c r="B141" s="329">
        <v>43991</v>
      </c>
      <c r="C141" s="110" t="s">
        <v>263</v>
      </c>
      <c r="D141" s="231"/>
      <c r="E141" s="97"/>
      <c r="F141" s="98">
        <v>0.22</v>
      </c>
      <c r="G141" s="99">
        <f t="shared" si="371"/>
        <v>0</v>
      </c>
      <c r="H141" s="97"/>
      <c r="I141" s="98">
        <v>0.22</v>
      </c>
      <c r="J141" s="99">
        <f t="shared" si="372"/>
        <v>0</v>
      </c>
      <c r="K141" s="97"/>
      <c r="L141" s="98">
        <v>0.22</v>
      </c>
      <c r="M141" s="99">
        <f t="shared" si="373"/>
        <v>0</v>
      </c>
      <c r="N141" s="97"/>
      <c r="O141" s="98">
        <v>0.22</v>
      </c>
      <c r="P141" s="99">
        <f t="shared" si="374"/>
        <v>0</v>
      </c>
      <c r="Q141" s="97"/>
      <c r="R141" s="98">
        <v>0.22</v>
      </c>
      <c r="S141" s="99">
        <f t="shared" si="375"/>
        <v>0</v>
      </c>
      <c r="T141" s="97"/>
      <c r="U141" s="98">
        <v>0.22</v>
      </c>
      <c r="V141" s="99">
        <f t="shared" si="376"/>
        <v>0</v>
      </c>
      <c r="W141" s="222">
        <f t="shared" si="377"/>
        <v>0</v>
      </c>
      <c r="X141" s="247">
        <f t="shared" si="378"/>
        <v>0</v>
      </c>
      <c r="Y141" s="247">
        <f t="shared" si="379"/>
        <v>0</v>
      </c>
      <c r="Z141" s="298" t="e">
        <f t="shared" si="380"/>
        <v>#DIV/0!</v>
      </c>
      <c r="AA141" s="80"/>
      <c r="AB141" s="66"/>
      <c r="AC141" s="66"/>
      <c r="AD141" s="66"/>
      <c r="AE141" s="66"/>
      <c r="AF141" s="66"/>
      <c r="AG141" s="66"/>
    </row>
    <row r="142" spans="1:33" ht="66.599999999999994" hidden="1" thickBot="1" x14ac:dyDescent="0.3">
      <c r="A142" s="253" t="s">
        <v>264</v>
      </c>
      <c r="B142" s="254"/>
      <c r="C142" s="88"/>
      <c r="D142" s="255"/>
      <c r="E142" s="259">
        <f>SUM(E136:E140)</f>
        <v>0</v>
      </c>
      <c r="F142" s="272"/>
      <c r="G142" s="258">
        <f>SUM(G136:G141)</f>
        <v>0</v>
      </c>
      <c r="H142" s="259">
        <f>SUM(H136:H140)</f>
        <v>0</v>
      </c>
      <c r="I142" s="272"/>
      <c r="J142" s="258">
        <f>SUM(J136:J141)</f>
        <v>0</v>
      </c>
      <c r="K142" s="273">
        <f>SUM(K136:K140)</f>
        <v>0</v>
      </c>
      <c r="L142" s="272"/>
      <c r="M142" s="258">
        <f>SUM(M136:M141)</f>
        <v>0</v>
      </c>
      <c r="N142" s="273">
        <f>SUM(N136:N140)</f>
        <v>0</v>
      </c>
      <c r="O142" s="272"/>
      <c r="P142" s="258">
        <f>SUM(P136:P141)</f>
        <v>0</v>
      </c>
      <c r="Q142" s="273">
        <f>SUM(Q136:Q140)</f>
        <v>0</v>
      </c>
      <c r="R142" s="272"/>
      <c r="S142" s="258">
        <f>SUM(S136:S141)</f>
        <v>0</v>
      </c>
      <c r="T142" s="273">
        <f>SUM(T136:T140)</f>
        <v>0</v>
      </c>
      <c r="U142" s="272"/>
      <c r="V142" s="260">
        <f t="shared" ref="V142:X142" si="381">SUM(V136:V141)</f>
        <v>0</v>
      </c>
      <c r="W142" s="299">
        <f t="shared" si="381"/>
        <v>0</v>
      </c>
      <c r="X142" s="300">
        <f t="shared" si="381"/>
        <v>0</v>
      </c>
      <c r="Y142" s="300">
        <f t="shared" si="379"/>
        <v>0</v>
      </c>
      <c r="Z142" s="300" t="e">
        <f t="shared" si="380"/>
        <v>#DIV/0!</v>
      </c>
      <c r="AA142" s="108"/>
      <c r="AB142" s="66"/>
      <c r="AC142" s="66"/>
      <c r="AD142" s="66"/>
      <c r="AE142" s="66"/>
      <c r="AF142" s="66"/>
      <c r="AG142" s="66"/>
    </row>
    <row r="143" spans="1:33" ht="14.4" hidden="1" thickBot="1" x14ac:dyDescent="0.3">
      <c r="A143" s="263" t="s">
        <v>68</v>
      </c>
      <c r="B143" s="288">
        <v>10</v>
      </c>
      <c r="C143" s="334" t="s">
        <v>265</v>
      </c>
      <c r="D143" s="266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301"/>
      <c r="X143" s="301"/>
      <c r="Y143" s="267"/>
      <c r="Z143" s="301"/>
      <c r="AA143" s="302"/>
      <c r="AB143" s="66"/>
      <c r="AC143" s="66"/>
      <c r="AD143" s="66"/>
      <c r="AE143" s="66"/>
      <c r="AF143" s="66"/>
      <c r="AG143" s="66"/>
    </row>
    <row r="144" spans="1:33" ht="27" hidden="1" thickBot="1" x14ac:dyDescent="0.3">
      <c r="A144" s="211" t="s">
        <v>73</v>
      </c>
      <c r="B144" s="329">
        <v>43840</v>
      </c>
      <c r="C144" s="112" t="s">
        <v>266</v>
      </c>
      <c r="D144" s="324"/>
      <c r="E144" s="335"/>
      <c r="F144" s="241"/>
      <c r="G144" s="242">
        <f t="shared" ref="G144:G148" si="382">E144*F144</f>
        <v>0</v>
      </c>
      <c r="H144" s="335"/>
      <c r="I144" s="241"/>
      <c r="J144" s="242">
        <f t="shared" ref="J144:J148" si="383">H144*I144</f>
        <v>0</v>
      </c>
      <c r="K144" s="240"/>
      <c r="L144" s="241"/>
      <c r="M144" s="242">
        <f t="shared" ref="M144:M148" si="384">K144*L144</f>
        <v>0</v>
      </c>
      <c r="N144" s="240"/>
      <c r="O144" s="241"/>
      <c r="P144" s="242">
        <f t="shared" ref="P144:P148" si="385">N144*O144</f>
        <v>0</v>
      </c>
      <c r="Q144" s="240"/>
      <c r="R144" s="241"/>
      <c r="S144" s="242">
        <f t="shared" ref="S144:S148" si="386">Q144*R144</f>
        <v>0</v>
      </c>
      <c r="T144" s="240"/>
      <c r="U144" s="241"/>
      <c r="V144" s="336">
        <f t="shared" ref="V144:V148" si="387">T144*U144</f>
        <v>0</v>
      </c>
      <c r="W144" s="337">
        <f t="shared" ref="W144:W148" si="388">G144+M144+S144</f>
        <v>0</v>
      </c>
      <c r="X144" s="305">
        <f t="shared" ref="X144:X148" si="389">J144+P144+V144</f>
        <v>0</v>
      </c>
      <c r="Y144" s="305">
        <f t="shared" ref="Y144:Y149" si="390">W144-X144</f>
        <v>0</v>
      </c>
      <c r="Z144" s="306" t="e">
        <f t="shared" ref="Z144:Z149" si="391">Y144/W144</f>
        <v>#DIV/0!</v>
      </c>
      <c r="AA144" s="113"/>
      <c r="AB144" s="218"/>
      <c r="AC144" s="218"/>
      <c r="AD144" s="218"/>
      <c r="AE144" s="218"/>
      <c r="AF144" s="218"/>
      <c r="AG144" s="218"/>
    </row>
    <row r="145" spans="1:33" ht="27" hidden="1" thickBot="1" x14ac:dyDescent="0.3">
      <c r="A145" s="211" t="s">
        <v>73</v>
      </c>
      <c r="B145" s="329">
        <v>43871</v>
      </c>
      <c r="C145" s="112" t="s">
        <v>266</v>
      </c>
      <c r="D145" s="330"/>
      <c r="E145" s="331"/>
      <c r="F145" s="95"/>
      <c r="G145" s="96">
        <f t="shared" si="382"/>
        <v>0</v>
      </c>
      <c r="H145" s="331"/>
      <c r="I145" s="95"/>
      <c r="J145" s="96">
        <f t="shared" si="383"/>
        <v>0</v>
      </c>
      <c r="K145" s="94"/>
      <c r="L145" s="95"/>
      <c r="M145" s="96">
        <f t="shared" si="384"/>
        <v>0</v>
      </c>
      <c r="N145" s="94"/>
      <c r="O145" s="95"/>
      <c r="P145" s="96">
        <f t="shared" si="385"/>
        <v>0</v>
      </c>
      <c r="Q145" s="94"/>
      <c r="R145" s="95"/>
      <c r="S145" s="96">
        <f t="shared" si="386"/>
        <v>0</v>
      </c>
      <c r="T145" s="94"/>
      <c r="U145" s="95"/>
      <c r="V145" s="303">
        <f t="shared" si="387"/>
        <v>0</v>
      </c>
      <c r="W145" s="307">
        <f t="shared" si="388"/>
        <v>0</v>
      </c>
      <c r="X145" s="215">
        <f t="shared" si="389"/>
        <v>0</v>
      </c>
      <c r="Y145" s="215">
        <f t="shared" si="390"/>
        <v>0</v>
      </c>
      <c r="Z145" s="216" t="e">
        <f t="shared" si="391"/>
        <v>#DIV/0!</v>
      </c>
      <c r="AA145" s="79"/>
      <c r="AB145" s="218"/>
      <c r="AC145" s="218"/>
      <c r="AD145" s="218"/>
      <c r="AE145" s="218"/>
      <c r="AF145" s="218"/>
      <c r="AG145" s="218"/>
    </row>
    <row r="146" spans="1:33" ht="27" hidden="1" thickBot="1" x14ac:dyDescent="0.3">
      <c r="A146" s="211" t="s">
        <v>73</v>
      </c>
      <c r="B146" s="329">
        <v>43900</v>
      </c>
      <c r="C146" s="112" t="s">
        <v>266</v>
      </c>
      <c r="D146" s="330"/>
      <c r="E146" s="331"/>
      <c r="F146" s="95"/>
      <c r="G146" s="96">
        <f t="shared" si="382"/>
        <v>0</v>
      </c>
      <c r="H146" s="331"/>
      <c r="I146" s="95"/>
      <c r="J146" s="96">
        <f t="shared" si="383"/>
        <v>0</v>
      </c>
      <c r="K146" s="94"/>
      <c r="L146" s="95"/>
      <c r="M146" s="96">
        <f t="shared" si="384"/>
        <v>0</v>
      </c>
      <c r="N146" s="94"/>
      <c r="O146" s="95"/>
      <c r="P146" s="96">
        <f t="shared" si="385"/>
        <v>0</v>
      </c>
      <c r="Q146" s="94"/>
      <c r="R146" s="95"/>
      <c r="S146" s="96">
        <f t="shared" si="386"/>
        <v>0</v>
      </c>
      <c r="T146" s="94"/>
      <c r="U146" s="95"/>
      <c r="V146" s="303">
        <f t="shared" si="387"/>
        <v>0</v>
      </c>
      <c r="W146" s="307">
        <f t="shared" si="388"/>
        <v>0</v>
      </c>
      <c r="X146" s="215">
        <f t="shared" si="389"/>
        <v>0</v>
      </c>
      <c r="Y146" s="215">
        <f t="shared" si="390"/>
        <v>0</v>
      </c>
      <c r="Z146" s="216" t="e">
        <f t="shared" si="391"/>
        <v>#DIV/0!</v>
      </c>
      <c r="AA146" s="79"/>
      <c r="AB146" s="218"/>
      <c r="AC146" s="218"/>
      <c r="AD146" s="218"/>
      <c r="AE146" s="218"/>
      <c r="AF146" s="218"/>
      <c r="AG146" s="218"/>
    </row>
    <row r="147" spans="1:33" ht="14.4" hidden="1" thickBot="1" x14ac:dyDescent="0.3">
      <c r="A147" s="219" t="s">
        <v>73</v>
      </c>
      <c r="B147" s="338">
        <v>43931</v>
      </c>
      <c r="C147" s="86" t="s">
        <v>267</v>
      </c>
      <c r="D147" s="332" t="s">
        <v>76</v>
      </c>
      <c r="E147" s="333"/>
      <c r="F147" s="98"/>
      <c r="G147" s="96">
        <f t="shared" si="382"/>
        <v>0</v>
      </c>
      <c r="H147" s="333"/>
      <c r="I147" s="98"/>
      <c r="J147" s="96">
        <f t="shared" si="383"/>
        <v>0</v>
      </c>
      <c r="K147" s="97"/>
      <c r="L147" s="98"/>
      <c r="M147" s="99">
        <f t="shared" si="384"/>
        <v>0</v>
      </c>
      <c r="N147" s="97"/>
      <c r="O147" s="98"/>
      <c r="P147" s="99">
        <f t="shared" si="385"/>
        <v>0</v>
      </c>
      <c r="Q147" s="97"/>
      <c r="R147" s="98"/>
      <c r="S147" s="99">
        <f t="shared" si="386"/>
        <v>0</v>
      </c>
      <c r="T147" s="97"/>
      <c r="U147" s="98"/>
      <c r="V147" s="308">
        <f t="shared" si="387"/>
        <v>0</v>
      </c>
      <c r="W147" s="339">
        <f t="shared" si="388"/>
        <v>0</v>
      </c>
      <c r="X147" s="215">
        <f t="shared" si="389"/>
        <v>0</v>
      </c>
      <c r="Y147" s="215">
        <f t="shared" si="390"/>
        <v>0</v>
      </c>
      <c r="Z147" s="216" t="e">
        <f t="shared" si="391"/>
        <v>#DIV/0!</v>
      </c>
      <c r="AA147" s="105"/>
      <c r="AB147" s="218"/>
      <c r="AC147" s="218"/>
      <c r="AD147" s="218"/>
      <c r="AE147" s="218"/>
      <c r="AF147" s="218"/>
      <c r="AG147" s="218"/>
    </row>
    <row r="148" spans="1:33" ht="40.200000000000003" hidden="1" thickBot="1" x14ac:dyDescent="0.3">
      <c r="A148" s="219" t="s">
        <v>73</v>
      </c>
      <c r="B148" s="340">
        <v>43961</v>
      </c>
      <c r="C148" s="110" t="s">
        <v>268</v>
      </c>
      <c r="D148" s="341"/>
      <c r="E148" s="97"/>
      <c r="F148" s="98">
        <v>0.22</v>
      </c>
      <c r="G148" s="99">
        <f t="shared" si="382"/>
        <v>0</v>
      </c>
      <c r="H148" s="97"/>
      <c r="I148" s="98">
        <v>0.22</v>
      </c>
      <c r="J148" s="99">
        <f t="shared" si="383"/>
        <v>0</v>
      </c>
      <c r="K148" s="97"/>
      <c r="L148" s="98">
        <v>0.22</v>
      </c>
      <c r="M148" s="99">
        <f t="shared" si="384"/>
        <v>0</v>
      </c>
      <c r="N148" s="97"/>
      <c r="O148" s="98">
        <v>0.22</v>
      </c>
      <c r="P148" s="99">
        <f t="shared" si="385"/>
        <v>0</v>
      </c>
      <c r="Q148" s="97"/>
      <c r="R148" s="98">
        <v>0.22</v>
      </c>
      <c r="S148" s="99">
        <f t="shared" si="386"/>
        <v>0</v>
      </c>
      <c r="T148" s="97"/>
      <c r="U148" s="98">
        <v>0.22</v>
      </c>
      <c r="V148" s="308">
        <f t="shared" si="387"/>
        <v>0</v>
      </c>
      <c r="W148" s="309">
        <f t="shared" si="388"/>
        <v>0</v>
      </c>
      <c r="X148" s="310">
        <f t="shared" si="389"/>
        <v>0</v>
      </c>
      <c r="Y148" s="310">
        <f t="shared" si="390"/>
        <v>0</v>
      </c>
      <c r="Z148" s="311" t="e">
        <f t="shared" si="391"/>
        <v>#DIV/0!</v>
      </c>
      <c r="AA148" s="114"/>
      <c r="AB148" s="66"/>
      <c r="AC148" s="66"/>
      <c r="AD148" s="66"/>
      <c r="AE148" s="66"/>
      <c r="AF148" s="66"/>
      <c r="AG148" s="66"/>
    </row>
    <row r="149" spans="1:33" ht="66.599999999999994" hidden="1" thickBot="1" x14ac:dyDescent="0.3">
      <c r="A149" s="253" t="s">
        <v>269</v>
      </c>
      <c r="B149" s="254"/>
      <c r="C149" s="88"/>
      <c r="D149" s="255"/>
      <c r="E149" s="259">
        <f>SUM(E144:E147)</f>
        <v>0</v>
      </c>
      <c r="F149" s="272"/>
      <c r="G149" s="258">
        <f>SUM(G144:G148)</f>
        <v>0</v>
      </c>
      <c r="H149" s="259">
        <f>SUM(H144:H147)</f>
        <v>0</v>
      </c>
      <c r="I149" s="272"/>
      <c r="J149" s="258">
        <f>SUM(J144:J148)</f>
        <v>0</v>
      </c>
      <c r="K149" s="273">
        <f>SUM(K144:K147)</f>
        <v>0</v>
      </c>
      <c r="L149" s="272"/>
      <c r="M149" s="258">
        <f>SUM(M144:M148)</f>
        <v>0</v>
      </c>
      <c r="N149" s="273">
        <f>SUM(N144:N147)</f>
        <v>0</v>
      </c>
      <c r="O149" s="272"/>
      <c r="P149" s="258">
        <f>SUM(P144:P148)</f>
        <v>0</v>
      </c>
      <c r="Q149" s="273">
        <f>SUM(Q144:Q147)</f>
        <v>0</v>
      </c>
      <c r="R149" s="272"/>
      <c r="S149" s="258">
        <f>SUM(S144:S148)</f>
        <v>0</v>
      </c>
      <c r="T149" s="273">
        <f>SUM(T144:T147)</f>
        <v>0</v>
      </c>
      <c r="U149" s="272"/>
      <c r="V149" s="260">
        <f t="shared" ref="V149:X149" si="392">SUM(V144:V148)</f>
        <v>0</v>
      </c>
      <c r="W149" s="299">
        <f t="shared" si="392"/>
        <v>0</v>
      </c>
      <c r="X149" s="300">
        <f t="shared" si="392"/>
        <v>0</v>
      </c>
      <c r="Y149" s="300">
        <f t="shared" si="390"/>
        <v>0</v>
      </c>
      <c r="Z149" s="300" t="e">
        <f t="shared" si="391"/>
        <v>#DIV/0!</v>
      </c>
      <c r="AA149" s="108"/>
      <c r="AB149" s="66"/>
      <c r="AC149" s="66"/>
      <c r="AD149" s="66"/>
      <c r="AE149" s="66"/>
      <c r="AF149" s="66"/>
      <c r="AG149" s="66"/>
    </row>
    <row r="150" spans="1:33" ht="40.200000000000003" hidden="1" thickBot="1" x14ac:dyDescent="0.3">
      <c r="A150" s="263" t="s">
        <v>68</v>
      </c>
      <c r="B150" s="288">
        <v>11</v>
      </c>
      <c r="C150" s="265" t="s">
        <v>270</v>
      </c>
      <c r="D150" s="266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301"/>
      <c r="X150" s="301"/>
      <c r="Y150" s="267"/>
      <c r="Z150" s="301"/>
      <c r="AA150" s="302"/>
      <c r="AB150" s="66"/>
      <c r="AC150" s="66"/>
      <c r="AD150" s="66"/>
      <c r="AE150" s="66"/>
      <c r="AF150" s="66"/>
      <c r="AG150" s="66"/>
    </row>
    <row r="151" spans="1:33" ht="27" hidden="1" thickBot="1" x14ac:dyDescent="0.3">
      <c r="A151" s="342" t="s">
        <v>73</v>
      </c>
      <c r="B151" s="329">
        <v>43841</v>
      </c>
      <c r="C151" s="112" t="s">
        <v>271</v>
      </c>
      <c r="D151" s="239" t="s">
        <v>108</v>
      </c>
      <c r="E151" s="240"/>
      <c r="F151" s="241"/>
      <c r="G151" s="242">
        <f t="shared" ref="G151:G152" si="393">E151*F151</f>
        <v>0</v>
      </c>
      <c r="H151" s="240"/>
      <c r="I151" s="241"/>
      <c r="J151" s="242">
        <f t="shared" ref="J151:J152" si="394">H151*I151</f>
        <v>0</v>
      </c>
      <c r="K151" s="240"/>
      <c r="L151" s="241"/>
      <c r="M151" s="242">
        <f t="shared" ref="M151:M152" si="395">K151*L151</f>
        <v>0</v>
      </c>
      <c r="N151" s="240"/>
      <c r="O151" s="241"/>
      <c r="P151" s="242">
        <f t="shared" ref="P151:P152" si="396">N151*O151</f>
        <v>0</v>
      </c>
      <c r="Q151" s="240"/>
      <c r="R151" s="241"/>
      <c r="S151" s="242">
        <f t="shared" ref="S151:S152" si="397">Q151*R151</f>
        <v>0</v>
      </c>
      <c r="T151" s="240"/>
      <c r="U151" s="241"/>
      <c r="V151" s="336">
        <f t="shared" ref="V151:V152" si="398">T151*U151</f>
        <v>0</v>
      </c>
      <c r="W151" s="337">
        <f t="shared" ref="W151:W152" si="399">G151+M151+S151</f>
        <v>0</v>
      </c>
      <c r="X151" s="305">
        <f t="shared" ref="X151:X152" si="400">J151+P151+V151</f>
        <v>0</v>
      </c>
      <c r="Y151" s="305">
        <f t="shared" ref="Y151:Y153" si="401">W151-X151</f>
        <v>0</v>
      </c>
      <c r="Z151" s="306" t="e">
        <f t="shared" ref="Z151:Z153" si="402">Y151/W151</f>
        <v>#DIV/0!</v>
      </c>
      <c r="AA151" s="113"/>
      <c r="AB151" s="218"/>
      <c r="AC151" s="218"/>
      <c r="AD151" s="218"/>
      <c r="AE151" s="218"/>
      <c r="AF151" s="218"/>
      <c r="AG151" s="218"/>
    </row>
    <row r="152" spans="1:33" ht="27" hidden="1" thickBot="1" x14ac:dyDescent="0.3">
      <c r="A152" s="343" t="s">
        <v>73</v>
      </c>
      <c r="B152" s="329">
        <v>43872</v>
      </c>
      <c r="C152" s="86" t="s">
        <v>271</v>
      </c>
      <c r="D152" s="221" t="s">
        <v>108</v>
      </c>
      <c r="E152" s="97"/>
      <c r="F152" s="98"/>
      <c r="G152" s="96">
        <f t="shared" si="393"/>
        <v>0</v>
      </c>
      <c r="H152" s="97"/>
      <c r="I152" s="98"/>
      <c r="J152" s="96">
        <f t="shared" si="394"/>
        <v>0</v>
      </c>
      <c r="K152" s="97"/>
      <c r="L152" s="98"/>
      <c r="M152" s="99">
        <f t="shared" si="395"/>
        <v>0</v>
      </c>
      <c r="N152" s="97"/>
      <c r="O152" s="98"/>
      <c r="P152" s="99">
        <f t="shared" si="396"/>
        <v>0</v>
      </c>
      <c r="Q152" s="97"/>
      <c r="R152" s="98"/>
      <c r="S152" s="99">
        <f t="shared" si="397"/>
        <v>0</v>
      </c>
      <c r="T152" s="97"/>
      <c r="U152" s="98"/>
      <c r="V152" s="308">
        <f t="shared" si="398"/>
        <v>0</v>
      </c>
      <c r="W152" s="344">
        <f t="shared" si="399"/>
        <v>0</v>
      </c>
      <c r="X152" s="310">
        <f t="shared" si="400"/>
        <v>0</v>
      </c>
      <c r="Y152" s="310">
        <f t="shared" si="401"/>
        <v>0</v>
      </c>
      <c r="Z152" s="311" t="e">
        <f t="shared" si="402"/>
        <v>#DIV/0!</v>
      </c>
      <c r="AA152" s="114"/>
      <c r="AB152" s="217"/>
      <c r="AC152" s="218"/>
      <c r="AD152" s="218"/>
      <c r="AE152" s="218"/>
      <c r="AF152" s="218"/>
      <c r="AG152" s="218"/>
    </row>
    <row r="153" spans="1:33" ht="14.4" hidden="1" thickBot="1" x14ac:dyDescent="0.3">
      <c r="A153" s="163" t="s">
        <v>272</v>
      </c>
      <c r="B153" s="345"/>
      <c r="C153" s="345"/>
      <c r="D153" s="346"/>
      <c r="E153" s="259">
        <f>SUM(E151:E152)</f>
        <v>0</v>
      </c>
      <c r="F153" s="272"/>
      <c r="G153" s="258">
        <f t="shared" ref="G153:H153" si="403">SUM(G151:G152)</f>
        <v>0</v>
      </c>
      <c r="H153" s="259">
        <f t="shared" si="403"/>
        <v>0</v>
      </c>
      <c r="I153" s="272"/>
      <c r="J153" s="258">
        <f t="shared" ref="J153:K153" si="404">SUM(J151:J152)</f>
        <v>0</v>
      </c>
      <c r="K153" s="273">
        <f t="shared" si="404"/>
        <v>0</v>
      </c>
      <c r="L153" s="272"/>
      <c r="M153" s="258">
        <f t="shared" ref="M153:N153" si="405">SUM(M151:M152)</f>
        <v>0</v>
      </c>
      <c r="N153" s="273">
        <f t="shared" si="405"/>
        <v>0</v>
      </c>
      <c r="O153" s="272"/>
      <c r="P153" s="258">
        <f t="shared" ref="P153:Q153" si="406">SUM(P151:P152)</f>
        <v>0</v>
      </c>
      <c r="Q153" s="273">
        <f t="shared" si="406"/>
        <v>0</v>
      </c>
      <c r="R153" s="272"/>
      <c r="S153" s="258">
        <f t="shared" ref="S153:T153" si="407">SUM(S151:S152)</f>
        <v>0</v>
      </c>
      <c r="T153" s="273">
        <f t="shared" si="407"/>
        <v>0</v>
      </c>
      <c r="U153" s="272"/>
      <c r="V153" s="260">
        <f t="shared" ref="V153:X153" si="408">SUM(V151:V152)</f>
        <v>0</v>
      </c>
      <c r="W153" s="299">
        <f t="shared" si="408"/>
        <v>0</v>
      </c>
      <c r="X153" s="300">
        <f t="shared" si="408"/>
        <v>0</v>
      </c>
      <c r="Y153" s="300">
        <f t="shared" si="401"/>
        <v>0</v>
      </c>
      <c r="Z153" s="300" t="e">
        <f t="shared" si="402"/>
        <v>#DIV/0!</v>
      </c>
      <c r="AA153" s="108"/>
      <c r="AB153" s="66"/>
      <c r="AC153" s="66"/>
      <c r="AD153" s="66"/>
      <c r="AE153" s="66"/>
      <c r="AF153" s="66"/>
      <c r="AG153" s="66"/>
    </row>
    <row r="154" spans="1:33" ht="14.4" thickBot="1" x14ac:dyDescent="0.3">
      <c r="A154" s="287" t="s">
        <v>68</v>
      </c>
      <c r="B154" s="288">
        <v>12</v>
      </c>
      <c r="C154" s="289" t="s">
        <v>273</v>
      </c>
      <c r="D154" s="347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301"/>
      <c r="X154" s="301"/>
      <c r="Y154" s="267"/>
      <c r="Z154" s="301"/>
      <c r="AA154" s="302"/>
      <c r="AB154" s="66"/>
      <c r="AC154" s="66"/>
      <c r="AD154" s="66"/>
      <c r="AE154" s="66"/>
      <c r="AF154" s="66"/>
      <c r="AG154" s="66"/>
    </row>
    <row r="155" spans="1:33" ht="26.4" x14ac:dyDescent="0.25">
      <c r="A155" s="237" t="s">
        <v>73</v>
      </c>
      <c r="B155" s="348">
        <v>43842</v>
      </c>
      <c r="C155" s="115" t="s">
        <v>274</v>
      </c>
      <c r="D155" s="324" t="s">
        <v>275</v>
      </c>
      <c r="E155" s="335"/>
      <c r="F155" s="241"/>
      <c r="G155" s="242">
        <f t="shared" ref="G155:G158" si="409">E155*F155</f>
        <v>0</v>
      </c>
      <c r="H155" s="335"/>
      <c r="I155" s="241"/>
      <c r="J155" s="242">
        <f t="shared" ref="J155:J158" si="410">H155*I155</f>
        <v>0</v>
      </c>
      <c r="K155" s="240"/>
      <c r="L155" s="241"/>
      <c r="M155" s="242">
        <f t="shared" ref="M155:M158" si="411">K155*L155</f>
        <v>0</v>
      </c>
      <c r="N155" s="240"/>
      <c r="O155" s="241"/>
      <c r="P155" s="242">
        <f t="shared" ref="P155:P158" si="412">N155*O155</f>
        <v>0</v>
      </c>
      <c r="Q155" s="240"/>
      <c r="R155" s="241"/>
      <c r="S155" s="242">
        <f t="shared" ref="S155:S158" si="413">Q155*R155</f>
        <v>0</v>
      </c>
      <c r="T155" s="240"/>
      <c r="U155" s="241"/>
      <c r="V155" s="336">
        <f t="shared" ref="V155:V158" si="414">T155*U155</f>
        <v>0</v>
      </c>
      <c r="W155" s="337">
        <f t="shared" ref="W155:W158" si="415">G155+M155+S155</f>
        <v>0</v>
      </c>
      <c r="X155" s="305">
        <f t="shared" ref="X155:X158" si="416">J155+P155+V155</f>
        <v>0</v>
      </c>
      <c r="Y155" s="305">
        <f t="shared" ref="Y155:Y159" si="417">W155-X155</f>
        <v>0</v>
      </c>
      <c r="Z155" s="428" t="e">
        <f t="shared" ref="Z155:Z159" si="418">Y155/W155</f>
        <v>#DIV/0!</v>
      </c>
      <c r="AA155" s="431"/>
      <c r="AB155" s="217"/>
      <c r="AC155" s="218"/>
      <c r="AD155" s="218"/>
      <c r="AE155" s="218"/>
      <c r="AF155" s="218"/>
      <c r="AG155" s="218"/>
    </row>
    <row r="156" spans="1:33" ht="26.4" x14ac:dyDescent="0.25">
      <c r="A156" s="211" t="s">
        <v>73</v>
      </c>
      <c r="B156" s="329">
        <v>43873</v>
      </c>
      <c r="C156" s="136" t="s">
        <v>367</v>
      </c>
      <c r="D156" s="349" t="s">
        <v>244</v>
      </c>
      <c r="E156" s="350">
        <v>120</v>
      </c>
      <c r="F156" s="351">
        <v>270</v>
      </c>
      <c r="G156" s="96">
        <f t="shared" si="409"/>
        <v>32400</v>
      </c>
      <c r="H156" s="350">
        <v>120</v>
      </c>
      <c r="I156" s="351">
        <v>270</v>
      </c>
      <c r="J156" s="96">
        <f t="shared" si="410"/>
        <v>32400</v>
      </c>
      <c r="K156" s="94"/>
      <c r="L156" s="95"/>
      <c r="M156" s="96">
        <f t="shared" si="411"/>
        <v>0</v>
      </c>
      <c r="N156" s="94"/>
      <c r="O156" s="95"/>
      <c r="P156" s="96">
        <f t="shared" si="412"/>
        <v>0</v>
      </c>
      <c r="Q156" s="94"/>
      <c r="R156" s="95"/>
      <c r="S156" s="96">
        <f t="shared" si="413"/>
        <v>0</v>
      </c>
      <c r="T156" s="94"/>
      <c r="U156" s="95"/>
      <c r="V156" s="303">
        <f t="shared" si="414"/>
        <v>0</v>
      </c>
      <c r="W156" s="352">
        <f t="shared" si="415"/>
        <v>32400</v>
      </c>
      <c r="X156" s="215">
        <f t="shared" si="416"/>
        <v>32400</v>
      </c>
      <c r="Y156" s="215">
        <f t="shared" si="417"/>
        <v>0</v>
      </c>
      <c r="Z156" s="421">
        <f t="shared" si="418"/>
        <v>0</v>
      </c>
      <c r="AA156" s="432" t="s">
        <v>368</v>
      </c>
      <c r="AB156" s="218"/>
      <c r="AC156" s="218"/>
      <c r="AD156" s="218"/>
      <c r="AE156" s="218"/>
      <c r="AF156" s="218"/>
      <c r="AG156" s="218"/>
    </row>
    <row r="157" spans="1:33" x14ac:dyDescent="0.25">
      <c r="A157" s="219" t="s">
        <v>73</v>
      </c>
      <c r="B157" s="338">
        <v>43902</v>
      </c>
      <c r="C157" s="86" t="s">
        <v>276</v>
      </c>
      <c r="D157" s="353" t="s">
        <v>244</v>
      </c>
      <c r="E157" s="354"/>
      <c r="F157" s="355"/>
      <c r="G157" s="99">
        <f t="shared" si="409"/>
        <v>0</v>
      </c>
      <c r="H157" s="354"/>
      <c r="I157" s="355"/>
      <c r="J157" s="99">
        <f t="shared" si="410"/>
        <v>0</v>
      </c>
      <c r="K157" s="97"/>
      <c r="L157" s="98"/>
      <c r="M157" s="99">
        <f t="shared" si="411"/>
        <v>0</v>
      </c>
      <c r="N157" s="97"/>
      <c r="O157" s="98"/>
      <c r="P157" s="99">
        <f t="shared" si="412"/>
        <v>0</v>
      </c>
      <c r="Q157" s="97"/>
      <c r="R157" s="98"/>
      <c r="S157" s="99">
        <f t="shared" si="413"/>
        <v>0</v>
      </c>
      <c r="T157" s="97"/>
      <c r="U157" s="98"/>
      <c r="V157" s="308">
        <f t="shared" si="414"/>
        <v>0</v>
      </c>
      <c r="W157" s="339">
        <f t="shared" si="415"/>
        <v>0</v>
      </c>
      <c r="X157" s="215">
        <f t="shared" si="416"/>
        <v>0</v>
      </c>
      <c r="Y157" s="215">
        <f t="shared" si="417"/>
        <v>0</v>
      </c>
      <c r="Z157" s="421" t="e">
        <f t="shared" si="418"/>
        <v>#DIV/0!</v>
      </c>
      <c r="AA157" s="433"/>
      <c r="AB157" s="218"/>
      <c r="AC157" s="218"/>
      <c r="AD157" s="218"/>
      <c r="AE157" s="218"/>
      <c r="AF157" s="218"/>
      <c r="AG157" s="218"/>
    </row>
    <row r="158" spans="1:33" ht="27" thickBot="1" x14ac:dyDescent="0.3">
      <c r="A158" s="219" t="s">
        <v>73</v>
      </c>
      <c r="B158" s="338">
        <v>43933</v>
      </c>
      <c r="C158" s="474" t="s">
        <v>277</v>
      </c>
      <c r="D158" s="475"/>
      <c r="E158" s="356">
        <f>G156</f>
        <v>32400</v>
      </c>
      <c r="F158" s="252">
        <v>0.22</v>
      </c>
      <c r="G158" s="99">
        <f t="shared" si="409"/>
        <v>7128</v>
      </c>
      <c r="H158" s="333"/>
      <c r="I158" s="98">
        <v>0.22</v>
      </c>
      <c r="J158" s="99">
        <f t="shared" si="410"/>
        <v>0</v>
      </c>
      <c r="K158" s="97"/>
      <c r="L158" s="98">
        <v>0.22</v>
      </c>
      <c r="M158" s="99">
        <f t="shared" si="411"/>
        <v>0</v>
      </c>
      <c r="N158" s="97"/>
      <c r="O158" s="98">
        <v>0.22</v>
      </c>
      <c r="P158" s="99">
        <f t="shared" si="412"/>
        <v>0</v>
      </c>
      <c r="Q158" s="97"/>
      <c r="R158" s="98">
        <v>0.22</v>
      </c>
      <c r="S158" s="99">
        <f t="shared" si="413"/>
        <v>0</v>
      </c>
      <c r="T158" s="97"/>
      <c r="U158" s="98">
        <v>0.22</v>
      </c>
      <c r="V158" s="308">
        <f t="shared" si="414"/>
        <v>0</v>
      </c>
      <c r="W158" s="309">
        <f t="shared" si="415"/>
        <v>7128</v>
      </c>
      <c r="X158" s="310">
        <f t="shared" si="416"/>
        <v>0</v>
      </c>
      <c r="Y158" s="310">
        <f t="shared" si="417"/>
        <v>7128</v>
      </c>
      <c r="Z158" s="429">
        <f t="shared" si="418"/>
        <v>1</v>
      </c>
      <c r="AA158" s="434"/>
      <c r="AB158" s="66"/>
      <c r="AC158" s="66"/>
      <c r="AD158" s="66"/>
      <c r="AE158" s="66"/>
      <c r="AF158" s="66"/>
      <c r="AG158" s="66"/>
    </row>
    <row r="159" spans="1:33" ht="14.4" thickBot="1" x14ac:dyDescent="0.3">
      <c r="A159" s="479" t="s">
        <v>278</v>
      </c>
      <c r="B159" s="480"/>
      <c r="C159" s="480"/>
      <c r="D159" s="481"/>
      <c r="E159" s="259">
        <f>SUM(E155:E157)</f>
        <v>120</v>
      </c>
      <c r="F159" s="272"/>
      <c r="G159" s="258">
        <f>SUM(G155:G158)</f>
        <v>39528</v>
      </c>
      <c r="H159" s="259">
        <f>SUM(H155:H157)</f>
        <v>120</v>
      </c>
      <c r="I159" s="272"/>
      <c r="J159" s="258">
        <f>SUM(J155:J158)</f>
        <v>32400</v>
      </c>
      <c r="K159" s="273">
        <f>SUM(K155:K157)</f>
        <v>0</v>
      </c>
      <c r="L159" s="272"/>
      <c r="M159" s="258">
        <f>SUM(M155:M158)</f>
        <v>0</v>
      </c>
      <c r="N159" s="273">
        <f>SUM(N155:N157)</f>
        <v>0</v>
      </c>
      <c r="O159" s="272"/>
      <c r="P159" s="258">
        <f>SUM(P155:P158)</f>
        <v>0</v>
      </c>
      <c r="Q159" s="273">
        <f>SUM(Q155:Q157)</f>
        <v>0</v>
      </c>
      <c r="R159" s="272"/>
      <c r="S159" s="258">
        <f>SUM(S155:S158)</f>
        <v>0</v>
      </c>
      <c r="T159" s="273">
        <f>SUM(T155:T157)</f>
        <v>0</v>
      </c>
      <c r="U159" s="272"/>
      <c r="V159" s="260">
        <f t="shared" ref="V159:X159" si="419">SUM(V155:V158)</f>
        <v>0</v>
      </c>
      <c r="W159" s="299">
        <f t="shared" si="419"/>
        <v>39528</v>
      </c>
      <c r="X159" s="300">
        <f t="shared" si="419"/>
        <v>32400</v>
      </c>
      <c r="Y159" s="300">
        <f t="shared" si="417"/>
        <v>7128</v>
      </c>
      <c r="Z159" s="430">
        <f t="shared" si="418"/>
        <v>0.18032786885245902</v>
      </c>
      <c r="AA159" s="435"/>
      <c r="AB159" s="66"/>
      <c r="AC159" s="66"/>
      <c r="AD159" s="66"/>
      <c r="AE159" s="66"/>
      <c r="AF159" s="66"/>
      <c r="AG159" s="66"/>
    </row>
    <row r="160" spans="1:33" ht="14.4" thickBot="1" x14ac:dyDescent="0.3">
      <c r="A160" s="313" t="s">
        <v>68</v>
      </c>
      <c r="B160" s="476">
        <v>13</v>
      </c>
      <c r="C160" s="477" t="s">
        <v>279</v>
      </c>
      <c r="D160" s="47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301"/>
      <c r="X160" s="301"/>
      <c r="Y160" s="267"/>
      <c r="Z160" s="301"/>
      <c r="AA160" s="302"/>
      <c r="AB160" s="201"/>
      <c r="AC160" s="66"/>
      <c r="AD160" s="66"/>
      <c r="AE160" s="66"/>
      <c r="AF160" s="66"/>
      <c r="AG160" s="66"/>
    </row>
    <row r="161" spans="1:33" x14ac:dyDescent="0.25">
      <c r="A161" s="202" t="s">
        <v>70</v>
      </c>
      <c r="B161" s="236" t="s">
        <v>280</v>
      </c>
      <c r="C161" s="116" t="s">
        <v>281</v>
      </c>
      <c r="D161" s="223"/>
      <c r="E161" s="224">
        <f>SUM(E162:E164)</f>
        <v>5</v>
      </c>
      <c r="F161" s="225"/>
      <c r="G161" s="226">
        <f>SUM(G162:G165)</f>
        <v>68320</v>
      </c>
      <c r="H161" s="224">
        <f>SUM(H162:H164)</f>
        <v>4.5</v>
      </c>
      <c r="I161" s="225"/>
      <c r="J161" s="226">
        <f>SUM(J162:J165)</f>
        <v>56000</v>
      </c>
      <c r="K161" s="224">
        <f>SUM(K162:K164)</f>
        <v>1</v>
      </c>
      <c r="L161" s="225"/>
      <c r="M161" s="226">
        <f>SUM(M162:M165)</f>
        <v>35000</v>
      </c>
      <c r="N161" s="224">
        <f>SUM(N162:N164)</f>
        <v>1</v>
      </c>
      <c r="O161" s="225"/>
      <c r="P161" s="226">
        <f>SUM(P162:P165)</f>
        <v>15000</v>
      </c>
      <c r="Q161" s="224">
        <f>SUM(Q162:Q164)</f>
        <v>0</v>
      </c>
      <c r="R161" s="225"/>
      <c r="S161" s="226">
        <f>SUM(S162:S165)</f>
        <v>0</v>
      </c>
      <c r="T161" s="224">
        <f>SUM(T162:T164)</f>
        <v>0</v>
      </c>
      <c r="U161" s="225"/>
      <c r="V161" s="357">
        <f t="shared" ref="V161:X161" si="420">SUM(V162:V165)</f>
        <v>0</v>
      </c>
      <c r="W161" s="358">
        <f t="shared" si="420"/>
        <v>103320</v>
      </c>
      <c r="X161" s="226">
        <f t="shared" si="420"/>
        <v>71000</v>
      </c>
      <c r="Y161" s="226">
        <f t="shared" ref="Y161:Y187" si="421">W161-X161</f>
        <v>32320</v>
      </c>
      <c r="Z161" s="357">
        <f t="shared" ref="Z161:Z188" si="422">Y161/W161</f>
        <v>0.31281455671699576</v>
      </c>
      <c r="AA161" s="437"/>
      <c r="AB161" s="210"/>
      <c r="AC161" s="210"/>
      <c r="AD161" s="210"/>
      <c r="AE161" s="210"/>
      <c r="AF161" s="210"/>
      <c r="AG161" s="210"/>
    </row>
    <row r="162" spans="1:33" ht="39.6" x14ac:dyDescent="0.25">
      <c r="A162" s="211" t="s">
        <v>73</v>
      </c>
      <c r="B162" s="212" t="s">
        <v>282</v>
      </c>
      <c r="C162" s="129" t="s">
        <v>283</v>
      </c>
      <c r="D162" s="248" t="s">
        <v>139</v>
      </c>
      <c r="E162" s="131">
        <v>3</v>
      </c>
      <c r="F162" s="132">
        <v>12000</v>
      </c>
      <c r="G162" s="96">
        <f t="shared" ref="G162:G165" si="423">E162*F162</f>
        <v>36000</v>
      </c>
      <c r="H162" s="131">
        <v>2.5</v>
      </c>
      <c r="I162" s="132">
        <v>14400</v>
      </c>
      <c r="J162" s="96">
        <f t="shared" ref="J162:J165" si="424">H162*I162</f>
        <v>36000</v>
      </c>
      <c r="K162" s="94"/>
      <c r="L162" s="95"/>
      <c r="M162" s="96">
        <f t="shared" ref="M162:M165" si="425">K162*L162</f>
        <v>0</v>
      </c>
      <c r="N162" s="94"/>
      <c r="O162" s="95"/>
      <c r="P162" s="96">
        <f t="shared" ref="P162:P165" si="426">N162*O162</f>
        <v>0</v>
      </c>
      <c r="Q162" s="94"/>
      <c r="R162" s="95"/>
      <c r="S162" s="96">
        <f t="shared" ref="S162:S165" si="427">Q162*R162</f>
        <v>0</v>
      </c>
      <c r="T162" s="94"/>
      <c r="U162" s="95"/>
      <c r="V162" s="303">
        <f t="shared" ref="V162:V165" si="428">T162*U162</f>
        <v>0</v>
      </c>
      <c r="W162" s="307">
        <f t="shared" ref="W162:W165" si="429">G162+M162+S162</f>
        <v>36000</v>
      </c>
      <c r="X162" s="215">
        <f t="shared" ref="X162:X165" si="430">J162+P162+V162</f>
        <v>36000</v>
      </c>
      <c r="Y162" s="215">
        <f t="shared" si="421"/>
        <v>0</v>
      </c>
      <c r="Z162" s="421">
        <f t="shared" si="422"/>
        <v>0</v>
      </c>
      <c r="AA162" s="432" t="s">
        <v>369</v>
      </c>
      <c r="AB162" s="218"/>
      <c r="AC162" s="218"/>
      <c r="AD162" s="218"/>
      <c r="AE162" s="218"/>
      <c r="AF162" s="218"/>
      <c r="AG162" s="218"/>
    </row>
    <row r="163" spans="1:33" ht="39.6" x14ac:dyDescent="0.25">
      <c r="A163" s="211" t="s">
        <v>73</v>
      </c>
      <c r="B163" s="212" t="s">
        <v>284</v>
      </c>
      <c r="C163" s="129" t="s">
        <v>285</v>
      </c>
      <c r="D163" s="248" t="s">
        <v>139</v>
      </c>
      <c r="E163" s="131">
        <v>2</v>
      </c>
      <c r="F163" s="132">
        <v>10000</v>
      </c>
      <c r="G163" s="96">
        <f t="shared" si="423"/>
        <v>20000</v>
      </c>
      <c r="H163" s="131">
        <v>2</v>
      </c>
      <c r="I163" s="132">
        <v>10000</v>
      </c>
      <c r="J163" s="96">
        <f t="shared" si="424"/>
        <v>20000</v>
      </c>
      <c r="K163" s="94"/>
      <c r="L163" s="95"/>
      <c r="M163" s="96">
        <f t="shared" si="425"/>
        <v>0</v>
      </c>
      <c r="N163" s="94"/>
      <c r="O163" s="95"/>
      <c r="P163" s="96">
        <f t="shared" si="426"/>
        <v>0</v>
      </c>
      <c r="Q163" s="94"/>
      <c r="R163" s="95"/>
      <c r="S163" s="96">
        <f t="shared" si="427"/>
        <v>0</v>
      </c>
      <c r="T163" s="94"/>
      <c r="U163" s="95"/>
      <c r="V163" s="303">
        <f t="shared" si="428"/>
        <v>0</v>
      </c>
      <c r="W163" s="307">
        <f t="shared" si="429"/>
        <v>20000</v>
      </c>
      <c r="X163" s="215">
        <f t="shared" si="430"/>
        <v>20000</v>
      </c>
      <c r="Y163" s="215">
        <f t="shared" si="421"/>
        <v>0</v>
      </c>
      <c r="Z163" s="421">
        <f t="shared" si="422"/>
        <v>0</v>
      </c>
      <c r="AA163" s="438" t="s">
        <v>370</v>
      </c>
      <c r="AB163" s="218"/>
      <c r="AC163" s="218"/>
      <c r="AD163" s="218"/>
      <c r="AE163" s="218"/>
      <c r="AF163" s="218"/>
      <c r="AG163" s="218"/>
    </row>
    <row r="164" spans="1:33" x14ac:dyDescent="0.25">
      <c r="A164" s="211" t="s">
        <v>73</v>
      </c>
      <c r="B164" s="212" t="s">
        <v>286</v>
      </c>
      <c r="C164" s="117" t="s">
        <v>287</v>
      </c>
      <c r="D164" s="213" t="s">
        <v>139</v>
      </c>
      <c r="E164" s="94"/>
      <c r="F164" s="95"/>
      <c r="G164" s="96">
        <f t="shared" si="423"/>
        <v>0</v>
      </c>
      <c r="H164" s="94"/>
      <c r="I164" s="95"/>
      <c r="J164" s="96">
        <f t="shared" si="424"/>
        <v>0</v>
      </c>
      <c r="K164" s="94">
        <v>1</v>
      </c>
      <c r="L164" s="95">
        <v>35000</v>
      </c>
      <c r="M164" s="96">
        <f t="shared" si="425"/>
        <v>35000</v>
      </c>
      <c r="N164" s="94">
        <v>1</v>
      </c>
      <c r="O164" s="95">
        <v>15000</v>
      </c>
      <c r="P164" s="96">
        <f t="shared" si="426"/>
        <v>15000</v>
      </c>
      <c r="Q164" s="94"/>
      <c r="R164" s="95"/>
      <c r="S164" s="96">
        <f t="shared" si="427"/>
        <v>0</v>
      </c>
      <c r="T164" s="94"/>
      <c r="U164" s="95"/>
      <c r="V164" s="303">
        <f t="shared" si="428"/>
        <v>0</v>
      </c>
      <c r="W164" s="307">
        <f t="shared" si="429"/>
        <v>35000</v>
      </c>
      <c r="X164" s="215">
        <f t="shared" si="430"/>
        <v>15000</v>
      </c>
      <c r="Y164" s="215">
        <f t="shared" si="421"/>
        <v>20000</v>
      </c>
      <c r="Z164" s="421">
        <f t="shared" si="422"/>
        <v>0.5714285714285714</v>
      </c>
      <c r="AA164" s="439" t="s">
        <v>371</v>
      </c>
      <c r="AB164" s="218"/>
      <c r="AC164" s="218"/>
      <c r="AD164" s="218"/>
      <c r="AE164" s="218"/>
      <c r="AF164" s="218"/>
      <c r="AG164" s="218"/>
    </row>
    <row r="165" spans="1:33" ht="40.200000000000003" thickBot="1" x14ac:dyDescent="0.3">
      <c r="A165" s="230" t="s">
        <v>73</v>
      </c>
      <c r="B165" s="235" t="s">
        <v>288</v>
      </c>
      <c r="C165" s="117" t="s">
        <v>289</v>
      </c>
      <c r="D165" s="231"/>
      <c r="E165" s="359">
        <f>G162+G163</f>
        <v>56000</v>
      </c>
      <c r="F165" s="360">
        <v>0.22</v>
      </c>
      <c r="G165" s="234">
        <f t="shared" si="423"/>
        <v>12320</v>
      </c>
      <c r="H165" s="232"/>
      <c r="I165" s="233">
        <v>0.22</v>
      </c>
      <c r="J165" s="234">
        <f t="shared" si="424"/>
        <v>0</v>
      </c>
      <c r="K165" s="232"/>
      <c r="L165" s="233">
        <v>0.22</v>
      </c>
      <c r="M165" s="234">
        <f t="shared" si="425"/>
        <v>0</v>
      </c>
      <c r="N165" s="232"/>
      <c r="O165" s="233">
        <v>0.22</v>
      </c>
      <c r="P165" s="234">
        <f t="shared" si="426"/>
        <v>0</v>
      </c>
      <c r="Q165" s="232"/>
      <c r="R165" s="233">
        <v>0.22</v>
      </c>
      <c r="S165" s="234">
        <f t="shared" si="427"/>
        <v>0</v>
      </c>
      <c r="T165" s="232"/>
      <c r="U165" s="233">
        <v>0.22</v>
      </c>
      <c r="V165" s="361">
        <f t="shared" si="428"/>
        <v>0</v>
      </c>
      <c r="W165" s="309">
        <f t="shared" si="429"/>
        <v>12320</v>
      </c>
      <c r="X165" s="310">
        <f t="shared" si="430"/>
        <v>0</v>
      </c>
      <c r="Y165" s="310">
        <f t="shared" si="421"/>
        <v>12320</v>
      </c>
      <c r="Z165" s="429">
        <f t="shared" si="422"/>
        <v>1</v>
      </c>
      <c r="AA165" s="433"/>
      <c r="AB165" s="218"/>
      <c r="AC165" s="218"/>
      <c r="AD165" s="218"/>
      <c r="AE165" s="218"/>
      <c r="AF165" s="218"/>
      <c r="AG165" s="218"/>
    </row>
    <row r="166" spans="1:33" ht="26.4" x14ac:dyDescent="0.25">
      <c r="A166" s="362" t="s">
        <v>70</v>
      </c>
      <c r="B166" s="363" t="s">
        <v>290</v>
      </c>
      <c r="C166" s="107" t="s">
        <v>291</v>
      </c>
      <c r="D166" s="204"/>
      <c r="E166" s="205">
        <f>SUM(E167:E169)</f>
        <v>3</v>
      </c>
      <c r="F166" s="206"/>
      <c r="G166" s="207">
        <f>SUM(G167:G173)</f>
        <v>28060</v>
      </c>
      <c r="H166" s="205">
        <f>SUM(H167:H169)</f>
        <v>3</v>
      </c>
      <c r="I166" s="206"/>
      <c r="J166" s="207">
        <f>SUM(J167:J173)</f>
        <v>45564.499999999993</v>
      </c>
      <c r="K166" s="205">
        <f>SUM(K167:K169)</f>
        <v>0</v>
      </c>
      <c r="L166" s="206"/>
      <c r="M166" s="207">
        <f>SUM(M167:M172)</f>
        <v>0</v>
      </c>
      <c r="N166" s="205">
        <f>SUM(N167:N169)</f>
        <v>1</v>
      </c>
      <c r="O166" s="206"/>
      <c r="P166" s="207">
        <f>SUM(P167:P172)</f>
        <v>20000</v>
      </c>
      <c r="Q166" s="205">
        <f>SUM(Q167:Q169)</f>
        <v>0</v>
      </c>
      <c r="R166" s="206"/>
      <c r="S166" s="207">
        <f>SUM(S167:S172)</f>
        <v>0</v>
      </c>
      <c r="T166" s="205">
        <f>SUM(T167:T169)</f>
        <v>0</v>
      </c>
      <c r="U166" s="206"/>
      <c r="V166" s="207">
        <f t="shared" ref="V166:X166" si="431">SUM(V167:V172)</f>
        <v>0</v>
      </c>
      <c r="W166" s="207">
        <f>SUM(W167:W173)</f>
        <v>28060</v>
      </c>
      <c r="X166" s="207">
        <f t="shared" ref="X166:Y166" si="432">SUM(X167:X173)</f>
        <v>65564.5</v>
      </c>
      <c r="Y166" s="207">
        <f t="shared" si="432"/>
        <v>-37504.499999999993</v>
      </c>
      <c r="Z166" s="420">
        <f t="shared" si="422"/>
        <v>-1.336582323592302</v>
      </c>
      <c r="AA166" s="422"/>
      <c r="AB166" s="210"/>
      <c r="AC166" s="210"/>
      <c r="AD166" s="210"/>
      <c r="AE166" s="210"/>
      <c r="AF166" s="210"/>
      <c r="AG166" s="210"/>
    </row>
    <row r="167" spans="1:33" x14ac:dyDescent="0.25">
      <c r="A167" s="211" t="s">
        <v>73</v>
      </c>
      <c r="B167" s="212" t="s">
        <v>292</v>
      </c>
      <c r="C167" s="129" t="s">
        <v>372</v>
      </c>
      <c r="D167" s="297" t="s">
        <v>139</v>
      </c>
      <c r="E167" s="131">
        <v>1</v>
      </c>
      <c r="F167" s="132">
        <v>5000</v>
      </c>
      <c r="G167" s="96">
        <f t="shared" ref="G167:G172" si="433">E167*F167</f>
        <v>5000</v>
      </c>
      <c r="H167" s="131">
        <v>1</v>
      </c>
      <c r="I167" s="132">
        <v>5000</v>
      </c>
      <c r="J167" s="96">
        <f t="shared" ref="J167:J172" si="434">H167*I167</f>
        <v>5000</v>
      </c>
      <c r="K167" s="94"/>
      <c r="L167" s="95"/>
      <c r="M167" s="96">
        <f t="shared" ref="M167:M172" si="435">K167*L167</f>
        <v>0</v>
      </c>
      <c r="N167" s="94"/>
      <c r="O167" s="95"/>
      <c r="P167" s="96">
        <f t="shared" ref="P167:P172" si="436">N167*O167</f>
        <v>0</v>
      </c>
      <c r="Q167" s="94"/>
      <c r="R167" s="95"/>
      <c r="S167" s="96">
        <f t="shared" ref="S167:S172" si="437">Q167*R167</f>
        <v>0</v>
      </c>
      <c r="T167" s="94"/>
      <c r="U167" s="95"/>
      <c r="V167" s="96">
        <f t="shared" ref="V167:V172" si="438">T167*U167</f>
        <v>0</v>
      </c>
      <c r="W167" s="214">
        <f t="shared" ref="W167:W173" si="439">G167+M167+S167</f>
        <v>5000</v>
      </c>
      <c r="X167" s="215">
        <f t="shared" ref="X167:X173" si="440">J167+P167+V167</f>
        <v>5000</v>
      </c>
      <c r="Y167" s="215">
        <f t="shared" si="421"/>
        <v>0</v>
      </c>
      <c r="Z167" s="421">
        <f t="shared" si="422"/>
        <v>0</v>
      </c>
      <c r="AA167" s="423" t="s">
        <v>401</v>
      </c>
      <c r="AB167" s="218"/>
      <c r="AC167" s="218"/>
      <c r="AD167" s="218"/>
      <c r="AE167" s="218"/>
      <c r="AF167" s="218"/>
      <c r="AG167" s="218"/>
    </row>
    <row r="168" spans="1:33" ht="26.4" x14ac:dyDescent="0.25">
      <c r="A168" s="211" t="s">
        <v>73</v>
      </c>
      <c r="B168" s="212" t="s">
        <v>293</v>
      </c>
      <c r="C168" s="129" t="s">
        <v>375</v>
      </c>
      <c r="D168" s="297" t="s">
        <v>139</v>
      </c>
      <c r="E168" s="131">
        <v>1</v>
      </c>
      <c r="F168" s="132">
        <v>8000</v>
      </c>
      <c r="G168" s="96">
        <f t="shared" si="433"/>
        <v>8000</v>
      </c>
      <c r="H168" s="131">
        <v>1</v>
      </c>
      <c r="I168" s="132">
        <v>12250</v>
      </c>
      <c r="J168" s="96">
        <f t="shared" si="434"/>
        <v>12250</v>
      </c>
      <c r="K168" s="94"/>
      <c r="L168" s="95"/>
      <c r="M168" s="96">
        <f t="shared" si="435"/>
        <v>0</v>
      </c>
      <c r="N168" s="94">
        <v>1</v>
      </c>
      <c r="O168" s="95">
        <v>20000</v>
      </c>
      <c r="P168" s="96">
        <f t="shared" si="436"/>
        <v>20000</v>
      </c>
      <c r="Q168" s="94"/>
      <c r="R168" s="95"/>
      <c r="S168" s="96">
        <f t="shared" si="437"/>
        <v>0</v>
      </c>
      <c r="T168" s="94"/>
      <c r="U168" s="95"/>
      <c r="V168" s="96">
        <f t="shared" si="438"/>
        <v>0</v>
      </c>
      <c r="W168" s="214">
        <f t="shared" si="439"/>
        <v>8000</v>
      </c>
      <c r="X168" s="215">
        <f t="shared" si="440"/>
        <v>32250</v>
      </c>
      <c r="Y168" s="215">
        <f t="shared" si="421"/>
        <v>-24250</v>
      </c>
      <c r="Z168" s="421">
        <f t="shared" si="422"/>
        <v>-3.03125</v>
      </c>
      <c r="AA168" s="423" t="s">
        <v>402</v>
      </c>
      <c r="AB168" s="218"/>
      <c r="AC168" s="218"/>
      <c r="AD168" s="218"/>
      <c r="AE168" s="218"/>
      <c r="AF168" s="218"/>
      <c r="AG168" s="218"/>
    </row>
    <row r="169" spans="1:33" x14ac:dyDescent="0.25">
      <c r="A169" s="219" t="s">
        <v>73</v>
      </c>
      <c r="B169" s="220" t="s">
        <v>294</v>
      </c>
      <c r="C169" s="129" t="s">
        <v>376</v>
      </c>
      <c r="D169" s="297" t="s">
        <v>139</v>
      </c>
      <c r="E169" s="131">
        <v>1</v>
      </c>
      <c r="F169" s="132">
        <v>5000</v>
      </c>
      <c r="G169" s="99">
        <f t="shared" si="433"/>
        <v>5000</v>
      </c>
      <c r="H169" s="131">
        <v>1</v>
      </c>
      <c r="I169" s="132">
        <v>5000</v>
      </c>
      <c r="J169" s="99">
        <f t="shared" si="434"/>
        <v>5000</v>
      </c>
      <c r="K169" s="97"/>
      <c r="L169" s="98"/>
      <c r="M169" s="99">
        <f t="shared" si="435"/>
        <v>0</v>
      </c>
      <c r="N169" s="97"/>
      <c r="O169" s="98"/>
      <c r="P169" s="99">
        <f t="shared" si="436"/>
        <v>0</v>
      </c>
      <c r="Q169" s="97"/>
      <c r="R169" s="98"/>
      <c r="S169" s="99">
        <f t="shared" si="437"/>
        <v>0</v>
      </c>
      <c r="T169" s="97"/>
      <c r="U169" s="98"/>
      <c r="V169" s="99">
        <f t="shared" si="438"/>
        <v>0</v>
      </c>
      <c r="W169" s="222">
        <f t="shared" si="439"/>
        <v>5000</v>
      </c>
      <c r="X169" s="215">
        <f t="shared" si="440"/>
        <v>5000</v>
      </c>
      <c r="Y169" s="215">
        <f t="shared" si="421"/>
        <v>0</v>
      </c>
      <c r="Z169" s="421">
        <f t="shared" si="422"/>
        <v>0</v>
      </c>
      <c r="AA169" s="423" t="s">
        <v>403</v>
      </c>
      <c r="AB169" s="218"/>
      <c r="AC169" s="218"/>
      <c r="AD169" s="218"/>
      <c r="AE169" s="218"/>
      <c r="AF169" s="218"/>
      <c r="AG169" s="218"/>
    </row>
    <row r="170" spans="1:33" x14ac:dyDescent="0.25">
      <c r="A170" s="219"/>
      <c r="B170" s="220" t="s">
        <v>295</v>
      </c>
      <c r="C170" s="129" t="s">
        <v>377</v>
      </c>
      <c r="D170" s="364" t="s">
        <v>378</v>
      </c>
      <c r="E170" s="249">
        <v>0</v>
      </c>
      <c r="F170" s="132">
        <v>0</v>
      </c>
      <c r="G170" s="99">
        <f t="shared" si="433"/>
        <v>0</v>
      </c>
      <c r="H170" s="249">
        <v>4</v>
      </c>
      <c r="I170" s="132">
        <v>2014.53</v>
      </c>
      <c r="J170" s="99">
        <f t="shared" si="434"/>
        <v>8058.12</v>
      </c>
      <c r="K170" s="97"/>
      <c r="L170" s="98"/>
      <c r="M170" s="99"/>
      <c r="N170" s="97"/>
      <c r="O170" s="98"/>
      <c r="P170" s="99"/>
      <c r="Q170" s="97"/>
      <c r="R170" s="98"/>
      <c r="S170" s="99"/>
      <c r="T170" s="97"/>
      <c r="U170" s="98"/>
      <c r="V170" s="99"/>
      <c r="W170" s="222">
        <f t="shared" si="439"/>
        <v>0</v>
      </c>
      <c r="X170" s="215">
        <f t="shared" si="440"/>
        <v>8058.12</v>
      </c>
      <c r="Y170" s="215">
        <f t="shared" si="421"/>
        <v>-8058.12</v>
      </c>
      <c r="Z170" s="421" t="e">
        <f t="shared" si="422"/>
        <v>#DIV/0!</v>
      </c>
      <c r="AA170" s="424" t="s">
        <v>405</v>
      </c>
      <c r="AB170" s="218"/>
      <c r="AC170" s="218"/>
      <c r="AD170" s="218"/>
      <c r="AE170" s="218"/>
      <c r="AF170" s="218"/>
      <c r="AG170" s="218"/>
    </row>
    <row r="171" spans="1:33" x14ac:dyDescent="0.25">
      <c r="A171" s="219"/>
      <c r="B171" s="220" t="s">
        <v>373</v>
      </c>
      <c r="C171" s="129" t="s">
        <v>379</v>
      </c>
      <c r="D171" s="364" t="s">
        <v>139</v>
      </c>
      <c r="E171" s="249">
        <v>1</v>
      </c>
      <c r="F171" s="132">
        <v>5000</v>
      </c>
      <c r="G171" s="99">
        <f t="shared" si="433"/>
        <v>5000</v>
      </c>
      <c r="H171" s="249">
        <v>1</v>
      </c>
      <c r="I171" s="132">
        <v>7000</v>
      </c>
      <c r="J171" s="99">
        <f t="shared" si="434"/>
        <v>7000</v>
      </c>
      <c r="K171" s="97"/>
      <c r="L171" s="98"/>
      <c r="M171" s="99"/>
      <c r="N171" s="97"/>
      <c r="O171" s="98"/>
      <c r="P171" s="99"/>
      <c r="Q171" s="97"/>
      <c r="R171" s="98"/>
      <c r="S171" s="99"/>
      <c r="T171" s="97"/>
      <c r="U171" s="98"/>
      <c r="V171" s="99"/>
      <c r="W171" s="222">
        <f t="shared" si="439"/>
        <v>5000</v>
      </c>
      <c r="X171" s="215">
        <f t="shared" si="440"/>
        <v>7000</v>
      </c>
      <c r="Y171" s="215">
        <f t="shared" si="421"/>
        <v>-2000</v>
      </c>
      <c r="Z171" s="421">
        <f t="shared" si="422"/>
        <v>-0.4</v>
      </c>
      <c r="AA171" s="425" t="s">
        <v>404</v>
      </c>
      <c r="AB171" s="218"/>
      <c r="AC171" s="218"/>
      <c r="AD171" s="218"/>
      <c r="AE171" s="218"/>
      <c r="AF171" s="218"/>
      <c r="AG171" s="218"/>
    </row>
    <row r="172" spans="1:33" x14ac:dyDescent="0.25">
      <c r="A172" s="219" t="s">
        <v>73</v>
      </c>
      <c r="B172" s="220" t="s">
        <v>374</v>
      </c>
      <c r="C172" s="129" t="s">
        <v>380</v>
      </c>
      <c r="D172" s="364" t="s">
        <v>139</v>
      </c>
      <c r="E172" s="249">
        <v>0</v>
      </c>
      <c r="F172" s="132">
        <v>0</v>
      </c>
      <c r="G172" s="99">
        <f t="shared" si="433"/>
        <v>0</v>
      </c>
      <c r="H172" s="249">
        <v>1</v>
      </c>
      <c r="I172" s="132">
        <v>8256.3799999999992</v>
      </c>
      <c r="J172" s="99">
        <f t="shared" si="434"/>
        <v>8256.3799999999992</v>
      </c>
      <c r="K172" s="97"/>
      <c r="L172" s="98"/>
      <c r="M172" s="99">
        <f t="shared" si="435"/>
        <v>0</v>
      </c>
      <c r="N172" s="97"/>
      <c r="O172" s="98"/>
      <c r="P172" s="403">
        <f t="shared" si="436"/>
        <v>0</v>
      </c>
      <c r="Q172" s="97"/>
      <c r="R172" s="98">
        <v>0.22</v>
      </c>
      <c r="S172" s="99">
        <f t="shared" si="437"/>
        <v>0</v>
      </c>
      <c r="T172" s="97"/>
      <c r="U172" s="98"/>
      <c r="V172" s="99">
        <f t="shared" si="438"/>
        <v>0</v>
      </c>
      <c r="W172" s="222">
        <f t="shared" si="439"/>
        <v>0</v>
      </c>
      <c r="X172" s="215">
        <f t="shared" si="440"/>
        <v>8256.3799999999992</v>
      </c>
      <c r="Y172" s="215">
        <f t="shared" si="421"/>
        <v>-8256.3799999999992</v>
      </c>
      <c r="Z172" s="421" t="e">
        <f t="shared" si="422"/>
        <v>#DIV/0!</v>
      </c>
      <c r="AA172" s="426" t="s">
        <v>406</v>
      </c>
      <c r="AB172" s="218"/>
      <c r="AC172" s="218"/>
      <c r="AD172" s="218"/>
      <c r="AE172" s="218"/>
      <c r="AF172" s="218"/>
      <c r="AG172" s="218"/>
    </row>
    <row r="173" spans="1:33" ht="40.200000000000003" thickBot="1" x14ac:dyDescent="0.3">
      <c r="A173" s="365" t="s">
        <v>73</v>
      </c>
      <c r="B173" s="366" t="s">
        <v>373</v>
      </c>
      <c r="C173" s="141" t="s">
        <v>296</v>
      </c>
      <c r="D173" s="367"/>
      <c r="E173" s="251">
        <v>23000</v>
      </c>
      <c r="F173" s="252">
        <v>0.22</v>
      </c>
      <c r="G173" s="368">
        <f>E173*F173</f>
        <v>5060</v>
      </c>
      <c r="H173" s="251"/>
      <c r="I173" s="252">
        <v>0.22</v>
      </c>
      <c r="J173" s="369">
        <f>H173*I173</f>
        <v>0</v>
      </c>
      <c r="K173" s="251"/>
      <c r="L173" s="252">
        <v>0.22</v>
      </c>
      <c r="M173" s="369">
        <f>K173*L173</f>
        <v>0</v>
      </c>
      <c r="N173" s="370"/>
      <c r="O173" s="370"/>
      <c r="P173" s="371"/>
      <c r="Q173" s="372"/>
      <c r="R173" s="355"/>
      <c r="S173" s="371"/>
      <c r="T173" s="372"/>
      <c r="U173" s="355"/>
      <c r="V173" s="371"/>
      <c r="W173" s="222">
        <f t="shared" si="439"/>
        <v>5060</v>
      </c>
      <c r="X173" s="215">
        <f t="shared" si="440"/>
        <v>0</v>
      </c>
      <c r="Y173" s="215">
        <f t="shared" si="421"/>
        <v>5060</v>
      </c>
      <c r="Z173" s="421">
        <f t="shared" si="422"/>
        <v>1</v>
      </c>
      <c r="AA173" s="427"/>
      <c r="AB173" s="218"/>
      <c r="AC173" s="218"/>
      <c r="AD173" s="218"/>
      <c r="AE173" s="218"/>
      <c r="AF173" s="218"/>
      <c r="AG173" s="218"/>
    </row>
    <row r="174" spans="1:33" ht="14.4" hidden="1" thickBot="1" x14ac:dyDescent="0.3">
      <c r="A174" s="202" t="s">
        <v>70</v>
      </c>
      <c r="B174" s="236" t="s">
        <v>297</v>
      </c>
      <c r="C174" s="107" t="s">
        <v>298</v>
      </c>
      <c r="D174" s="223"/>
      <c r="E174" s="224">
        <f>SUM(E175:E177)</f>
        <v>0</v>
      </c>
      <c r="F174" s="225"/>
      <c r="G174" s="226">
        <f t="shared" ref="G174:H174" si="441">SUM(G175:G177)</f>
        <v>0</v>
      </c>
      <c r="H174" s="224">
        <f t="shared" si="441"/>
        <v>0</v>
      </c>
      <c r="I174" s="225"/>
      <c r="J174" s="226">
        <f t="shared" ref="J174:K174" si="442">SUM(J175:J177)</f>
        <v>0</v>
      </c>
      <c r="K174" s="224">
        <f t="shared" si="442"/>
        <v>0</v>
      </c>
      <c r="L174" s="225"/>
      <c r="M174" s="226">
        <f t="shared" ref="M174:N174" si="443">SUM(M175:M177)</f>
        <v>0</v>
      </c>
      <c r="N174" s="224">
        <f t="shared" si="443"/>
        <v>0</v>
      </c>
      <c r="O174" s="225"/>
      <c r="P174" s="226">
        <f t="shared" ref="P174:Q174" si="444">SUM(P175:P177)</f>
        <v>0</v>
      </c>
      <c r="Q174" s="224">
        <f t="shared" si="444"/>
        <v>0</v>
      </c>
      <c r="R174" s="225"/>
      <c r="S174" s="226">
        <f t="shared" ref="S174:T174" si="445">SUM(S175:S177)</f>
        <v>0</v>
      </c>
      <c r="T174" s="224">
        <f t="shared" si="445"/>
        <v>0</v>
      </c>
      <c r="U174" s="225"/>
      <c r="V174" s="226">
        <f t="shared" ref="V174:X174" si="446">SUM(V175:V177)</f>
        <v>0</v>
      </c>
      <c r="W174" s="226">
        <f t="shared" si="446"/>
        <v>0</v>
      </c>
      <c r="X174" s="226">
        <f t="shared" si="446"/>
        <v>0</v>
      </c>
      <c r="Y174" s="226">
        <f t="shared" si="421"/>
        <v>0</v>
      </c>
      <c r="Z174" s="357" t="e">
        <f t="shared" si="422"/>
        <v>#DIV/0!</v>
      </c>
      <c r="AA174" s="440"/>
      <c r="AB174" s="210"/>
      <c r="AC174" s="210"/>
      <c r="AD174" s="210"/>
      <c r="AE174" s="210"/>
      <c r="AF174" s="210"/>
      <c r="AG174" s="210"/>
    </row>
    <row r="175" spans="1:33" ht="14.4" hidden="1" thickBot="1" x14ac:dyDescent="0.3">
      <c r="A175" s="211" t="s">
        <v>73</v>
      </c>
      <c r="B175" s="212" t="s">
        <v>299</v>
      </c>
      <c r="C175" s="90" t="s">
        <v>300</v>
      </c>
      <c r="D175" s="213"/>
      <c r="E175" s="94"/>
      <c r="F175" s="95"/>
      <c r="G175" s="96">
        <f t="shared" ref="G175:G177" si="447">E175*F175</f>
        <v>0</v>
      </c>
      <c r="H175" s="94"/>
      <c r="I175" s="95"/>
      <c r="J175" s="96">
        <f t="shared" ref="J175:J177" si="448">H175*I175</f>
        <v>0</v>
      </c>
      <c r="K175" s="94"/>
      <c r="L175" s="95"/>
      <c r="M175" s="96">
        <f t="shared" ref="M175:M177" si="449">K175*L175</f>
        <v>0</v>
      </c>
      <c r="N175" s="94"/>
      <c r="O175" s="95"/>
      <c r="P175" s="96">
        <f t="shared" ref="P175:P177" si="450">N175*O175</f>
        <v>0</v>
      </c>
      <c r="Q175" s="94"/>
      <c r="R175" s="95"/>
      <c r="S175" s="96">
        <f t="shared" ref="S175:S177" si="451">Q175*R175</f>
        <v>0</v>
      </c>
      <c r="T175" s="94"/>
      <c r="U175" s="95"/>
      <c r="V175" s="96">
        <f t="shared" ref="V175:V177" si="452">T175*U175</f>
        <v>0</v>
      </c>
      <c r="W175" s="214">
        <f t="shared" ref="W175:W177" si="453">G175+M175+S175</f>
        <v>0</v>
      </c>
      <c r="X175" s="215">
        <f t="shared" ref="X175:X177" si="454">J175+P175+V175</f>
        <v>0</v>
      </c>
      <c r="Y175" s="215">
        <f t="shared" si="421"/>
        <v>0</v>
      </c>
      <c r="Z175" s="421" t="e">
        <f t="shared" si="422"/>
        <v>#DIV/0!</v>
      </c>
      <c r="AA175" s="441"/>
      <c r="AB175" s="218"/>
      <c r="AC175" s="218"/>
      <c r="AD175" s="218"/>
      <c r="AE175" s="218"/>
      <c r="AF175" s="218"/>
      <c r="AG175" s="218"/>
    </row>
    <row r="176" spans="1:33" ht="14.4" hidden="1" thickBot="1" x14ac:dyDescent="0.3">
      <c r="A176" s="211" t="s">
        <v>73</v>
      </c>
      <c r="B176" s="212" t="s">
        <v>301</v>
      </c>
      <c r="C176" s="90" t="s">
        <v>300</v>
      </c>
      <c r="D176" s="213"/>
      <c r="E176" s="94"/>
      <c r="F176" s="95"/>
      <c r="G176" s="96">
        <f t="shared" si="447"/>
        <v>0</v>
      </c>
      <c r="H176" s="94"/>
      <c r="I176" s="95"/>
      <c r="J176" s="96">
        <f t="shared" si="448"/>
        <v>0</v>
      </c>
      <c r="K176" s="94"/>
      <c r="L176" s="95"/>
      <c r="M176" s="96">
        <f t="shared" si="449"/>
        <v>0</v>
      </c>
      <c r="N176" s="94"/>
      <c r="O176" s="95"/>
      <c r="P176" s="96">
        <f t="shared" si="450"/>
        <v>0</v>
      </c>
      <c r="Q176" s="94"/>
      <c r="R176" s="95"/>
      <c r="S176" s="96">
        <f t="shared" si="451"/>
        <v>0</v>
      </c>
      <c r="T176" s="94"/>
      <c r="U176" s="95"/>
      <c r="V176" s="96">
        <f t="shared" si="452"/>
        <v>0</v>
      </c>
      <c r="W176" s="214">
        <f t="shared" si="453"/>
        <v>0</v>
      </c>
      <c r="X176" s="215">
        <f t="shared" si="454"/>
        <v>0</v>
      </c>
      <c r="Y176" s="215">
        <f t="shared" si="421"/>
        <v>0</v>
      </c>
      <c r="Z176" s="421" t="e">
        <f t="shared" si="422"/>
        <v>#DIV/0!</v>
      </c>
      <c r="AA176" s="441"/>
      <c r="AB176" s="218"/>
      <c r="AC176" s="218"/>
      <c r="AD176" s="218"/>
      <c r="AE176" s="218"/>
      <c r="AF176" s="218"/>
      <c r="AG176" s="218"/>
    </row>
    <row r="177" spans="1:33" ht="14.4" hidden="1" thickBot="1" x14ac:dyDescent="0.3">
      <c r="A177" s="219" t="s">
        <v>73</v>
      </c>
      <c r="B177" s="220" t="s">
        <v>302</v>
      </c>
      <c r="C177" s="86" t="s">
        <v>300</v>
      </c>
      <c r="D177" s="221"/>
      <c r="E177" s="97"/>
      <c r="F177" s="98"/>
      <c r="G177" s="99">
        <f t="shared" si="447"/>
        <v>0</v>
      </c>
      <c r="H177" s="97"/>
      <c r="I177" s="98"/>
      <c r="J177" s="99">
        <f t="shared" si="448"/>
        <v>0</v>
      </c>
      <c r="K177" s="97"/>
      <c r="L177" s="98"/>
      <c r="M177" s="99">
        <f t="shared" si="449"/>
        <v>0</v>
      </c>
      <c r="N177" s="97"/>
      <c r="O177" s="98"/>
      <c r="P177" s="99">
        <f t="shared" si="450"/>
        <v>0</v>
      </c>
      <c r="Q177" s="97"/>
      <c r="R177" s="98"/>
      <c r="S177" s="99">
        <f t="shared" si="451"/>
        <v>0</v>
      </c>
      <c r="T177" s="97"/>
      <c r="U177" s="98"/>
      <c r="V177" s="99">
        <f t="shared" si="452"/>
        <v>0</v>
      </c>
      <c r="W177" s="222">
        <f t="shared" si="453"/>
        <v>0</v>
      </c>
      <c r="X177" s="215">
        <f t="shared" si="454"/>
        <v>0</v>
      </c>
      <c r="Y177" s="215">
        <f t="shared" si="421"/>
        <v>0</v>
      </c>
      <c r="Z177" s="421" t="e">
        <f t="shared" si="422"/>
        <v>#DIV/0!</v>
      </c>
      <c r="AA177" s="442"/>
      <c r="AB177" s="218"/>
      <c r="AC177" s="218"/>
      <c r="AD177" s="218"/>
      <c r="AE177" s="218"/>
      <c r="AF177" s="218"/>
      <c r="AG177" s="218"/>
    </row>
    <row r="178" spans="1:33" x14ac:dyDescent="0.25">
      <c r="A178" s="202" t="s">
        <v>70</v>
      </c>
      <c r="B178" s="236" t="s">
        <v>303</v>
      </c>
      <c r="C178" s="118" t="s">
        <v>279</v>
      </c>
      <c r="D178" s="223"/>
      <c r="E178" s="224">
        <f>SUM(E179:E185)</f>
        <v>1</v>
      </c>
      <c r="F178" s="225"/>
      <c r="G178" s="226">
        <f>SUM(G179:G186)</f>
        <v>7000</v>
      </c>
      <c r="H178" s="224">
        <f>SUM(H179:H185)</f>
        <v>2</v>
      </c>
      <c r="I178" s="225"/>
      <c r="J178" s="226">
        <f>SUM(J179:J186)</f>
        <v>7548</v>
      </c>
      <c r="K178" s="224">
        <f>SUM(K179:K185)</f>
        <v>0</v>
      </c>
      <c r="L178" s="225"/>
      <c r="M178" s="226">
        <f>SUM(M179:M186)</f>
        <v>0</v>
      </c>
      <c r="N178" s="224">
        <f>SUM(N179:N185)</f>
        <v>0</v>
      </c>
      <c r="O178" s="225"/>
      <c r="P178" s="226">
        <f>SUM(P179:P186)</f>
        <v>0</v>
      </c>
      <c r="Q178" s="224">
        <f>SUM(Q179:Q185)</f>
        <v>0</v>
      </c>
      <c r="R178" s="225"/>
      <c r="S178" s="226">
        <f>SUM(S179:S186)</f>
        <v>0</v>
      </c>
      <c r="T178" s="224">
        <f>SUM(T179:T185)</f>
        <v>0</v>
      </c>
      <c r="U178" s="225"/>
      <c r="V178" s="226">
        <f t="shared" ref="V178:X178" si="455">SUM(V179:V186)</f>
        <v>0</v>
      </c>
      <c r="W178" s="226">
        <f t="shared" si="455"/>
        <v>7000</v>
      </c>
      <c r="X178" s="226">
        <f t="shared" si="455"/>
        <v>7548</v>
      </c>
      <c r="Y178" s="226">
        <f t="shared" si="421"/>
        <v>-548</v>
      </c>
      <c r="Z178" s="357">
        <f t="shared" si="422"/>
        <v>-7.8285714285714292E-2</v>
      </c>
      <c r="AA178" s="443"/>
      <c r="AB178" s="210"/>
      <c r="AC178" s="210"/>
      <c r="AD178" s="210"/>
      <c r="AE178" s="210"/>
      <c r="AF178" s="210"/>
      <c r="AG178" s="210"/>
    </row>
    <row r="179" spans="1:33" ht="26.4" x14ac:dyDescent="0.25">
      <c r="A179" s="211" t="s">
        <v>73</v>
      </c>
      <c r="B179" s="212" t="s">
        <v>304</v>
      </c>
      <c r="C179" s="90" t="s">
        <v>305</v>
      </c>
      <c r="D179" s="213"/>
      <c r="E179" s="94"/>
      <c r="F179" s="95"/>
      <c r="G179" s="96">
        <f t="shared" ref="G179:G186" si="456">E179*F179</f>
        <v>0</v>
      </c>
      <c r="H179" s="94"/>
      <c r="I179" s="95"/>
      <c r="J179" s="96">
        <f t="shared" ref="J179:J186" si="457">H179*I179</f>
        <v>0</v>
      </c>
      <c r="K179" s="94"/>
      <c r="L179" s="95"/>
      <c r="M179" s="96">
        <f t="shared" ref="M179:M186" si="458">K179*L179</f>
        <v>0</v>
      </c>
      <c r="N179" s="94"/>
      <c r="O179" s="95"/>
      <c r="P179" s="96">
        <f t="shared" ref="P179:P186" si="459">N179*O179</f>
        <v>0</v>
      </c>
      <c r="Q179" s="94"/>
      <c r="R179" s="95"/>
      <c r="S179" s="96">
        <f t="shared" ref="S179:S186" si="460">Q179*R179</f>
        <v>0</v>
      </c>
      <c r="T179" s="94"/>
      <c r="U179" s="95"/>
      <c r="V179" s="96">
        <f t="shared" ref="V179:V186" si="461">T179*U179</f>
        <v>0</v>
      </c>
      <c r="W179" s="214">
        <f t="shared" ref="W179:W186" si="462">G179+M179+S179</f>
        <v>0</v>
      </c>
      <c r="X179" s="215">
        <f t="shared" ref="X179:X186" si="463">J179+P179+V179</f>
        <v>0</v>
      </c>
      <c r="Y179" s="215">
        <f t="shared" si="421"/>
        <v>0</v>
      </c>
      <c r="Z179" s="421" t="e">
        <f t="shared" si="422"/>
        <v>#DIV/0!</v>
      </c>
      <c r="AA179" s="441"/>
      <c r="AB179" s="218"/>
      <c r="AC179" s="218"/>
      <c r="AD179" s="218"/>
      <c r="AE179" s="218"/>
      <c r="AF179" s="218"/>
      <c r="AG179" s="218"/>
    </row>
    <row r="180" spans="1:33" ht="26.4" x14ac:dyDescent="0.25">
      <c r="A180" s="211" t="s">
        <v>73</v>
      </c>
      <c r="B180" s="212" t="s">
        <v>306</v>
      </c>
      <c r="C180" s="90" t="s">
        <v>307</v>
      </c>
      <c r="D180" s="213"/>
      <c r="E180" s="94"/>
      <c r="F180" s="95"/>
      <c r="G180" s="96">
        <f t="shared" si="456"/>
        <v>0</v>
      </c>
      <c r="H180" s="94"/>
      <c r="I180" s="95"/>
      <c r="J180" s="96">
        <f t="shared" si="457"/>
        <v>0</v>
      </c>
      <c r="K180" s="94"/>
      <c r="L180" s="95"/>
      <c r="M180" s="96">
        <f t="shared" si="458"/>
        <v>0</v>
      </c>
      <c r="N180" s="94"/>
      <c r="O180" s="95"/>
      <c r="P180" s="96">
        <f t="shared" si="459"/>
        <v>0</v>
      </c>
      <c r="Q180" s="94"/>
      <c r="R180" s="95"/>
      <c r="S180" s="96">
        <f t="shared" si="460"/>
        <v>0</v>
      </c>
      <c r="T180" s="94"/>
      <c r="U180" s="95"/>
      <c r="V180" s="96">
        <f t="shared" si="461"/>
        <v>0</v>
      </c>
      <c r="W180" s="222">
        <f t="shared" si="462"/>
        <v>0</v>
      </c>
      <c r="X180" s="215">
        <f t="shared" si="463"/>
        <v>0</v>
      </c>
      <c r="Y180" s="215">
        <f t="shared" si="421"/>
        <v>0</v>
      </c>
      <c r="Z180" s="421" t="e">
        <f t="shared" si="422"/>
        <v>#DIV/0!</v>
      </c>
      <c r="AA180" s="441"/>
      <c r="AB180" s="218"/>
      <c r="AC180" s="218"/>
      <c r="AD180" s="218"/>
      <c r="AE180" s="218"/>
      <c r="AF180" s="218"/>
      <c r="AG180" s="218"/>
    </row>
    <row r="181" spans="1:33" ht="26.4" x14ac:dyDescent="0.25">
      <c r="A181" s="211" t="s">
        <v>73</v>
      </c>
      <c r="B181" s="212" t="s">
        <v>308</v>
      </c>
      <c r="C181" s="90" t="s">
        <v>309</v>
      </c>
      <c r="D181" s="213" t="s">
        <v>139</v>
      </c>
      <c r="E181" s="94">
        <v>0</v>
      </c>
      <c r="F181" s="95">
        <v>0</v>
      </c>
      <c r="G181" s="96">
        <f t="shared" si="456"/>
        <v>0</v>
      </c>
      <c r="H181" s="94">
        <v>1</v>
      </c>
      <c r="I181" s="95">
        <v>548</v>
      </c>
      <c r="J181" s="96">
        <f t="shared" si="457"/>
        <v>548</v>
      </c>
      <c r="K181" s="94"/>
      <c r="L181" s="95"/>
      <c r="M181" s="96">
        <f t="shared" si="458"/>
        <v>0</v>
      </c>
      <c r="N181" s="94"/>
      <c r="O181" s="95"/>
      <c r="P181" s="96">
        <f t="shared" si="459"/>
        <v>0</v>
      </c>
      <c r="Q181" s="94"/>
      <c r="R181" s="95"/>
      <c r="S181" s="96">
        <f t="shared" si="460"/>
        <v>0</v>
      </c>
      <c r="T181" s="94"/>
      <c r="U181" s="95"/>
      <c r="V181" s="96">
        <f t="shared" si="461"/>
        <v>0</v>
      </c>
      <c r="W181" s="222">
        <f t="shared" si="462"/>
        <v>0</v>
      </c>
      <c r="X181" s="215">
        <f t="shared" si="463"/>
        <v>548</v>
      </c>
      <c r="Y181" s="215">
        <f t="shared" si="421"/>
        <v>-548</v>
      </c>
      <c r="Z181" s="421" t="e">
        <f t="shared" si="422"/>
        <v>#DIV/0!</v>
      </c>
      <c r="AA181" s="441" t="s">
        <v>382</v>
      </c>
      <c r="AB181" s="218"/>
      <c r="AC181" s="218"/>
      <c r="AD181" s="218"/>
      <c r="AE181" s="218"/>
      <c r="AF181" s="218"/>
      <c r="AG181" s="218"/>
    </row>
    <row r="182" spans="1:33" ht="26.4" x14ac:dyDescent="0.25">
      <c r="A182" s="211" t="s">
        <v>73</v>
      </c>
      <c r="B182" s="212" t="s">
        <v>310</v>
      </c>
      <c r="C182" s="90" t="s">
        <v>311</v>
      </c>
      <c r="D182" s="213"/>
      <c r="E182" s="94"/>
      <c r="F182" s="95"/>
      <c r="G182" s="96">
        <f t="shared" si="456"/>
        <v>0</v>
      </c>
      <c r="H182" s="94"/>
      <c r="I182" s="95"/>
      <c r="J182" s="96">
        <f t="shared" si="457"/>
        <v>0</v>
      </c>
      <c r="K182" s="94"/>
      <c r="L182" s="95"/>
      <c r="M182" s="96">
        <f t="shared" si="458"/>
        <v>0</v>
      </c>
      <c r="N182" s="94"/>
      <c r="O182" s="95"/>
      <c r="P182" s="96">
        <f t="shared" si="459"/>
        <v>0</v>
      </c>
      <c r="Q182" s="94"/>
      <c r="R182" s="95"/>
      <c r="S182" s="96">
        <f t="shared" si="460"/>
        <v>0</v>
      </c>
      <c r="T182" s="94"/>
      <c r="U182" s="95"/>
      <c r="V182" s="96">
        <f t="shared" si="461"/>
        <v>0</v>
      </c>
      <c r="W182" s="222">
        <f t="shared" si="462"/>
        <v>0</v>
      </c>
      <c r="X182" s="215">
        <f t="shared" si="463"/>
        <v>0</v>
      </c>
      <c r="Y182" s="215">
        <f t="shared" si="421"/>
        <v>0</v>
      </c>
      <c r="Z182" s="421" t="e">
        <f t="shared" si="422"/>
        <v>#DIV/0!</v>
      </c>
      <c r="AA182" s="441"/>
      <c r="AB182" s="218"/>
      <c r="AC182" s="218"/>
      <c r="AD182" s="218"/>
      <c r="AE182" s="218"/>
      <c r="AF182" s="218"/>
      <c r="AG182" s="218"/>
    </row>
    <row r="183" spans="1:33" ht="26.4" x14ac:dyDescent="0.25">
      <c r="A183" s="211" t="s">
        <v>73</v>
      </c>
      <c r="B183" s="212" t="s">
        <v>312</v>
      </c>
      <c r="C183" s="129" t="s">
        <v>381</v>
      </c>
      <c r="D183" s="213" t="s">
        <v>347</v>
      </c>
      <c r="E183" s="94">
        <v>1</v>
      </c>
      <c r="F183" s="95">
        <v>7000</v>
      </c>
      <c r="G183" s="96">
        <f t="shared" si="456"/>
        <v>7000</v>
      </c>
      <c r="H183" s="94">
        <v>1</v>
      </c>
      <c r="I183" s="95">
        <v>7000</v>
      </c>
      <c r="J183" s="96">
        <f t="shared" si="457"/>
        <v>7000</v>
      </c>
      <c r="K183" s="94"/>
      <c r="L183" s="95"/>
      <c r="M183" s="96">
        <f t="shared" si="458"/>
        <v>0</v>
      </c>
      <c r="N183" s="94"/>
      <c r="O183" s="95"/>
      <c r="P183" s="96">
        <f t="shared" si="459"/>
        <v>0</v>
      </c>
      <c r="Q183" s="94"/>
      <c r="R183" s="95"/>
      <c r="S183" s="96">
        <f t="shared" si="460"/>
        <v>0</v>
      </c>
      <c r="T183" s="94"/>
      <c r="U183" s="95"/>
      <c r="V183" s="96">
        <f t="shared" si="461"/>
        <v>0</v>
      </c>
      <c r="W183" s="222">
        <f t="shared" si="462"/>
        <v>7000</v>
      </c>
      <c r="X183" s="215">
        <f t="shared" si="463"/>
        <v>7000</v>
      </c>
      <c r="Y183" s="215">
        <f t="shared" si="421"/>
        <v>0</v>
      </c>
      <c r="Z183" s="421">
        <f t="shared" si="422"/>
        <v>0</v>
      </c>
      <c r="AA183" s="441" t="s">
        <v>407</v>
      </c>
      <c r="AB183" s="217"/>
      <c r="AC183" s="218"/>
      <c r="AD183" s="218"/>
      <c r="AE183" s="218"/>
      <c r="AF183" s="218"/>
      <c r="AG183" s="218"/>
    </row>
    <row r="184" spans="1:33" ht="26.4" x14ac:dyDescent="0.25">
      <c r="A184" s="211" t="s">
        <v>73</v>
      </c>
      <c r="B184" s="212" t="s">
        <v>314</v>
      </c>
      <c r="C184" s="86" t="s">
        <v>313</v>
      </c>
      <c r="D184" s="213"/>
      <c r="E184" s="94"/>
      <c r="F184" s="95"/>
      <c r="G184" s="96">
        <f t="shared" si="456"/>
        <v>0</v>
      </c>
      <c r="H184" s="94"/>
      <c r="I184" s="95"/>
      <c r="J184" s="96">
        <f t="shared" si="457"/>
        <v>0</v>
      </c>
      <c r="K184" s="94"/>
      <c r="L184" s="95"/>
      <c r="M184" s="96">
        <f t="shared" si="458"/>
        <v>0</v>
      </c>
      <c r="N184" s="94"/>
      <c r="O184" s="95"/>
      <c r="P184" s="96">
        <f t="shared" si="459"/>
        <v>0</v>
      </c>
      <c r="Q184" s="94"/>
      <c r="R184" s="95"/>
      <c r="S184" s="96">
        <f t="shared" si="460"/>
        <v>0</v>
      </c>
      <c r="T184" s="94"/>
      <c r="U184" s="95"/>
      <c r="V184" s="96">
        <f t="shared" si="461"/>
        <v>0</v>
      </c>
      <c r="W184" s="222">
        <f t="shared" si="462"/>
        <v>0</v>
      </c>
      <c r="X184" s="215">
        <f t="shared" si="463"/>
        <v>0</v>
      </c>
      <c r="Y184" s="215">
        <f t="shared" si="421"/>
        <v>0</v>
      </c>
      <c r="Z184" s="421" t="e">
        <f t="shared" si="422"/>
        <v>#DIV/0!</v>
      </c>
      <c r="AA184" s="441"/>
      <c r="AB184" s="218"/>
      <c r="AC184" s="218"/>
      <c r="AD184" s="218"/>
      <c r="AE184" s="218"/>
      <c r="AF184" s="218"/>
      <c r="AG184" s="218"/>
    </row>
    <row r="185" spans="1:33" ht="26.4" x14ac:dyDescent="0.25">
      <c r="A185" s="219" t="s">
        <v>73</v>
      </c>
      <c r="B185" s="220" t="s">
        <v>315</v>
      </c>
      <c r="C185" s="86" t="s">
        <v>313</v>
      </c>
      <c r="D185" s="221"/>
      <c r="E185" s="97"/>
      <c r="F185" s="98"/>
      <c r="G185" s="99">
        <f t="shared" si="456"/>
        <v>0</v>
      </c>
      <c r="H185" s="97"/>
      <c r="I185" s="98"/>
      <c r="J185" s="99">
        <f t="shared" si="457"/>
        <v>0</v>
      </c>
      <c r="K185" s="97"/>
      <c r="L185" s="98"/>
      <c r="M185" s="99">
        <f t="shared" si="458"/>
        <v>0</v>
      </c>
      <c r="N185" s="97"/>
      <c r="O185" s="98"/>
      <c r="P185" s="99">
        <f t="shared" si="459"/>
        <v>0</v>
      </c>
      <c r="Q185" s="97"/>
      <c r="R185" s="98"/>
      <c r="S185" s="99">
        <f t="shared" si="460"/>
        <v>0</v>
      </c>
      <c r="T185" s="97"/>
      <c r="U185" s="98"/>
      <c r="V185" s="99">
        <f t="shared" si="461"/>
        <v>0</v>
      </c>
      <c r="W185" s="222">
        <f t="shared" si="462"/>
        <v>0</v>
      </c>
      <c r="X185" s="215">
        <f t="shared" si="463"/>
        <v>0</v>
      </c>
      <c r="Y185" s="215">
        <f t="shared" si="421"/>
        <v>0</v>
      </c>
      <c r="Z185" s="421" t="e">
        <f t="shared" si="422"/>
        <v>#DIV/0!</v>
      </c>
      <c r="AA185" s="442"/>
      <c r="AB185" s="218"/>
      <c r="AC185" s="218"/>
      <c r="AD185" s="218"/>
      <c r="AE185" s="218"/>
      <c r="AF185" s="218"/>
      <c r="AG185" s="218"/>
    </row>
    <row r="186" spans="1:33" ht="27" thickBot="1" x14ac:dyDescent="0.3">
      <c r="A186" s="219" t="s">
        <v>73</v>
      </c>
      <c r="B186" s="235" t="s">
        <v>316</v>
      </c>
      <c r="C186" s="91" t="s">
        <v>317</v>
      </c>
      <c r="D186" s="231"/>
      <c r="E186" s="97"/>
      <c r="F186" s="98">
        <v>0.22</v>
      </c>
      <c r="G186" s="99">
        <f t="shared" si="456"/>
        <v>0</v>
      </c>
      <c r="H186" s="97"/>
      <c r="I186" s="98">
        <v>0.22</v>
      </c>
      <c r="J186" s="99">
        <f t="shared" si="457"/>
        <v>0</v>
      </c>
      <c r="K186" s="97"/>
      <c r="L186" s="98">
        <v>0.22</v>
      </c>
      <c r="M186" s="99">
        <f t="shared" si="458"/>
        <v>0</v>
      </c>
      <c r="N186" s="97"/>
      <c r="O186" s="98">
        <v>0.22</v>
      </c>
      <c r="P186" s="99">
        <f t="shared" si="459"/>
        <v>0</v>
      </c>
      <c r="Q186" s="97"/>
      <c r="R186" s="98">
        <v>0.22</v>
      </c>
      <c r="S186" s="99">
        <f t="shared" si="460"/>
        <v>0</v>
      </c>
      <c r="T186" s="97"/>
      <c r="U186" s="98">
        <v>0.22</v>
      </c>
      <c r="V186" s="99">
        <f t="shared" si="461"/>
        <v>0</v>
      </c>
      <c r="W186" s="222">
        <f t="shared" si="462"/>
        <v>0</v>
      </c>
      <c r="X186" s="215">
        <f t="shared" si="463"/>
        <v>0</v>
      </c>
      <c r="Y186" s="215">
        <f t="shared" si="421"/>
        <v>0</v>
      </c>
      <c r="Z186" s="421" t="e">
        <f t="shared" si="422"/>
        <v>#DIV/0!</v>
      </c>
      <c r="AA186" s="444"/>
      <c r="AB186" s="66"/>
      <c r="AC186" s="66"/>
      <c r="AD186" s="66"/>
      <c r="AE186" s="66"/>
      <c r="AF186" s="66"/>
      <c r="AG186" s="66"/>
    </row>
    <row r="187" spans="1:33" ht="14.4" thickBot="1" x14ac:dyDescent="0.3">
      <c r="A187" s="404" t="s">
        <v>318</v>
      </c>
      <c r="B187" s="405"/>
      <c r="C187" s="405"/>
      <c r="D187" s="406"/>
      <c r="E187" s="259">
        <f>E178+E174+E166+E161</f>
        <v>9</v>
      </c>
      <c r="F187" s="272"/>
      <c r="G187" s="373">
        <f t="shared" ref="G187:H187" si="464">G178+G174+G166+G161</f>
        <v>103380</v>
      </c>
      <c r="H187" s="259">
        <f t="shared" si="464"/>
        <v>9.5</v>
      </c>
      <c r="I187" s="272"/>
      <c r="J187" s="373">
        <f t="shared" ref="J187:K187" si="465">J178+J174+J166+J161</f>
        <v>109112.5</v>
      </c>
      <c r="K187" s="259">
        <f t="shared" si="465"/>
        <v>1</v>
      </c>
      <c r="L187" s="272"/>
      <c r="M187" s="373">
        <f t="shared" ref="M187:N187" si="466">M178+M174+M166+M161</f>
        <v>35000</v>
      </c>
      <c r="N187" s="259">
        <f t="shared" si="466"/>
        <v>2</v>
      </c>
      <c r="O187" s="272"/>
      <c r="P187" s="373">
        <f t="shared" ref="P187:Q187" si="467">P178+P174+P166+P161</f>
        <v>35000</v>
      </c>
      <c r="Q187" s="259">
        <f t="shared" si="467"/>
        <v>0</v>
      </c>
      <c r="R187" s="272"/>
      <c r="S187" s="373">
        <f t="shared" ref="S187:T187" si="468">S178+S174+S166+S161</f>
        <v>0</v>
      </c>
      <c r="T187" s="259">
        <f t="shared" si="468"/>
        <v>0</v>
      </c>
      <c r="U187" s="272"/>
      <c r="V187" s="373">
        <f>V178+V174+V166+V161</f>
        <v>0</v>
      </c>
      <c r="W187" s="300">
        <f t="shared" ref="W187:X187" si="469">W178+W161+W174+W166</f>
        <v>138380</v>
      </c>
      <c r="X187" s="300">
        <f t="shared" si="469"/>
        <v>144112.5</v>
      </c>
      <c r="Y187" s="300">
        <f t="shared" si="421"/>
        <v>-5732.5</v>
      </c>
      <c r="Z187" s="300">
        <f t="shared" si="422"/>
        <v>-4.1425784072842899E-2</v>
      </c>
      <c r="AA187" s="436"/>
      <c r="AB187" s="66"/>
      <c r="AC187" s="66"/>
      <c r="AD187" s="66"/>
      <c r="AE187" s="66"/>
      <c r="AF187" s="66"/>
      <c r="AG187" s="66"/>
    </row>
    <row r="188" spans="1:33" ht="14.4" thickBot="1" x14ac:dyDescent="0.3">
      <c r="A188" s="461" t="s">
        <v>319</v>
      </c>
      <c r="B188" s="462"/>
      <c r="C188" s="462"/>
      <c r="D188" s="463"/>
      <c r="E188" s="374"/>
      <c r="F188" s="375"/>
      <c r="G188" s="376">
        <f>G38+G52+G61+G85+G99+G113+G126+G134+G142+G149+G153+G159+G187</f>
        <v>460723</v>
      </c>
      <c r="H188" s="374"/>
      <c r="I188" s="375"/>
      <c r="J188" s="376">
        <f>J38+J52+J61+J85+J99+J113+J126+J134+J142+J149+J153+J159+J187</f>
        <v>460723</v>
      </c>
      <c r="K188" s="374"/>
      <c r="L188" s="375"/>
      <c r="M188" s="376">
        <f>M38+M52+M61+M85+M99+M113+M126+M134+M142+M149+M153+M159+M187</f>
        <v>35000</v>
      </c>
      <c r="N188" s="374"/>
      <c r="O188" s="375"/>
      <c r="P188" s="376">
        <f>P38+P52+P61+P85+P99+P113+P126+P134+P142+P149+P153+P159+P187</f>
        <v>35000</v>
      </c>
      <c r="Q188" s="374"/>
      <c r="R188" s="375"/>
      <c r="S188" s="376">
        <f>S38+S52+S61+S85+S99+S113+S126+S134+S142+S149+S153+S159+S187</f>
        <v>0</v>
      </c>
      <c r="T188" s="374"/>
      <c r="U188" s="375"/>
      <c r="V188" s="376">
        <f>V38+V52+V61+V85+V99+V113+V126+V134+V142+V149+V153+V159+V187</f>
        <v>0</v>
      </c>
      <c r="W188" s="376">
        <f>W38+W52+W61+W85+W99+W113+W126+W134+W142+W149+W153+W159+W187</f>
        <v>495723</v>
      </c>
      <c r="X188" s="376">
        <f>X38+X52+X61+X85+X99+X113+X126+X134+X142+X149+X153+X159+X187</f>
        <v>495723</v>
      </c>
      <c r="Y188" s="376">
        <f>Y38+Y52+Y61+Y85+Y99+Y113+Y126+Y134+Y142+Y149+Y153+Y159+Y187</f>
        <v>0</v>
      </c>
      <c r="Z188" s="377">
        <f t="shared" si="422"/>
        <v>0</v>
      </c>
      <c r="AA188" s="119"/>
      <c r="AB188" s="66"/>
      <c r="AC188" s="66"/>
      <c r="AD188" s="66"/>
      <c r="AE188" s="66"/>
      <c r="AF188" s="66"/>
      <c r="AG188" s="66"/>
    </row>
    <row r="189" spans="1:33" ht="14.4" thickBot="1" x14ac:dyDescent="0.3">
      <c r="A189" s="378"/>
      <c r="B189" s="168"/>
      <c r="C189" s="168"/>
      <c r="D189" s="173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379"/>
      <c r="X189" s="379"/>
      <c r="Y189" s="379"/>
      <c r="Z189" s="379"/>
      <c r="AA189" s="66"/>
      <c r="AB189" s="66"/>
      <c r="AC189" s="66"/>
      <c r="AD189" s="66"/>
      <c r="AE189" s="66"/>
      <c r="AF189" s="66"/>
      <c r="AG189" s="66"/>
    </row>
    <row r="190" spans="1:33" x14ac:dyDescent="0.25">
      <c r="A190" s="380" t="s">
        <v>320</v>
      </c>
      <c r="B190" s="177"/>
      <c r="C190" s="381"/>
      <c r="D190" s="382"/>
      <c r="E190" s="374"/>
      <c r="F190" s="375"/>
      <c r="G190" s="383">
        <f>Фінансування!C27-'Кошторис  витрат'!G188</f>
        <v>0</v>
      </c>
      <c r="H190" s="374"/>
      <c r="I190" s="375"/>
      <c r="J190" s="383">
        <f>Фінансування!C28-'Кошторис  витрат'!J188</f>
        <v>0</v>
      </c>
      <c r="K190" s="374"/>
      <c r="L190" s="375"/>
      <c r="M190" s="383">
        <v>0</v>
      </c>
      <c r="N190" s="374"/>
      <c r="O190" s="375"/>
      <c r="P190" s="383">
        <v>0</v>
      </c>
      <c r="Q190" s="374"/>
      <c r="R190" s="375"/>
      <c r="S190" s="383">
        <f>Фінансування!L27-'Кошторис  витрат'!S188</f>
        <v>0</v>
      </c>
      <c r="T190" s="374"/>
      <c r="U190" s="375"/>
      <c r="V190" s="383">
        <f>Фінансування!L28-'Кошторис  витрат'!V188</f>
        <v>0</v>
      </c>
      <c r="W190" s="384">
        <f>Фінансування!N27-'Кошторис  витрат'!W188</f>
        <v>0</v>
      </c>
      <c r="X190" s="384">
        <f>Фінансування!N28-'Кошторис  витрат'!X188</f>
        <v>0</v>
      </c>
      <c r="Y190" s="384"/>
      <c r="Z190" s="384"/>
      <c r="AA190" s="120"/>
      <c r="AB190" s="66"/>
      <c r="AC190" s="66"/>
      <c r="AD190" s="66"/>
      <c r="AE190" s="66"/>
      <c r="AF190" s="66"/>
      <c r="AG190" s="66"/>
    </row>
    <row r="191" spans="1:33" x14ac:dyDescent="0.25">
      <c r="A191" s="2"/>
      <c r="B191" s="385"/>
      <c r="C191" s="2"/>
      <c r="D191" s="386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70"/>
      <c r="X191" s="170"/>
      <c r="Y191" s="170"/>
      <c r="Z191" s="170"/>
      <c r="AA191" s="2"/>
      <c r="AB191" s="2"/>
      <c r="AC191" s="2"/>
      <c r="AD191" s="2"/>
      <c r="AE191" s="2"/>
      <c r="AF191" s="2"/>
      <c r="AG191" s="2"/>
    </row>
    <row r="192" spans="1:33" x14ac:dyDescent="0.25">
      <c r="A192" s="2"/>
      <c r="B192" s="385"/>
      <c r="C192" s="2"/>
      <c r="D192" s="386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70"/>
      <c r="X192" s="170"/>
      <c r="Y192" s="170"/>
      <c r="Z192" s="170"/>
      <c r="AA192" s="2"/>
      <c r="AB192" s="2"/>
      <c r="AC192" s="2"/>
      <c r="AD192" s="2"/>
      <c r="AE192" s="2"/>
      <c r="AF192" s="2"/>
      <c r="AG192" s="2"/>
    </row>
    <row r="193" spans="1:33" x14ac:dyDescent="0.25">
      <c r="A193" s="2"/>
      <c r="B193" s="385"/>
      <c r="C193" s="2"/>
      <c r="D193" s="386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70"/>
      <c r="X193" s="170"/>
      <c r="Y193" s="170"/>
      <c r="Z193" s="170"/>
      <c r="AA193" s="2"/>
      <c r="AB193" s="2"/>
      <c r="AC193" s="2"/>
      <c r="AD193" s="2"/>
      <c r="AE193" s="2"/>
      <c r="AF193" s="2"/>
      <c r="AG193" s="2"/>
    </row>
    <row r="194" spans="1:33" ht="24.6" customHeight="1" x14ac:dyDescent="0.25">
      <c r="A194" s="121"/>
      <c r="B194" s="387"/>
      <c r="C194" s="121" t="str">
        <f>Фінансування!C32</f>
        <v>Генеральний директор</v>
      </c>
      <c r="D194" s="386"/>
      <c r="E194" s="388"/>
      <c r="F194" s="388"/>
      <c r="G194" s="169"/>
      <c r="H194" s="488" t="str">
        <f>Фінансування!J32</f>
        <v>Іванюк Оксана Сергіївна</v>
      </c>
      <c r="I194" s="488"/>
      <c r="J194" s="488"/>
      <c r="K194" s="488"/>
      <c r="L194" s="2"/>
      <c r="M194" s="169"/>
      <c r="N194" s="389"/>
      <c r="O194" s="2"/>
      <c r="P194" s="169"/>
      <c r="Q194" s="169"/>
      <c r="R194" s="169"/>
      <c r="S194" s="169"/>
      <c r="T194" s="169"/>
      <c r="U194" s="169"/>
      <c r="V194" s="169"/>
      <c r="W194" s="170"/>
      <c r="X194" s="170"/>
      <c r="Y194" s="170"/>
      <c r="Z194" s="170"/>
      <c r="AA194" s="2"/>
      <c r="AB194" s="2"/>
      <c r="AC194" s="2"/>
      <c r="AD194" s="2"/>
      <c r="AE194" s="2"/>
      <c r="AF194" s="2"/>
      <c r="AG194" s="2"/>
    </row>
    <row r="195" spans="1:33" ht="15.6" x14ac:dyDescent="0.25">
      <c r="A195" s="122"/>
      <c r="B195" s="390"/>
      <c r="C195" s="123" t="s">
        <v>321</v>
      </c>
      <c r="D195" s="391"/>
      <c r="E195" s="392" t="s">
        <v>322</v>
      </c>
      <c r="F195" s="392"/>
      <c r="G195" s="393"/>
      <c r="H195" s="394"/>
      <c r="I195" s="124" t="s">
        <v>323</v>
      </c>
      <c r="J195" s="393"/>
      <c r="K195" s="394"/>
      <c r="L195" s="124"/>
      <c r="M195" s="393"/>
      <c r="N195" s="394"/>
      <c r="O195" s="124"/>
      <c r="P195" s="393"/>
      <c r="Q195" s="393"/>
      <c r="R195" s="393"/>
      <c r="S195" s="393"/>
      <c r="T195" s="393"/>
      <c r="U195" s="393"/>
      <c r="V195" s="393"/>
      <c r="W195" s="395"/>
      <c r="X195" s="395"/>
      <c r="Y195" s="395"/>
      <c r="Z195" s="395"/>
      <c r="AA195" s="125"/>
      <c r="AB195" s="396"/>
      <c r="AC195" s="125"/>
      <c r="AD195" s="396"/>
      <c r="AE195" s="396"/>
      <c r="AF195" s="396"/>
      <c r="AG195" s="396"/>
    </row>
    <row r="196" spans="1:33" x14ac:dyDescent="0.25">
      <c r="A196" s="2"/>
      <c r="B196" s="385"/>
      <c r="C196" s="2"/>
      <c r="D196" s="386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70"/>
      <c r="X196" s="170"/>
      <c r="Y196" s="170"/>
      <c r="Z196" s="170"/>
      <c r="AA196" s="2"/>
      <c r="AB196" s="2"/>
      <c r="AC196" s="2"/>
      <c r="AD196" s="2"/>
      <c r="AE196" s="2"/>
      <c r="AF196" s="2"/>
      <c r="AG196" s="2"/>
    </row>
    <row r="197" spans="1:33" x14ac:dyDescent="0.25">
      <c r="A197" s="2"/>
      <c r="B197" s="385"/>
      <c r="C197" s="2"/>
      <c r="D197" s="386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70"/>
      <c r="X197" s="170"/>
      <c r="Y197" s="170"/>
      <c r="Z197" s="170"/>
      <c r="AA197" s="2"/>
      <c r="AB197" s="2"/>
      <c r="AC197" s="2"/>
      <c r="AD197" s="2"/>
      <c r="AE197" s="2"/>
      <c r="AF197" s="2"/>
      <c r="AG197" s="2"/>
    </row>
    <row r="198" spans="1:33" x14ac:dyDescent="0.25">
      <c r="A198" s="2"/>
      <c r="B198" s="385"/>
      <c r="C198" s="2"/>
      <c r="D198" s="386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70"/>
      <c r="X198" s="170"/>
      <c r="Y198" s="170"/>
      <c r="Z198" s="170"/>
      <c r="AA198" s="2"/>
      <c r="AB198" s="2"/>
      <c r="AC198" s="2"/>
      <c r="AD198" s="2"/>
      <c r="AE198" s="2"/>
      <c r="AF198" s="2"/>
      <c r="AG198" s="2"/>
    </row>
    <row r="199" spans="1:33" x14ac:dyDescent="0.25">
      <c r="A199" s="2"/>
      <c r="B199" s="385"/>
      <c r="C199" s="2"/>
      <c r="D199" s="386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397"/>
      <c r="X199" s="397"/>
      <c r="Y199" s="397"/>
      <c r="Z199" s="397"/>
      <c r="AA199" s="2"/>
      <c r="AB199" s="2"/>
      <c r="AC199" s="2"/>
      <c r="AD199" s="2"/>
      <c r="AE199" s="2"/>
      <c r="AF199" s="2"/>
      <c r="AG199" s="2"/>
    </row>
    <row r="200" spans="1:33" x14ac:dyDescent="0.25">
      <c r="A200" s="2"/>
      <c r="B200" s="385"/>
      <c r="C200" s="2"/>
      <c r="D200" s="386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397"/>
      <c r="X200" s="397"/>
      <c r="Y200" s="397"/>
      <c r="Z200" s="397"/>
      <c r="AA200" s="2"/>
      <c r="AB200" s="2"/>
      <c r="AC200" s="2"/>
      <c r="AD200" s="2"/>
      <c r="AE200" s="2"/>
      <c r="AF200" s="2"/>
      <c r="AG200" s="2"/>
    </row>
    <row r="201" spans="1:33" x14ac:dyDescent="0.25">
      <c r="A201" s="2"/>
      <c r="B201" s="385"/>
      <c r="C201" s="2"/>
      <c r="D201" s="386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397"/>
      <c r="X201" s="397"/>
      <c r="Y201" s="397"/>
      <c r="Z201" s="397"/>
      <c r="AA201" s="2"/>
      <c r="AB201" s="2"/>
      <c r="AC201" s="2"/>
      <c r="AD201" s="2"/>
      <c r="AE201" s="2"/>
      <c r="AF201" s="2"/>
      <c r="AG201" s="2"/>
    </row>
    <row r="202" spans="1:33" x14ac:dyDescent="0.25">
      <c r="A202" s="2"/>
      <c r="B202" s="385"/>
      <c r="C202" s="2"/>
      <c r="D202" s="386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397"/>
      <c r="X202" s="397"/>
      <c r="Y202" s="397"/>
      <c r="Z202" s="397"/>
      <c r="AA202" s="2"/>
      <c r="AB202" s="2"/>
      <c r="AC202" s="2"/>
      <c r="AD202" s="2"/>
      <c r="AE202" s="2"/>
      <c r="AF202" s="2"/>
      <c r="AG202" s="2"/>
    </row>
    <row r="203" spans="1:33" x14ac:dyDescent="0.25">
      <c r="A203" s="2"/>
      <c r="B203" s="385"/>
      <c r="C203" s="2"/>
      <c r="D203" s="386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397"/>
      <c r="X203" s="397"/>
      <c r="Y203" s="397"/>
      <c r="Z203" s="397"/>
      <c r="AA203" s="2"/>
      <c r="AB203" s="2"/>
      <c r="AC203" s="2"/>
      <c r="AD203" s="2"/>
      <c r="AE203" s="2"/>
      <c r="AF203" s="2"/>
      <c r="AG203" s="2"/>
    </row>
    <row r="204" spans="1:33" x14ac:dyDescent="0.25">
      <c r="A204" s="2"/>
      <c r="B204" s="385"/>
      <c r="C204" s="2"/>
      <c r="D204" s="386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397"/>
      <c r="X204" s="397"/>
      <c r="Y204" s="397"/>
      <c r="Z204" s="397"/>
      <c r="AA204" s="2"/>
      <c r="AB204" s="2"/>
      <c r="AC204" s="2"/>
      <c r="AD204" s="2"/>
      <c r="AE204" s="2"/>
      <c r="AF204" s="2"/>
      <c r="AG204" s="2"/>
    </row>
    <row r="205" spans="1:33" x14ac:dyDescent="0.25">
      <c r="A205" s="2"/>
      <c r="B205" s="385"/>
      <c r="C205" s="2"/>
      <c r="D205" s="386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397"/>
      <c r="X205" s="397"/>
      <c r="Y205" s="397"/>
      <c r="Z205" s="397"/>
      <c r="AA205" s="2"/>
      <c r="AB205" s="2"/>
      <c r="AC205" s="2"/>
      <c r="AD205" s="2"/>
      <c r="AE205" s="2"/>
      <c r="AF205" s="2"/>
      <c r="AG205" s="2"/>
    </row>
    <row r="206" spans="1:33" x14ac:dyDescent="0.25">
      <c r="A206" s="2"/>
      <c r="B206" s="385"/>
      <c r="C206" s="2"/>
      <c r="D206" s="386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397"/>
      <c r="X206" s="397"/>
      <c r="Y206" s="397"/>
      <c r="Z206" s="397"/>
      <c r="AA206" s="2"/>
      <c r="AB206" s="2"/>
      <c r="AC206" s="2"/>
      <c r="AD206" s="2"/>
      <c r="AE206" s="2"/>
      <c r="AF206" s="2"/>
      <c r="AG206" s="2"/>
    </row>
    <row r="207" spans="1:33" x14ac:dyDescent="0.25">
      <c r="A207" s="2"/>
      <c r="B207" s="385"/>
      <c r="C207" s="2"/>
      <c r="D207" s="386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397"/>
      <c r="X207" s="397"/>
      <c r="Y207" s="397"/>
      <c r="Z207" s="397"/>
      <c r="AA207" s="2"/>
      <c r="AB207" s="2"/>
      <c r="AC207" s="2"/>
      <c r="AD207" s="2"/>
      <c r="AE207" s="2"/>
      <c r="AF207" s="2"/>
      <c r="AG207" s="2"/>
    </row>
    <row r="208" spans="1:33" x14ac:dyDescent="0.25">
      <c r="A208" s="2"/>
      <c r="B208" s="385"/>
      <c r="C208" s="2"/>
      <c r="D208" s="386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397"/>
      <c r="X208" s="397"/>
      <c r="Y208" s="397"/>
      <c r="Z208" s="397"/>
      <c r="AA208" s="2"/>
      <c r="AB208" s="2"/>
      <c r="AC208" s="2"/>
      <c r="AD208" s="2"/>
      <c r="AE208" s="2"/>
      <c r="AF208" s="2"/>
      <c r="AG208" s="2"/>
    </row>
    <row r="209" spans="1:33" x14ac:dyDescent="0.25">
      <c r="A209" s="2"/>
      <c r="B209" s="385"/>
      <c r="C209" s="2"/>
      <c r="D209" s="386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397"/>
      <c r="X209" s="397"/>
      <c r="Y209" s="397"/>
      <c r="Z209" s="397"/>
      <c r="AA209" s="2"/>
      <c r="AB209" s="2"/>
      <c r="AC209" s="2"/>
      <c r="AD209" s="2"/>
      <c r="AE209" s="2"/>
      <c r="AF209" s="2"/>
      <c r="AG209" s="2"/>
    </row>
    <row r="210" spans="1:33" x14ac:dyDescent="0.25">
      <c r="A210" s="2"/>
      <c r="B210" s="385"/>
      <c r="C210" s="2"/>
      <c r="D210" s="386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397"/>
      <c r="X210" s="397"/>
      <c r="Y210" s="397"/>
      <c r="Z210" s="397"/>
      <c r="AA210" s="2"/>
      <c r="AB210" s="2"/>
      <c r="AC210" s="2"/>
      <c r="AD210" s="2"/>
      <c r="AE210" s="2"/>
      <c r="AF210" s="2"/>
      <c r="AG210" s="2"/>
    </row>
    <row r="211" spans="1:33" x14ac:dyDescent="0.25">
      <c r="A211" s="2"/>
      <c r="B211" s="385"/>
      <c r="C211" s="2"/>
      <c r="D211" s="386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397"/>
      <c r="X211" s="397"/>
      <c r="Y211" s="397"/>
      <c r="Z211" s="397"/>
      <c r="AA211" s="2"/>
      <c r="AB211" s="2"/>
      <c r="AC211" s="2"/>
      <c r="AD211" s="2"/>
      <c r="AE211" s="2"/>
      <c r="AF211" s="2"/>
      <c r="AG211" s="2"/>
    </row>
    <row r="212" spans="1:33" x14ac:dyDescent="0.25">
      <c r="A212" s="2"/>
      <c r="B212" s="385"/>
      <c r="C212" s="2"/>
      <c r="D212" s="386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397"/>
      <c r="X212" s="397"/>
      <c r="Y212" s="397"/>
      <c r="Z212" s="397"/>
      <c r="AA212" s="2"/>
      <c r="AB212" s="2"/>
      <c r="AC212" s="2"/>
      <c r="AD212" s="2"/>
      <c r="AE212" s="2"/>
      <c r="AF212" s="2"/>
      <c r="AG212" s="2"/>
    </row>
    <row r="213" spans="1:33" x14ac:dyDescent="0.25">
      <c r="A213" s="2"/>
      <c r="B213" s="385"/>
      <c r="C213" s="2"/>
      <c r="D213" s="386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397"/>
      <c r="X213" s="397"/>
      <c r="Y213" s="397"/>
      <c r="Z213" s="397"/>
      <c r="AA213" s="2"/>
      <c r="AB213" s="2"/>
      <c r="AC213" s="2"/>
      <c r="AD213" s="2"/>
      <c r="AE213" s="2"/>
      <c r="AF213" s="2"/>
      <c r="AG213" s="2"/>
    </row>
    <row r="214" spans="1:33" x14ac:dyDescent="0.25">
      <c r="A214" s="2"/>
      <c r="B214" s="385"/>
      <c r="C214" s="2"/>
      <c r="D214" s="386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397"/>
      <c r="X214" s="397"/>
      <c r="Y214" s="397"/>
      <c r="Z214" s="397"/>
      <c r="AA214" s="2"/>
      <c r="AB214" s="2"/>
      <c r="AC214" s="2"/>
      <c r="AD214" s="2"/>
      <c r="AE214" s="2"/>
      <c r="AF214" s="2"/>
      <c r="AG214" s="2"/>
    </row>
    <row r="215" spans="1:33" x14ac:dyDescent="0.25">
      <c r="A215" s="2"/>
      <c r="B215" s="385"/>
      <c r="C215" s="2"/>
      <c r="D215" s="386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397"/>
      <c r="X215" s="397"/>
      <c r="Y215" s="397"/>
      <c r="Z215" s="397"/>
      <c r="AA215" s="2"/>
      <c r="AB215" s="2"/>
      <c r="AC215" s="2"/>
      <c r="AD215" s="2"/>
      <c r="AE215" s="2"/>
      <c r="AF215" s="2"/>
      <c r="AG215" s="2"/>
    </row>
    <row r="216" spans="1:33" x14ac:dyDescent="0.25">
      <c r="A216" s="2"/>
      <c r="B216" s="385"/>
      <c r="C216" s="2"/>
      <c r="D216" s="386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397"/>
      <c r="X216" s="397"/>
      <c r="Y216" s="397"/>
      <c r="Z216" s="397"/>
      <c r="AA216" s="2"/>
      <c r="AB216" s="2"/>
      <c r="AC216" s="2"/>
      <c r="AD216" s="2"/>
      <c r="AE216" s="2"/>
      <c r="AF216" s="2"/>
      <c r="AG216" s="2"/>
    </row>
    <row r="217" spans="1:33" x14ac:dyDescent="0.25">
      <c r="A217" s="2"/>
      <c r="B217" s="385"/>
      <c r="C217" s="2"/>
      <c r="D217" s="386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397"/>
      <c r="X217" s="397"/>
      <c r="Y217" s="397"/>
      <c r="Z217" s="397"/>
      <c r="AA217" s="2"/>
      <c r="AB217" s="2"/>
      <c r="AC217" s="2"/>
      <c r="AD217" s="2"/>
      <c r="AE217" s="2"/>
      <c r="AF217" s="2"/>
      <c r="AG217" s="2"/>
    </row>
    <row r="218" spans="1:33" x14ac:dyDescent="0.25">
      <c r="A218" s="2"/>
      <c r="B218" s="385"/>
      <c r="C218" s="2"/>
      <c r="D218" s="386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397"/>
      <c r="X218" s="397"/>
      <c r="Y218" s="397"/>
      <c r="Z218" s="397"/>
      <c r="AA218" s="2"/>
      <c r="AB218" s="2"/>
      <c r="AC218" s="2"/>
      <c r="AD218" s="2"/>
      <c r="AE218" s="2"/>
      <c r="AF218" s="2"/>
      <c r="AG218" s="2"/>
    </row>
    <row r="219" spans="1:33" x14ac:dyDescent="0.25">
      <c r="A219" s="2"/>
      <c r="B219" s="385"/>
      <c r="C219" s="2"/>
      <c r="D219" s="386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397"/>
      <c r="X219" s="397"/>
      <c r="Y219" s="397"/>
      <c r="Z219" s="397"/>
      <c r="AA219" s="2"/>
      <c r="AB219" s="2"/>
      <c r="AC219" s="2"/>
      <c r="AD219" s="2"/>
      <c r="AE219" s="2"/>
      <c r="AF219" s="2"/>
      <c r="AG219" s="2"/>
    </row>
    <row r="220" spans="1:33" x14ac:dyDescent="0.25">
      <c r="A220" s="2"/>
      <c r="B220" s="385"/>
      <c r="C220" s="2"/>
      <c r="D220" s="386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397"/>
      <c r="X220" s="397"/>
      <c r="Y220" s="397"/>
      <c r="Z220" s="397"/>
      <c r="AA220" s="2"/>
      <c r="AB220" s="2"/>
      <c r="AC220" s="2"/>
      <c r="AD220" s="2"/>
      <c r="AE220" s="2"/>
      <c r="AF220" s="2"/>
      <c r="AG220" s="2"/>
    </row>
    <row r="221" spans="1:33" x14ac:dyDescent="0.25">
      <c r="A221" s="2"/>
      <c r="B221" s="385"/>
      <c r="C221" s="2"/>
      <c r="D221" s="386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397"/>
      <c r="X221" s="397"/>
      <c r="Y221" s="397"/>
      <c r="Z221" s="397"/>
      <c r="AA221" s="2"/>
      <c r="AB221" s="2"/>
      <c r="AC221" s="2"/>
      <c r="AD221" s="2"/>
      <c r="AE221" s="2"/>
      <c r="AF221" s="2"/>
      <c r="AG221" s="2"/>
    </row>
    <row r="222" spans="1:33" x14ac:dyDescent="0.25">
      <c r="A222" s="2"/>
      <c r="B222" s="385"/>
      <c r="C222" s="2"/>
      <c r="D222" s="386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397"/>
      <c r="X222" s="397"/>
      <c r="Y222" s="397"/>
      <c r="Z222" s="397"/>
      <c r="AA222" s="2"/>
      <c r="AB222" s="2"/>
      <c r="AC222" s="2"/>
      <c r="AD222" s="2"/>
      <c r="AE222" s="2"/>
      <c r="AF222" s="2"/>
      <c r="AG222" s="2"/>
    </row>
    <row r="223" spans="1:33" x14ac:dyDescent="0.25">
      <c r="A223" s="2"/>
      <c r="B223" s="385"/>
      <c r="C223" s="2"/>
      <c r="D223" s="386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397"/>
      <c r="X223" s="397"/>
      <c r="Y223" s="397"/>
      <c r="Z223" s="397"/>
      <c r="AA223" s="2"/>
      <c r="AB223" s="2"/>
      <c r="AC223" s="2"/>
      <c r="AD223" s="2"/>
      <c r="AE223" s="2"/>
      <c r="AF223" s="2"/>
      <c r="AG223" s="2"/>
    </row>
    <row r="224" spans="1:33" x14ac:dyDescent="0.25">
      <c r="A224" s="2"/>
      <c r="B224" s="385"/>
      <c r="C224" s="2"/>
      <c r="D224" s="386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397"/>
      <c r="X224" s="397"/>
      <c r="Y224" s="397"/>
      <c r="Z224" s="397"/>
      <c r="AA224" s="2"/>
      <c r="AB224" s="2"/>
      <c r="AC224" s="2"/>
      <c r="AD224" s="2"/>
      <c r="AE224" s="2"/>
      <c r="AF224" s="2"/>
      <c r="AG224" s="2"/>
    </row>
    <row r="225" spans="1:33" x14ac:dyDescent="0.25">
      <c r="A225" s="2"/>
      <c r="B225" s="385"/>
      <c r="C225" s="2"/>
      <c r="D225" s="386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397"/>
      <c r="X225" s="397"/>
      <c r="Y225" s="397"/>
      <c r="Z225" s="397"/>
      <c r="AA225" s="2"/>
      <c r="AB225" s="2"/>
      <c r="AC225" s="2"/>
      <c r="AD225" s="2"/>
      <c r="AE225" s="2"/>
      <c r="AF225" s="2"/>
      <c r="AG225" s="2"/>
    </row>
    <row r="226" spans="1:33" x14ac:dyDescent="0.25">
      <c r="A226" s="2"/>
      <c r="B226" s="385"/>
      <c r="C226" s="2"/>
      <c r="D226" s="386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397"/>
      <c r="X226" s="397"/>
      <c r="Y226" s="397"/>
      <c r="Z226" s="397"/>
      <c r="AA226" s="2"/>
      <c r="AB226" s="2"/>
      <c r="AC226" s="2"/>
      <c r="AD226" s="2"/>
      <c r="AE226" s="2"/>
      <c r="AF226" s="2"/>
      <c r="AG226" s="2"/>
    </row>
    <row r="227" spans="1:33" x14ac:dyDescent="0.25">
      <c r="A227" s="2"/>
      <c r="B227" s="385"/>
      <c r="C227" s="2"/>
      <c r="D227" s="386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397"/>
      <c r="X227" s="397"/>
      <c r="Y227" s="397"/>
      <c r="Z227" s="397"/>
      <c r="AA227" s="2"/>
      <c r="AB227" s="2"/>
      <c r="AC227" s="2"/>
      <c r="AD227" s="2"/>
      <c r="AE227" s="2"/>
      <c r="AF227" s="2"/>
      <c r="AG227" s="2"/>
    </row>
    <row r="228" spans="1:33" x14ac:dyDescent="0.25">
      <c r="A228" s="2"/>
      <c r="B228" s="385"/>
      <c r="C228" s="2"/>
      <c r="D228" s="386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397"/>
      <c r="X228" s="397"/>
      <c r="Y228" s="397"/>
      <c r="Z228" s="397"/>
      <c r="AA228" s="2"/>
      <c r="AB228" s="2"/>
      <c r="AC228" s="2"/>
      <c r="AD228" s="2"/>
      <c r="AE228" s="2"/>
      <c r="AF228" s="2"/>
      <c r="AG228" s="2"/>
    </row>
    <row r="229" spans="1:33" x14ac:dyDescent="0.25">
      <c r="A229" s="2"/>
      <c r="B229" s="385"/>
      <c r="C229" s="2"/>
      <c r="D229" s="386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397"/>
      <c r="X229" s="397"/>
      <c r="Y229" s="397"/>
      <c r="Z229" s="397"/>
      <c r="AA229" s="2"/>
      <c r="AB229" s="2"/>
      <c r="AC229" s="2"/>
      <c r="AD229" s="2"/>
      <c r="AE229" s="2"/>
      <c r="AF229" s="2"/>
      <c r="AG229" s="2"/>
    </row>
    <row r="230" spans="1:33" x14ac:dyDescent="0.25">
      <c r="A230" s="2"/>
      <c r="B230" s="385"/>
      <c r="C230" s="2"/>
      <c r="D230" s="386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397"/>
      <c r="X230" s="397"/>
      <c r="Y230" s="397"/>
      <c r="Z230" s="397"/>
      <c r="AA230" s="2"/>
      <c r="AB230" s="2"/>
      <c r="AC230" s="2"/>
      <c r="AD230" s="2"/>
      <c r="AE230" s="2"/>
      <c r="AF230" s="2"/>
      <c r="AG230" s="2"/>
    </row>
    <row r="231" spans="1:33" x14ac:dyDescent="0.25">
      <c r="A231" s="2"/>
      <c r="B231" s="385"/>
      <c r="C231" s="2"/>
      <c r="D231" s="386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397"/>
      <c r="X231" s="397"/>
      <c r="Y231" s="397"/>
      <c r="Z231" s="397"/>
      <c r="AA231" s="2"/>
      <c r="AB231" s="2"/>
      <c r="AC231" s="2"/>
      <c r="AD231" s="2"/>
      <c r="AE231" s="2"/>
      <c r="AF231" s="2"/>
      <c r="AG231" s="2"/>
    </row>
    <row r="232" spans="1:33" x14ac:dyDescent="0.25">
      <c r="A232" s="2"/>
      <c r="B232" s="385"/>
      <c r="C232" s="2"/>
      <c r="D232" s="386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397"/>
      <c r="X232" s="397"/>
      <c r="Y232" s="397"/>
      <c r="Z232" s="397"/>
      <c r="AA232" s="2"/>
      <c r="AB232" s="2"/>
      <c r="AC232" s="2"/>
      <c r="AD232" s="2"/>
      <c r="AE232" s="2"/>
      <c r="AF232" s="2"/>
      <c r="AG232" s="2"/>
    </row>
    <row r="233" spans="1:33" x14ac:dyDescent="0.25">
      <c r="A233" s="2"/>
      <c r="B233" s="385"/>
      <c r="C233" s="2"/>
      <c r="D233" s="386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397"/>
      <c r="X233" s="397"/>
      <c r="Y233" s="397"/>
      <c r="Z233" s="397"/>
      <c r="AA233" s="2"/>
      <c r="AB233" s="2"/>
      <c r="AC233" s="2"/>
      <c r="AD233" s="2"/>
      <c r="AE233" s="2"/>
      <c r="AF233" s="2"/>
      <c r="AG233" s="2"/>
    </row>
    <row r="234" spans="1:33" x14ac:dyDescent="0.25">
      <c r="A234" s="2"/>
      <c r="B234" s="385"/>
      <c r="C234" s="2"/>
      <c r="D234" s="386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397"/>
      <c r="X234" s="397"/>
      <c r="Y234" s="397"/>
      <c r="Z234" s="397"/>
      <c r="AA234" s="2"/>
      <c r="AB234" s="2"/>
      <c r="AC234" s="2"/>
      <c r="AD234" s="2"/>
      <c r="AE234" s="2"/>
      <c r="AF234" s="2"/>
      <c r="AG234" s="2"/>
    </row>
    <row r="235" spans="1:33" x14ac:dyDescent="0.25">
      <c r="A235" s="2"/>
      <c r="B235" s="385"/>
      <c r="C235" s="2"/>
      <c r="D235" s="386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397"/>
      <c r="X235" s="397"/>
      <c r="Y235" s="397"/>
      <c r="Z235" s="397"/>
      <c r="AA235" s="2"/>
      <c r="AB235" s="2"/>
      <c r="AC235" s="2"/>
      <c r="AD235" s="2"/>
      <c r="AE235" s="2"/>
      <c r="AF235" s="2"/>
      <c r="AG235" s="2"/>
    </row>
    <row r="236" spans="1:33" x14ac:dyDescent="0.25">
      <c r="A236" s="2"/>
      <c r="B236" s="385"/>
      <c r="C236" s="2"/>
      <c r="D236" s="386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397"/>
      <c r="X236" s="397"/>
      <c r="Y236" s="397"/>
      <c r="Z236" s="397"/>
      <c r="AA236" s="2"/>
      <c r="AB236" s="2"/>
      <c r="AC236" s="2"/>
      <c r="AD236" s="2"/>
      <c r="AE236" s="2"/>
      <c r="AF236" s="2"/>
      <c r="AG236" s="2"/>
    </row>
    <row r="237" spans="1:33" x14ac:dyDescent="0.25">
      <c r="A237" s="2"/>
      <c r="B237" s="385"/>
      <c r="C237" s="2"/>
      <c r="D237" s="386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397"/>
      <c r="X237" s="397"/>
      <c r="Y237" s="397"/>
      <c r="Z237" s="397"/>
      <c r="AA237" s="2"/>
      <c r="AB237" s="2"/>
      <c r="AC237" s="2"/>
      <c r="AD237" s="2"/>
      <c r="AE237" s="2"/>
      <c r="AF237" s="2"/>
      <c r="AG237" s="2"/>
    </row>
    <row r="238" spans="1:33" x14ac:dyDescent="0.25">
      <c r="A238" s="2"/>
      <c r="B238" s="385"/>
      <c r="C238" s="2"/>
      <c r="D238" s="386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397"/>
      <c r="X238" s="397"/>
      <c r="Y238" s="397"/>
      <c r="Z238" s="397"/>
      <c r="AA238" s="2"/>
      <c r="AB238" s="2"/>
      <c r="AC238" s="2"/>
      <c r="AD238" s="2"/>
      <c r="AE238" s="2"/>
      <c r="AF238" s="2"/>
      <c r="AG238" s="2"/>
    </row>
    <row r="239" spans="1:33" x14ac:dyDescent="0.25">
      <c r="A239" s="2"/>
      <c r="B239" s="385"/>
      <c r="C239" s="2"/>
      <c r="D239" s="386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397"/>
      <c r="X239" s="397"/>
      <c r="Y239" s="397"/>
      <c r="Z239" s="397"/>
      <c r="AA239" s="2"/>
      <c r="AB239" s="2"/>
      <c r="AC239" s="2"/>
      <c r="AD239" s="2"/>
      <c r="AE239" s="2"/>
      <c r="AF239" s="2"/>
      <c r="AG239" s="2"/>
    </row>
    <row r="240" spans="1:33" x14ac:dyDescent="0.25">
      <c r="A240" s="2"/>
      <c r="B240" s="385"/>
      <c r="C240" s="2"/>
      <c r="D240" s="386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397"/>
      <c r="X240" s="397"/>
      <c r="Y240" s="397"/>
      <c r="Z240" s="397"/>
      <c r="AA240" s="2"/>
      <c r="AB240" s="2"/>
      <c r="AC240" s="2"/>
      <c r="AD240" s="2"/>
      <c r="AE240" s="2"/>
      <c r="AF240" s="2"/>
      <c r="AG240" s="2"/>
    </row>
    <row r="241" spans="1:33" x14ac:dyDescent="0.25">
      <c r="A241" s="2"/>
      <c r="B241" s="385"/>
      <c r="C241" s="2"/>
      <c r="D241" s="386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397"/>
      <c r="X241" s="397"/>
      <c r="Y241" s="397"/>
      <c r="Z241" s="397"/>
      <c r="AA241" s="2"/>
      <c r="AB241" s="2"/>
      <c r="AC241" s="2"/>
      <c r="AD241" s="2"/>
      <c r="AE241" s="2"/>
      <c r="AF241" s="2"/>
      <c r="AG241" s="2"/>
    </row>
    <row r="242" spans="1:33" x14ac:dyDescent="0.25">
      <c r="A242" s="2"/>
      <c r="B242" s="385"/>
      <c r="C242" s="2"/>
      <c r="D242" s="386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397"/>
      <c r="X242" s="397"/>
      <c r="Y242" s="397"/>
      <c r="Z242" s="397"/>
      <c r="AA242" s="2"/>
      <c r="AB242" s="2"/>
      <c r="AC242" s="2"/>
      <c r="AD242" s="2"/>
      <c r="AE242" s="2"/>
      <c r="AF242" s="2"/>
      <c r="AG242" s="2"/>
    </row>
    <row r="243" spans="1:33" x14ac:dyDescent="0.25">
      <c r="A243" s="2"/>
      <c r="B243" s="385"/>
      <c r="C243" s="2"/>
      <c r="D243" s="386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397"/>
      <c r="X243" s="397"/>
      <c r="Y243" s="397"/>
      <c r="Z243" s="397"/>
      <c r="AA243" s="2"/>
      <c r="AB243" s="2"/>
      <c r="AC243" s="2"/>
      <c r="AD243" s="2"/>
      <c r="AE243" s="2"/>
      <c r="AF243" s="2"/>
      <c r="AG243" s="2"/>
    </row>
    <row r="244" spans="1:33" x14ac:dyDescent="0.25">
      <c r="A244" s="2"/>
      <c r="B244" s="385"/>
      <c r="C244" s="2"/>
      <c r="D244" s="386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397"/>
      <c r="X244" s="397"/>
      <c r="Y244" s="397"/>
      <c r="Z244" s="397"/>
      <c r="AA244" s="2"/>
      <c r="AB244" s="2"/>
      <c r="AC244" s="2"/>
      <c r="AD244" s="2"/>
      <c r="AE244" s="2"/>
      <c r="AF244" s="2"/>
      <c r="AG244" s="2"/>
    </row>
    <row r="245" spans="1:33" x14ac:dyDescent="0.25">
      <c r="A245" s="2"/>
      <c r="B245" s="385"/>
      <c r="C245" s="2"/>
      <c r="D245" s="386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397"/>
      <c r="X245" s="397"/>
      <c r="Y245" s="397"/>
      <c r="Z245" s="397"/>
      <c r="AA245" s="2"/>
      <c r="AB245" s="2"/>
      <c r="AC245" s="2"/>
      <c r="AD245" s="2"/>
      <c r="AE245" s="2"/>
      <c r="AF245" s="2"/>
      <c r="AG245" s="2"/>
    </row>
    <row r="246" spans="1:33" x14ac:dyDescent="0.25">
      <c r="A246" s="2"/>
      <c r="B246" s="385"/>
      <c r="C246" s="2"/>
      <c r="D246" s="386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397"/>
      <c r="X246" s="397"/>
      <c r="Y246" s="397"/>
      <c r="Z246" s="397"/>
      <c r="AA246" s="2"/>
      <c r="AB246" s="2"/>
      <c r="AC246" s="2"/>
      <c r="AD246" s="2"/>
      <c r="AE246" s="2"/>
      <c r="AF246" s="2"/>
      <c r="AG246" s="2"/>
    </row>
    <row r="247" spans="1:33" x14ac:dyDescent="0.25">
      <c r="A247" s="2"/>
      <c r="B247" s="385"/>
      <c r="C247" s="2"/>
      <c r="D247" s="386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397"/>
      <c r="X247" s="397"/>
      <c r="Y247" s="397"/>
      <c r="Z247" s="397"/>
      <c r="AA247" s="2"/>
      <c r="AB247" s="2"/>
      <c r="AC247" s="2"/>
      <c r="AD247" s="2"/>
      <c r="AE247" s="2"/>
      <c r="AF247" s="2"/>
      <c r="AG247" s="2"/>
    </row>
    <row r="248" spans="1:33" x14ac:dyDescent="0.25">
      <c r="A248" s="2"/>
      <c r="B248" s="385"/>
      <c r="C248" s="2"/>
      <c r="D248" s="386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397"/>
      <c r="X248" s="397"/>
      <c r="Y248" s="397"/>
      <c r="Z248" s="397"/>
      <c r="AA248" s="2"/>
      <c r="AB248" s="2"/>
      <c r="AC248" s="2"/>
      <c r="AD248" s="2"/>
      <c r="AE248" s="2"/>
      <c r="AF248" s="2"/>
      <c r="AG248" s="2"/>
    </row>
    <row r="249" spans="1:33" x14ac:dyDescent="0.25">
      <c r="A249" s="2"/>
      <c r="B249" s="385"/>
      <c r="C249" s="2"/>
      <c r="D249" s="386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397"/>
      <c r="X249" s="397"/>
      <c r="Y249" s="397"/>
      <c r="Z249" s="397"/>
      <c r="AA249" s="2"/>
      <c r="AB249" s="2"/>
      <c r="AC249" s="2"/>
      <c r="AD249" s="2"/>
      <c r="AE249" s="2"/>
      <c r="AF249" s="2"/>
      <c r="AG249" s="2"/>
    </row>
    <row r="250" spans="1:33" x14ac:dyDescent="0.25">
      <c r="A250" s="2"/>
      <c r="B250" s="385"/>
      <c r="C250" s="2"/>
      <c r="D250" s="386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397"/>
      <c r="X250" s="397"/>
      <c r="Y250" s="397"/>
      <c r="Z250" s="397"/>
      <c r="AA250" s="2"/>
      <c r="AB250" s="2"/>
      <c r="AC250" s="2"/>
      <c r="AD250" s="2"/>
      <c r="AE250" s="2"/>
      <c r="AF250" s="2"/>
      <c r="AG250" s="2"/>
    </row>
    <row r="251" spans="1:33" x14ac:dyDescent="0.25">
      <c r="A251" s="2"/>
      <c r="B251" s="385"/>
      <c r="C251" s="2"/>
      <c r="D251" s="386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397"/>
      <c r="X251" s="397"/>
      <c r="Y251" s="397"/>
      <c r="Z251" s="397"/>
      <c r="AA251" s="2"/>
      <c r="AB251" s="2"/>
      <c r="AC251" s="2"/>
      <c r="AD251" s="2"/>
      <c r="AE251" s="2"/>
      <c r="AF251" s="2"/>
      <c r="AG251" s="2"/>
    </row>
    <row r="252" spans="1:33" x14ac:dyDescent="0.25">
      <c r="A252" s="2"/>
      <c r="B252" s="385"/>
      <c r="C252" s="2"/>
      <c r="D252" s="386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397"/>
      <c r="X252" s="397"/>
      <c r="Y252" s="397"/>
      <c r="Z252" s="397"/>
      <c r="AA252" s="2"/>
      <c r="AB252" s="2"/>
      <c r="AC252" s="2"/>
      <c r="AD252" s="2"/>
      <c r="AE252" s="2"/>
      <c r="AF252" s="2"/>
      <c r="AG252" s="2"/>
    </row>
    <row r="253" spans="1:33" x14ac:dyDescent="0.25">
      <c r="A253" s="2"/>
      <c r="B253" s="385"/>
      <c r="C253" s="2"/>
      <c r="D253" s="386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397"/>
      <c r="X253" s="397"/>
      <c r="Y253" s="397"/>
      <c r="Z253" s="397"/>
      <c r="AA253" s="2"/>
      <c r="AB253" s="2"/>
      <c r="AC253" s="2"/>
      <c r="AD253" s="2"/>
      <c r="AE253" s="2"/>
      <c r="AF253" s="2"/>
      <c r="AG253" s="2"/>
    </row>
    <row r="254" spans="1:33" x14ac:dyDescent="0.25">
      <c r="A254" s="2"/>
      <c r="B254" s="385"/>
      <c r="C254" s="2"/>
      <c r="D254" s="386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397"/>
      <c r="X254" s="397"/>
      <c r="Y254" s="397"/>
      <c r="Z254" s="397"/>
      <c r="AA254" s="2"/>
      <c r="AB254" s="2"/>
      <c r="AC254" s="2"/>
      <c r="AD254" s="2"/>
      <c r="AE254" s="2"/>
      <c r="AF254" s="2"/>
      <c r="AG254" s="2"/>
    </row>
    <row r="255" spans="1:33" x14ac:dyDescent="0.25">
      <c r="A255" s="2"/>
      <c r="B255" s="385"/>
      <c r="C255" s="2"/>
      <c r="D255" s="386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397"/>
      <c r="X255" s="397"/>
      <c r="Y255" s="397"/>
      <c r="Z255" s="397"/>
      <c r="AA255" s="2"/>
      <c r="AB255" s="2"/>
      <c r="AC255" s="2"/>
      <c r="AD255" s="2"/>
      <c r="AE255" s="2"/>
      <c r="AF255" s="2"/>
      <c r="AG255" s="2"/>
    </row>
    <row r="256" spans="1:33" x14ac:dyDescent="0.25">
      <c r="A256" s="2"/>
      <c r="B256" s="385"/>
      <c r="C256" s="2"/>
      <c r="D256" s="386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397"/>
      <c r="X256" s="397"/>
      <c r="Y256" s="397"/>
      <c r="Z256" s="397"/>
      <c r="AA256" s="2"/>
      <c r="AB256" s="2"/>
      <c r="AC256" s="2"/>
      <c r="AD256" s="2"/>
      <c r="AE256" s="2"/>
      <c r="AF256" s="2"/>
      <c r="AG256" s="2"/>
    </row>
    <row r="257" spans="1:33" x14ac:dyDescent="0.25">
      <c r="A257" s="2"/>
      <c r="B257" s="385"/>
      <c r="C257" s="2"/>
      <c r="D257" s="386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397"/>
      <c r="X257" s="397"/>
      <c r="Y257" s="397"/>
      <c r="Z257" s="397"/>
      <c r="AA257" s="2"/>
      <c r="AB257" s="2"/>
      <c r="AC257" s="2"/>
      <c r="AD257" s="2"/>
      <c r="AE257" s="2"/>
      <c r="AF257" s="2"/>
      <c r="AG257" s="2"/>
    </row>
    <row r="258" spans="1:33" x14ac:dyDescent="0.25">
      <c r="A258" s="2"/>
      <c r="B258" s="385"/>
      <c r="C258" s="2"/>
      <c r="D258" s="386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397"/>
      <c r="X258" s="397"/>
      <c r="Y258" s="397"/>
      <c r="Z258" s="397"/>
      <c r="AA258" s="2"/>
      <c r="AB258" s="2"/>
      <c r="AC258" s="2"/>
      <c r="AD258" s="2"/>
      <c r="AE258" s="2"/>
      <c r="AF258" s="2"/>
      <c r="AG258" s="2"/>
    </row>
    <row r="259" spans="1:33" x14ac:dyDescent="0.25">
      <c r="A259" s="2"/>
      <c r="B259" s="385"/>
      <c r="C259" s="2"/>
      <c r="D259" s="386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397"/>
      <c r="X259" s="397"/>
      <c r="Y259" s="397"/>
      <c r="Z259" s="397"/>
      <c r="AA259" s="2"/>
      <c r="AB259" s="2"/>
      <c r="AC259" s="2"/>
      <c r="AD259" s="2"/>
      <c r="AE259" s="2"/>
      <c r="AF259" s="2"/>
      <c r="AG259" s="2"/>
    </row>
    <row r="260" spans="1:33" x14ac:dyDescent="0.25">
      <c r="A260" s="2"/>
      <c r="B260" s="385"/>
      <c r="C260" s="2"/>
      <c r="D260" s="386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397"/>
      <c r="X260" s="397"/>
      <c r="Y260" s="397"/>
      <c r="Z260" s="397"/>
      <c r="AA260" s="2"/>
      <c r="AB260" s="2"/>
      <c r="AC260" s="2"/>
      <c r="AD260" s="2"/>
      <c r="AE260" s="2"/>
      <c r="AF260" s="2"/>
      <c r="AG260" s="2"/>
    </row>
    <row r="261" spans="1:33" x14ac:dyDescent="0.25">
      <c r="A261" s="2"/>
      <c r="B261" s="385"/>
      <c r="C261" s="2"/>
      <c r="D261" s="386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397"/>
      <c r="X261" s="397"/>
      <c r="Y261" s="397"/>
      <c r="Z261" s="397"/>
      <c r="AA261" s="2"/>
      <c r="AB261" s="2"/>
      <c r="AC261" s="2"/>
      <c r="AD261" s="2"/>
      <c r="AE261" s="2"/>
      <c r="AF261" s="2"/>
      <c r="AG261" s="2"/>
    </row>
    <row r="262" spans="1:33" x14ac:dyDescent="0.25">
      <c r="A262" s="2"/>
      <c r="B262" s="385"/>
      <c r="C262" s="2"/>
      <c r="D262" s="386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397"/>
      <c r="X262" s="397"/>
      <c r="Y262" s="397"/>
      <c r="Z262" s="397"/>
      <c r="AA262" s="2"/>
      <c r="AB262" s="2"/>
      <c r="AC262" s="2"/>
      <c r="AD262" s="2"/>
      <c r="AE262" s="2"/>
      <c r="AF262" s="2"/>
      <c r="AG262" s="2"/>
    </row>
    <row r="263" spans="1:33" x14ac:dyDescent="0.25">
      <c r="A263" s="2"/>
      <c r="B263" s="385"/>
      <c r="C263" s="2"/>
      <c r="D263" s="386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397"/>
      <c r="X263" s="397"/>
      <c r="Y263" s="397"/>
      <c r="Z263" s="397"/>
      <c r="AA263" s="2"/>
      <c r="AB263" s="2"/>
      <c r="AC263" s="2"/>
      <c r="AD263" s="2"/>
      <c r="AE263" s="2"/>
      <c r="AF263" s="2"/>
      <c r="AG263" s="2"/>
    </row>
    <row r="264" spans="1:33" x14ac:dyDescent="0.25">
      <c r="A264" s="2"/>
      <c r="B264" s="385"/>
      <c r="C264" s="2"/>
      <c r="D264" s="386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397"/>
      <c r="X264" s="397"/>
      <c r="Y264" s="397"/>
      <c r="Z264" s="397"/>
      <c r="AA264" s="2"/>
      <c r="AB264" s="2"/>
      <c r="AC264" s="2"/>
      <c r="AD264" s="2"/>
      <c r="AE264" s="2"/>
      <c r="AF264" s="2"/>
      <c r="AG264" s="2"/>
    </row>
    <row r="265" spans="1:33" x14ac:dyDescent="0.25">
      <c r="A265" s="2"/>
      <c r="B265" s="385"/>
      <c r="C265" s="2"/>
      <c r="D265" s="386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397"/>
      <c r="X265" s="397"/>
      <c r="Y265" s="397"/>
      <c r="Z265" s="397"/>
      <c r="AA265" s="2"/>
      <c r="AB265" s="2"/>
      <c r="AC265" s="2"/>
      <c r="AD265" s="2"/>
      <c r="AE265" s="2"/>
      <c r="AF265" s="2"/>
      <c r="AG265" s="2"/>
    </row>
    <row r="266" spans="1:33" x14ac:dyDescent="0.25">
      <c r="A266" s="2"/>
      <c r="B266" s="385"/>
      <c r="C266" s="2"/>
      <c r="D266" s="386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397"/>
      <c r="X266" s="397"/>
      <c r="Y266" s="397"/>
      <c r="Z266" s="397"/>
      <c r="AA266" s="2"/>
      <c r="AB266" s="2"/>
      <c r="AC266" s="2"/>
      <c r="AD266" s="2"/>
      <c r="AE266" s="2"/>
      <c r="AF266" s="2"/>
      <c r="AG266" s="2"/>
    </row>
    <row r="267" spans="1:33" x14ac:dyDescent="0.25">
      <c r="A267" s="2"/>
      <c r="B267" s="385"/>
      <c r="C267" s="2"/>
      <c r="D267" s="386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397"/>
      <c r="X267" s="397"/>
      <c r="Y267" s="397"/>
      <c r="Z267" s="397"/>
      <c r="AA267" s="2"/>
      <c r="AB267" s="2"/>
      <c r="AC267" s="2"/>
      <c r="AD267" s="2"/>
      <c r="AE267" s="2"/>
      <c r="AF267" s="2"/>
      <c r="AG267" s="2"/>
    </row>
    <row r="268" spans="1:33" x14ac:dyDescent="0.25">
      <c r="A268" s="2"/>
      <c r="B268" s="385"/>
      <c r="C268" s="2"/>
      <c r="D268" s="386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397"/>
      <c r="X268" s="397"/>
      <c r="Y268" s="397"/>
      <c r="Z268" s="397"/>
      <c r="AA268" s="2"/>
      <c r="AB268" s="2"/>
      <c r="AC268" s="2"/>
      <c r="AD268" s="2"/>
      <c r="AE268" s="2"/>
      <c r="AF268" s="2"/>
      <c r="AG268" s="2"/>
    </row>
    <row r="269" spans="1:33" x14ac:dyDescent="0.25">
      <c r="A269" s="2"/>
      <c r="B269" s="385"/>
      <c r="C269" s="2"/>
      <c r="D269" s="386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397"/>
      <c r="X269" s="397"/>
      <c r="Y269" s="397"/>
      <c r="Z269" s="397"/>
      <c r="AA269" s="2"/>
      <c r="AB269" s="2"/>
      <c r="AC269" s="2"/>
      <c r="AD269" s="2"/>
      <c r="AE269" s="2"/>
      <c r="AF269" s="2"/>
      <c r="AG269" s="2"/>
    </row>
    <row r="270" spans="1:33" x14ac:dyDescent="0.25">
      <c r="A270" s="2"/>
      <c r="B270" s="385"/>
      <c r="C270" s="2"/>
      <c r="D270" s="386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397"/>
      <c r="X270" s="397"/>
      <c r="Y270" s="397"/>
      <c r="Z270" s="397"/>
      <c r="AA270" s="2"/>
      <c r="AB270" s="2"/>
      <c r="AC270" s="2"/>
      <c r="AD270" s="2"/>
      <c r="AE270" s="2"/>
      <c r="AF270" s="2"/>
      <c r="AG270" s="2"/>
    </row>
    <row r="271" spans="1:33" x14ac:dyDescent="0.25">
      <c r="A271" s="2"/>
      <c r="B271" s="385"/>
      <c r="C271" s="2"/>
      <c r="D271" s="386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397"/>
      <c r="X271" s="397"/>
      <c r="Y271" s="397"/>
      <c r="Z271" s="397"/>
      <c r="AA271" s="2"/>
      <c r="AB271" s="2"/>
      <c r="AC271" s="2"/>
      <c r="AD271" s="2"/>
      <c r="AE271" s="2"/>
      <c r="AF271" s="2"/>
      <c r="AG271" s="2"/>
    </row>
    <row r="272" spans="1:33" x14ac:dyDescent="0.25">
      <c r="A272" s="2"/>
      <c r="B272" s="385"/>
      <c r="C272" s="2"/>
      <c r="D272" s="386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397"/>
      <c r="X272" s="397"/>
      <c r="Y272" s="397"/>
      <c r="Z272" s="397"/>
      <c r="AA272" s="2"/>
      <c r="AB272" s="2"/>
      <c r="AC272" s="2"/>
      <c r="AD272" s="2"/>
      <c r="AE272" s="2"/>
      <c r="AF272" s="2"/>
      <c r="AG272" s="2"/>
    </row>
    <row r="273" spans="1:33" x14ac:dyDescent="0.25">
      <c r="A273" s="2"/>
      <c r="B273" s="385"/>
      <c r="C273" s="2"/>
      <c r="D273" s="386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397"/>
      <c r="X273" s="397"/>
      <c r="Y273" s="397"/>
      <c r="Z273" s="397"/>
      <c r="AA273" s="2"/>
      <c r="AB273" s="2"/>
      <c r="AC273" s="2"/>
      <c r="AD273" s="2"/>
      <c r="AE273" s="2"/>
      <c r="AF273" s="2"/>
      <c r="AG273" s="2"/>
    </row>
    <row r="274" spans="1:33" x14ac:dyDescent="0.25">
      <c r="A274" s="2"/>
      <c r="B274" s="385"/>
      <c r="C274" s="2"/>
      <c r="D274" s="386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397"/>
      <c r="X274" s="397"/>
      <c r="Y274" s="397"/>
      <c r="Z274" s="397"/>
      <c r="AA274" s="2"/>
      <c r="AB274" s="2"/>
      <c r="AC274" s="2"/>
      <c r="AD274" s="2"/>
      <c r="AE274" s="2"/>
      <c r="AF274" s="2"/>
      <c r="AG274" s="2"/>
    </row>
    <row r="275" spans="1:33" x14ac:dyDescent="0.25">
      <c r="A275" s="2"/>
      <c r="B275" s="385"/>
      <c r="C275" s="2"/>
      <c r="D275" s="386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397"/>
      <c r="X275" s="397"/>
      <c r="Y275" s="397"/>
      <c r="Z275" s="397"/>
      <c r="AA275" s="2"/>
      <c r="AB275" s="2"/>
      <c r="AC275" s="2"/>
      <c r="AD275" s="2"/>
      <c r="AE275" s="2"/>
      <c r="AF275" s="2"/>
      <c r="AG275" s="2"/>
    </row>
    <row r="276" spans="1:33" x14ac:dyDescent="0.25">
      <c r="A276" s="2"/>
      <c r="B276" s="385"/>
      <c r="C276" s="2"/>
      <c r="D276" s="386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397"/>
      <c r="X276" s="397"/>
      <c r="Y276" s="397"/>
      <c r="Z276" s="397"/>
      <c r="AA276" s="2"/>
      <c r="AB276" s="2"/>
      <c r="AC276" s="2"/>
      <c r="AD276" s="2"/>
      <c r="AE276" s="2"/>
      <c r="AF276" s="2"/>
      <c r="AG276" s="2"/>
    </row>
    <row r="277" spans="1:33" x14ac:dyDescent="0.25">
      <c r="A277" s="2"/>
      <c r="B277" s="385"/>
      <c r="C277" s="2"/>
      <c r="D277" s="386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397"/>
      <c r="X277" s="397"/>
      <c r="Y277" s="397"/>
      <c r="Z277" s="397"/>
      <c r="AA277" s="2"/>
      <c r="AB277" s="2"/>
      <c r="AC277" s="2"/>
      <c r="AD277" s="2"/>
      <c r="AE277" s="2"/>
      <c r="AF277" s="2"/>
      <c r="AG277" s="2"/>
    </row>
    <row r="278" spans="1:33" x14ac:dyDescent="0.25">
      <c r="A278" s="2"/>
      <c r="B278" s="385"/>
      <c r="C278" s="2"/>
      <c r="D278" s="386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397"/>
      <c r="X278" s="397"/>
      <c r="Y278" s="397"/>
      <c r="Z278" s="397"/>
      <c r="AA278" s="2"/>
      <c r="AB278" s="2"/>
      <c r="AC278" s="2"/>
      <c r="AD278" s="2"/>
      <c r="AE278" s="2"/>
      <c r="AF278" s="2"/>
      <c r="AG278" s="2"/>
    </row>
    <row r="279" spans="1:33" x14ac:dyDescent="0.25">
      <c r="A279" s="2"/>
      <c r="B279" s="385"/>
      <c r="C279" s="2"/>
      <c r="D279" s="386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397"/>
      <c r="X279" s="397"/>
      <c r="Y279" s="397"/>
      <c r="Z279" s="397"/>
      <c r="AA279" s="2"/>
      <c r="AB279" s="2"/>
      <c r="AC279" s="2"/>
      <c r="AD279" s="2"/>
      <c r="AE279" s="2"/>
      <c r="AF279" s="2"/>
      <c r="AG279" s="2"/>
    </row>
    <row r="280" spans="1:33" x14ac:dyDescent="0.25">
      <c r="A280" s="2"/>
      <c r="B280" s="385"/>
      <c r="C280" s="2"/>
      <c r="D280" s="386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397"/>
      <c r="X280" s="397"/>
      <c r="Y280" s="397"/>
      <c r="Z280" s="397"/>
      <c r="AA280" s="2"/>
      <c r="AB280" s="2"/>
      <c r="AC280" s="2"/>
      <c r="AD280" s="2"/>
      <c r="AE280" s="2"/>
      <c r="AF280" s="2"/>
      <c r="AG280" s="2"/>
    </row>
    <row r="281" spans="1:33" x14ac:dyDescent="0.25">
      <c r="A281" s="2"/>
      <c r="B281" s="385"/>
      <c r="C281" s="2"/>
      <c r="D281" s="386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397"/>
      <c r="X281" s="397"/>
      <c r="Y281" s="397"/>
      <c r="Z281" s="397"/>
      <c r="AA281" s="2"/>
      <c r="AB281" s="2"/>
      <c r="AC281" s="2"/>
      <c r="AD281" s="2"/>
      <c r="AE281" s="2"/>
      <c r="AF281" s="2"/>
      <c r="AG281" s="2"/>
    </row>
    <row r="282" spans="1:33" x14ac:dyDescent="0.25">
      <c r="A282" s="2"/>
      <c r="B282" s="385"/>
      <c r="C282" s="2"/>
      <c r="D282" s="386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397"/>
      <c r="X282" s="397"/>
      <c r="Y282" s="397"/>
      <c r="Z282" s="397"/>
      <c r="AA282" s="2"/>
      <c r="AB282" s="2"/>
      <c r="AC282" s="2"/>
      <c r="AD282" s="2"/>
      <c r="AE282" s="2"/>
      <c r="AF282" s="2"/>
      <c r="AG282" s="2"/>
    </row>
    <row r="283" spans="1:33" x14ac:dyDescent="0.25">
      <c r="A283" s="2"/>
      <c r="B283" s="385"/>
      <c r="C283" s="2"/>
      <c r="D283" s="386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397"/>
      <c r="X283" s="397"/>
      <c r="Y283" s="397"/>
      <c r="Z283" s="397"/>
      <c r="AA283" s="2"/>
      <c r="AB283" s="2"/>
      <c r="AC283" s="2"/>
      <c r="AD283" s="2"/>
      <c r="AE283" s="2"/>
      <c r="AF283" s="2"/>
      <c r="AG283" s="2"/>
    </row>
    <row r="284" spans="1:33" x14ac:dyDescent="0.25">
      <c r="A284" s="2"/>
      <c r="B284" s="385"/>
      <c r="C284" s="2"/>
      <c r="D284" s="386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397"/>
      <c r="X284" s="397"/>
      <c r="Y284" s="397"/>
      <c r="Z284" s="397"/>
      <c r="AA284" s="2"/>
      <c r="AB284" s="2"/>
      <c r="AC284" s="2"/>
      <c r="AD284" s="2"/>
      <c r="AE284" s="2"/>
      <c r="AF284" s="2"/>
      <c r="AG284" s="2"/>
    </row>
    <row r="285" spans="1:33" x14ac:dyDescent="0.25">
      <c r="A285" s="2"/>
      <c r="B285" s="385"/>
      <c r="C285" s="2"/>
      <c r="D285" s="386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397"/>
      <c r="X285" s="397"/>
      <c r="Y285" s="397"/>
      <c r="Z285" s="397"/>
      <c r="AA285" s="2"/>
      <c r="AB285" s="2"/>
      <c r="AC285" s="2"/>
      <c r="AD285" s="2"/>
      <c r="AE285" s="2"/>
      <c r="AF285" s="2"/>
      <c r="AG285" s="2"/>
    </row>
    <row r="286" spans="1:33" x14ac:dyDescent="0.25">
      <c r="A286" s="2"/>
      <c r="B286" s="385"/>
      <c r="C286" s="2"/>
      <c r="D286" s="386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397"/>
      <c r="X286" s="397"/>
      <c r="Y286" s="397"/>
      <c r="Z286" s="397"/>
      <c r="AA286" s="2"/>
      <c r="AB286" s="2"/>
      <c r="AC286" s="2"/>
      <c r="AD286" s="2"/>
      <c r="AE286" s="2"/>
      <c r="AF286" s="2"/>
      <c r="AG286" s="2"/>
    </row>
    <row r="287" spans="1:33" x14ac:dyDescent="0.25">
      <c r="A287" s="2"/>
      <c r="B287" s="385"/>
      <c r="C287" s="2"/>
      <c r="D287" s="386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397"/>
      <c r="X287" s="397"/>
      <c r="Y287" s="397"/>
      <c r="Z287" s="397"/>
      <c r="AA287" s="2"/>
      <c r="AB287" s="2"/>
      <c r="AC287" s="2"/>
      <c r="AD287" s="2"/>
      <c r="AE287" s="2"/>
      <c r="AF287" s="2"/>
      <c r="AG287" s="2"/>
    </row>
    <row r="288" spans="1:33" x14ac:dyDescent="0.25">
      <c r="A288" s="2"/>
      <c r="B288" s="385"/>
      <c r="C288" s="2"/>
      <c r="D288" s="386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397"/>
      <c r="X288" s="397"/>
      <c r="Y288" s="397"/>
      <c r="Z288" s="397"/>
      <c r="AA288" s="2"/>
      <c r="AB288" s="2"/>
      <c r="AC288" s="2"/>
      <c r="AD288" s="2"/>
      <c r="AE288" s="2"/>
      <c r="AF288" s="2"/>
      <c r="AG288" s="2"/>
    </row>
    <row r="289" spans="1:33" x14ac:dyDescent="0.25">
      <c r="A289" s="2"/>
      <c r="B289" s="385"/>
      <c r="C289" s="2"/>
      <c r="D289" s="386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397"/>
      <c r="X289" s="397"/>
      <c r="Y289" s="397"/>
      <c r="Z289" s="397"/>
      <c r="AA289" s="2"/>
      <c r="AB289" s="2"/>
      <c r="AC289" s="2"/>
      <c r="AD289" s="2"/>
      <c r="AE289" s="2"/>
      <c r="AF289" s="2"/>
      <c r="AG289" s="2"/>
    </row>
    <row r="290" spans="1:33" x14ac:dyDescent="0.25">
      <c r="A290" s="2"/>
      <c r="B290" s="385"/>
      <c r="C290" s="2"/>
      <c r="D290" s="386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397"/>
      <c r="X290" s="397"/>
      <c r="Y290" s="397"/>
      <c r="Z290" s="397"/>
      <c r="AA290" s="2"/>
      <c r="AB290" s="2"/>
      <c r="AC290" s="2"/>
      <c r="AD290" s="2"/>
      <c r="AE290" s="2"/>
      <c r="AF290" s="2"/>
      <c r="AG290" s="2"/>
    </row>
    <row r="291" spans="1:33" x14ac:dyDescent="0.25">
      <c r="A291" s="2"/>
      <c r="B291" s="385"/>
      <c r="C291" s="2"/>
      <c r="D291" s="386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397"/>
      <c r="X291" s="397"/>
      <c r="Y291" s="397"/>
      <c r="Z291" s="397"/>
      <c r="AA291" s="2"/>
      <c r="AB291" s="2"/>
      <c r="AC291" s="2"/>
      <c r="AD291" s="2"/>
      <c r="AE291" s="2"/>
      <c r="AF291" s="2"/>
      <c r="AG291" s="2"/>
    </row>
    <row r="292" spans="1:33" x14ac:dyDescent="0.25">
      <c r="A292" s="2"/>
      <c r="B292" s="385"/>
      <c r="C292" s="2"/>
      <c r="D292" s="386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397"/>
      <c r="X292" s="397"/>
      <c r="Y292" s="397"/>
      <c r="Z292" s="397"/>
      <c r="AA292" s="2"/>
      <c r="AB292" s="2"/>
      <c r="AC292" s="2"/>
      <c r="AD292" s="2"/>
      <c r="AE292" s="2"/>
      <c r="AF292" s="2"/>
      <c r="AG292" s="2"/>
    </row>
    <row r="293" spans="1:33" x14ac:dyDescent="0.25">
      <c r="A293" s="2"/>
      <c r="B293" s="385"/>
      <c r="C293" s="2"/>
      <c r="D293" s="386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397"/>
      <c r="X293" s="397"/>
      <c r="Y293" s="397"/>
      <c r="Z293" s="397"/>
      <c r="AA293" s="2"/>
      <c r="AB293" s="2"/>
      <c r="AC293" s="2"/>
      <c r="AD293" s="2"/>
      <c r="AE293" s="2"/>
      <c r="AF293" s="2"/>
      <c r="AG293" s="2"/>
    </row>
    <row r="294" spans="1:33" x14ac:dyDescent="0.25">
      <c r="A294" s="2"/>
      <c r="B294" s="385"/>
      <c r="C294" s="2"/>
      <c r="D294" s="386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397"/>
      <c r="X294" s="397"/>
      <c r="Y294" s="397"/>
      <c r="Z294" s="397"/>
      <c r="AA294" s="2"/>
      <c r="AB294" s="2"/>
      <c r="AC294" s="2"/>
      <c r="AD294" s="2"/>
      <c r="AE294" s="2"/>
      <c r="AF294" s="2"/>
      <c r="AG294" s="2"/>
    </row>
    <row r="295" spans="1:33" x14ac:dyDescent="0.25">
      <c r="A295" s="2"/>
      <c r="B295" s="385"/>
      <c r="C295" s="2"/>
      <c r="D295" s="386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397"/>
      <c r="X295" s="397"/>
      <c r="Y295" s="397"/>
      <c r="Z295" s="397"/>
      <c r="AA295" s="2"/>
      <c r="AB295" s="2"/>
      <c r="AC295" s="2"/>
      <c r="AD295" s="2"/>
      <c r="AE295" s="2"/>
      <c r="AF295" s="2"/>
      <c r="AG295" s="2"/>
    </row>
    <row r="296" spans="1:33" x14ac:dyDescent="0.25">
      <c r="A296" s="2"/>
      <c r="B296" s="385"/>
      <c r="C296" s="2"/>
      <c r="D296" s="386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397"/>
      <c r="X296" s="397"/>
      <c r="Y296" s="397"/>
      <c r="Z296" s="397"/>
      <c r="AA296" s="2"/>
      <c r="AB296" s="2"/>
      <c r="AC296" s="2"/>
      <c r="AD296" s="2"/>
      <c r="AE296" s="2"/>
      <c r="AF296" s="2"/>
      <c r="AG296" s="2"/>
    </row>
    <row r="297" spans="1:33" x14ac:dyDescent="0.25">
      <c r="A297" s="2"/>
      <c r="B297" s="385"/>
      <c r="C297" s="2"/>
      <c r="D297" s="386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397"/>
      <c r="X297" s="397"/>
      <c r="Y297" s="397"/>
      <c r="Z297" s="397"/>
      <c r="AA297" s="2"/>
      <c r="AB297" s="2"/>
      <c r="AC297" s="2"/>
      <c r="AD297" s="2"/>
      <c r="AE297" s="2"/>
      <c r="AF297" s="2"/>
      <c r="AG297" s="2"/>
    </row>
    <row r="298" spans="1:33" x14ac:dyDescent="0.25">
      <c r="A298" s="2"/>
      <c r="B298" s="385"/>
      <c r="C298" s="2"/>
      <c r="D298" s="386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397"/>
      <c r="X298" s="397"/>
      <c r="Y298" s="397"/>
      <c r="Z298" s="397"/>
      <c r="AA298" s="2"/>
      <c r="AB298" s="2"/>
      <c r="AC298" s="2"/>
      <c r="AD298" s="2"/>
      <c r="AE298" s="2"/>
      <c r="AF298" s="2"/>
      <c r="AG298" s="2"/>
    </row>
    <row r="299" spans="1:33" x14ac:dyDescent="0.25">
      <c r="A299" s="2"/>
      <c r="B299" s="385"/>
      <c r="C299" s="2"/>
      <c r="D299" s="386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397"/>
      <c r="X299" s="397"/>
      <c r="Y299" s="397"/>
      <c r="Z299" s="397"/>
      <c r="AA299" s="2"/>
      <c r="AB299" s="2"/>
      <c r="AC299" s="2"/>
      <c r="AD299" s="2"/>
      <c r="AE299" s="2"/>
      <c r="AF299" s="2"/>
      <c r="AG299" s="2"/>
    </row>
    <row r="300" spans="1:33" x14ac:dyDescent="0.25">
      <c r="A300" s="2"/>
      <c r="B300" s="385"/>
      <c r="C300" s="2"/>
      <c r="D300" s="386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397"/>
      <c r="X300" s="397"/>
      <c r="Y300" s="397"/>
      <c r="Z300" s="397"/>
      <c r="AA300" s="2"/>
      <c r="AB300" s="2"/>
      <c r="AC300" s="2"/>
      <c r="AD300" s="2"/>
      <c r="AE300" s="2"/>
      <c r="AF300" s="2"/>
      <c r="AG300" s="2"/>
    </row>
    <row r="301" spans="1:33" x14ac:dyDescent="0.25">
      <c r="A301" s="2"/>
      <c r="B301" s="385"/>
      <c r="C301" s="2"/>
      <c r="D301" s="386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397"/>
      <c r="X301" s="397"/>
      <c r="Y301" s="397"/>
      <c r="Z301" s="397"/>
      <c r="AA301" s="2"/>
      <c r="AB301" s="2"/>
      <c r="AC301" s="2"/>
      <c r="AD301" s="2"/>
      <c r="AE301" s="2"/>
      <c r="AF301" s="2"/>
      <c r="AG301" s="2"/>
    </row>
    <row r="302" spans="1:33" x14ac:dyDescent="0.25">
      <c r="A302" s="2"/>
      <c r="B302" s="385"/>
      <c r="C302" s="2"/>
      <c r="D302" s="386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397"/>
      <c r="X302" s="397"/>
      <c r="Y302" s="397"/>
      <c r="Z302" s="397"/>
      <c r="AA302" s="2"/>
      <c r="AB302" s="2"/>
      <c r="AC302" s="2"/>
      <c r="AD302" s="2"/>
      <c r="AE302" s="2"/>
      <c r="AF302" s="2"/>
      <c r="AG302" s="2"/>
    </row>
    <row r="303" spans="1:33" x14ac:dyDescent="0.25">
      <c r="A303" s="2"/>
      <c r="B303" s="385"/>
      <c r="C303" s="2"/>
      <c r="D303" s="386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397"/>
      <c r="X303" s="397"/>
      <c r="Y303" s="397"/>
      <c r="Z303" s="397"/>
      <c r="AA303" s="2"/>
      <c r="AB303" s="2"/>
      <c r="AC303" s="2"/>
      <c r="AD303" s="2"/>
      <c r="AE303" s="2"/>
      <c r="AF303" s="2"/>
      <c r="AG303" s="2"/>
    </row>
    <row r="304" spans="1:33" x14ac:dyDescent="0.25">
      <c r="A304" s="2"/>
      <c r="B304" s="385"/>
      <c r="C304" s="2"/>
      <c r="D304" s="386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397"/>
      <c r="X304" s="397"/>
      <c r="Y304" s="397"/>
      <c r="Z304" s="397"/>
      <c r="AA304" s="2"/>
      <c r="AB304" s="2"/>
      <c r="AC304" s="2"/>
      <c r="AD304" s="2"/>
      <c r="AE304" s="2"/>
      <c r="AF304" s="2"/>
      <c r="AG304" s="2"/>
    </row>
    <row r="305" spans="1:33" x14ac:dyDescent="0.25">
      <c r="A305" s="2"/>
      <c r="B305" s="385"/>
      <c r="C305" s="2"/>
      <c r="D305" s="386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397"/>
      <c r="X305" s="397"/>
      <c r="Y305" s="397"/>
      <c r="Z305" s="397"/>
      <c r="AA305" s="2"/>
      <c r="AB305" s="2"/>
      <c r="AC305" s="2"/>
      <c r="AD305" s="2"/>
      <c r="AE305" s="2"/>
      <c r="AF305" s="2"/>
      <c r="AG305" s="2"/>
    </row>
    <row r="306" spans="1:33" x14ac:dyDescent="0.25">
      <c r="A306" s="2"/>
      <c r="B306" s="385"/>
      <c r="C306" s="2"/>
      <c r="D306" s="386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397"/>
      <c r="X306" s="397"/>
      <c r="Y306" s="397"/>
      <c r="Z306" s="397"/>
      <c r="AA306" s="2"/>
      <c r="AB306" s="2"/>
      <c r="AC306" s="2"/>
      <c r="AD306" s="2"/>
      <c r="AE306" s="2"/>
      <c r="AF306" s="2"/>
      <c r="AG306" s="2"/>
    </row>
    <row r="307" spans="1:33" x14ac:dyDescent="0.25">
      <c r="A307" s="2"/>
      <c r="B307" s="385"/>
      <c r="C307" s="2"/>
      <c r="D307" s="386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397"/>
      <c r="X307" s="397"/>
      <c r="Y307" s="397"/>
      <c r="Z307" s="397"/>
      <c r="AA307" s="2"/>
      <c r="AB307" s="2"/>
      <c r="AC307" s="2"/>
      <c r="AD307" s="2"/>
      <c r="AE307" s="2"/>
      <c r="AF307" s="2"/>
      <c r="AG307" s="2"/>
    </row>
    <row r="308" spans="1:33" x14ac:dyDescent="0.25">
      <c r="A308" s="2"/>
      <c r="B308" s="385"/>
      <c r="C308" s="2"/>
      <c r="D308" s="386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397"/>
      <c r="X308" s="397"/>
      <c r="Y308" s="397"/>
      <c r="Z308" s="397"/>
      <c r="AA308" s="2"/>
      <c r="AB308" s="2"/>
      <c r="AC308" s="2"/>
      <c r="AD308" s="2"/>
      <c r="AE308" s="2"/>
      <c r="AF308" s="2"/>
      <c r="AG308" s="2"/>
    </row>
    <row r="309" spans="1:33" x14ac:dyDescent="0.25">
      <c r="A309" s="2"/>
      <c r="B309" s="385"/>
      <c r="C309" s="2"/>
      <c r="D309" s="386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397"/>
      <c r="X309" s="397"/>
      <c r="Y309" s="397"/>
      <c r="Z309" s="397"/>
      <c r="AA309" s="2"/>
      <c r="AB309" s="2"/>
      <c r="AC309" s="2"/>
      <c r="AD309" s="2"/>
      <c r="AE309" s="2"/>
      <c r="AF309" s="2"/>
      <c r="AG309" s="2"/>
    </row>
    <row r="310" spans="1:33" x14ac:dyDescent="0.25">
      <c r="A310" s="2"/>
      <c r="B310" s="385"/>
      <c r="C310" s="2"/>
      <c r="D310" s="386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397"/>
      <c r="X310" s="397"/>
      <c r="Y310" s="397"/>
      <c r="Z310" s="397"/>
      <c r="AA310" s="2"/>
      <c r="AB310" s="2"/>
      <c r="AC310" s="2"/>
      <c r="AD310" s="2"/>
      <c r="AE310" s="2"/>
      <c r="AF310" s="2"/>
      <c r="AG310" s="2"/>
    </row>
    <row r="311" spans="1:33" x14ac:dyDescent="0.25">
      <c r="A311" s="2"/>
      <c r="B311" s="385"/>
      <c r="C311" s="2"/>
      <c r="D311" s="386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397"/>
      <c r="X311" s="397"/>
      <c r="Y311" s="397"/>
      <c r="Z311" s="397"/>
      <c r="AA311" s="2"/>
      <c r="AB311" s="2"/>
      <c r="AC311" s="2"/>
      <c r="AD311" s="2"/>
      <c r="AE311" s="2"/>
      <c r="AF311" s="2"/>
      <c r="AG311" s="2"/>
    </row>
    <row r="312" spans="1:33" x14ac:dyDescent="0.25">
      <c r="A312" s="2"/>
      <c r="B312" s="385"/>
      <c r="C312" s="2"/>
      <c r="D312" s="386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397"/>
      <c r="X312" s="397"/>
      <c r="Y312" s="397"/>
      <c r="Z312" s="397"/>
      <c r="AA312" s="2"/>
      <c r="AB312" s="2"/>
      <c r="AC312" s="2"/>
      <c r="AD312" s="2"/>
      <c r="AE312" s="2"/>
      <c r="AF312" s="2"/>
      <c r="AG312" s="2"/>
    </row>
    <row r="313" spans="1:33" x14ac:dyDescent="0.25">
      <c r="A313" s="2"/>
      <c r="B313" s="385"/>
      <c r="C313" s="2"/>
      <c r="D313" s="386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397"/>
      <c r="X313" s="397"/>
      <c r="Y313" s="397"/>
      <c r="Z313" s="397"/>
      <c r="AA313" s="2"/>
      <c r="AB313" s="2"/>
      <c r="AC313" s="2"/>
      <c r="AD313" s="2"/>
      <c r="AE313" s="2"/>
      <c r="AF313" s="2"/>
      <c r="AG313" s="2"/>
    </row>
    <row r="314" spans="1:33" x14ac:dyDescent="0.25">
      <c r="A314" s="2"/>
      <c r="B314" s="385"/>
      <c r="C314" s="2"/>
      <c r="D314" s="386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397"/>
      <c r="X314" s="397"/>
      <c r="Y314" s="397"/>
      <c r="Z314" s="397"/>
      <c r="AA314" s="2"/>
      <c r="AB314" s="2"/>
      <c r="AC314" s="2"/>
      <c r="AD314" s="2"/>
      <c r="AE314" s="2"/>
      <c r="AF314" s="2"/>
      <c r="AG314" s="2"/>
    </row>
    <row r="315" spans="1:33" x14ac:dyDescent="0.25">
      <c r="A315" s="2"/>
      <c r="B315" s="385"/>
      <c r="C315" s="2"/>
      <c r="D315" s="386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397"/>
      <c r="X315" s="397"/>
      <c r="Y315" s="397"/>
      <c r="Z315" s="397"/>
      <c r="AA315" s="2"/>
      <c r="AB315" s="2"/>
      <c r="AC315" s="2"/>
      <c r="AD315" s="2"/>
      <c r="AE315" s="2"/>
      <c r="AF315" s="2"/>
      <c r="AG315" s="2"/>
    </row>
    <row r="316" spans="1:33" x14ac:dyDescent="0.25">
      <c r="A316" s="2"/>
      <c r="B316" s="385"/>
      <c r="C316" s="2"/>
      <c r="D316" s="386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397"/>
      <c r="X316" s="397"/>
      <c r="Y316" s="397"/>
      <c r="Z316" s="397"/>
      <c r="AA316" s="2"/>
      <c r="AB316" s="2"/>
      <c r="AC316" s="2"/>
      <c r="AD316" s="2"/>
      <c r="AE316" s="2"/>
      <c r="AF316" s="2"/>
      <c r="AG316" s="2"/>
    </row>
    <row r="317" spans="1:33" x14ac:dyDescent="0.25">
      <c r="A317" s="2"/>
      <c r="B317" s="385"/>
      <c r="C317" s="2"/>
      <c r="D317" s="386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397"/>
      <c r="X317" s="397"/>
      <c r="Y317" s="397"/>
      <c r="Z317" s="397"/>
      <c r="AA317" s="2"/>
      <c r="AB317" s="2"/>
      <c r="AC317" s="2"/>
      <c r="AD317" s="2"/>
      <c r="AE317" s="2"/>
      <c r="AF317" s="2"/>
      <c r="AG317" s="2"/>
    </row>
    <row r="318" spans="1:33" x14ac:dyDescent="0.25">
      <c r="A318" s="2"/>
      <c r="B318" s="385"/>
      <c r="C318" s="2"/>
      <c r="D318" s="386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397"/>
      <c r="X318" s="397"/>
      <c r="Y318" s="397"/>
      <c r="Z318" s="397"/>
      <c r="AA318" s="2"/>
      <c r="AB318" s="2"/>
      <c r="AC318" s="2"/>
      <c r="AD318" s="2"/>
      <c r="AE318" s="2"/>
      <c r="AF318" s="2"/>
      <c r="AG318" s="2"/>
    </row>
    <row r="319" spans="1:33" x14ac:dyDescent="0.25">
      <c r="A319" s="2"/>
      <c r="B319" s="385"/>
      <c r="C319" s="2"/>
      <c r="D319" s="386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397"/>
      <c r="X319" s="397"/>
      <c r="Y319" s="397"/>
      <c r="Z319" s="397"/>
      <c r="AA319" s="2"/>
      <c r="AB319" s="2"/>
      <c r="AC319" s="2"/>
      <c r="AD319" s="2"/>
      <c r="AE319" s="2"/>
      <c r="AF319" s="2"/>
      <c r="AG319" s="2"/>
    </row>
    <row r="320" spans="1:33" x14ac:dyDescent="0.25">
      <c r="A320" s="2"/>
      <c r="B320" s="385"/>
      <c r="C320" s="2"/>
      <c r="D320" s="386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397"/>
      <c r="X320" s="397"/>
      <c r="Y320" s="397"/>
      <c r="Z320" s="397"/>
      <c r="AA320" s="2"/>
      <c r="AB320" s="2"/>
      <c r="AC320" s="2"/>
      <c r="AD320" s="2"/>
      <c r="AE320" s="2"/>
      <c r="AF320" s="2"/>
      <c r="AG320" s="2"/>
    </row>
    <row r="321" spans="1:33" x14ac:dyDescent="0.25">
      <c r="A321" s="2"/>
      <c r="B321" s="385"/>
      <c r="C321" s="2"/>
      <c r="D321" s="386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397"/>
      <c r="X321" s="397"/>
      <c r="Y321" s="397"/>
      <c r="Z321" s="397"/>
      <c r="AA321" s="2"/>
      <c r="AB321" s="2"/>
      <c r="AC321" s="2"/>
      <c r="AD321" s="2"/>
      <c r="AE321" s="2"/>
      <c r="AF321" s="2"/>
      <c r="AG321" s="2"/>
    </row>
    <row r="322" spans="1:33" x14ac:dyDescent="0.25">
      <c r="A322" s="2"/>
      <c r="B322" s="385"/>
      <c r="C322" s="2"/>
      <c r="D322" s="386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397"/>
      <c r="X322" s="397"/>
      <c r="Y322" s="397"/>
      <c r="Z322" s="397"/>
      <c r="AA322" s="2"/>
      <c r="AB322" s="2"/>
      <c r="AC322" s="2"/>
      <c r="AD322" s="2"/>
      <c r="AE322" s="2"/>
      <c r="AF322" s="2"/>
      <c r="AG322" s="2"/>
    </row>
    <row r="323" spans="1:33" x14ac:dyDescent="0.25">
      <c r="A323" s="2"/>
      <c r="B323" s="385"/>
      <c r="C323" s="2"/>
      <c r="D323" s="386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397"/>
      <c r="X323" s="397"/>
      <c r="Y323" s="397"/>
      <c r="Z323" s="397"/>
      <c r="AA323" s="2"/>
      <c r="AB323" s="2"/>
      <c r="AC323" s="2"/>
      <c r="AD323" s="2"/>
      <c r="AE323" s="2"/>
      <c r="AF323" s="2"/>
      <c r="AG323" s="2"/>
    </row>
    <row r="324" spans="1:33" x14ac:dyDescent="0.25">
      <c r="A324" s="2"/>
      <c r="B324" s="385"/>
      <c r="C324" s="2"/>
      <c r="D324" s="386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397"/>
      <c r="X324" s="397"/>
      <c r="Y324" s="397"/>
      <c r="Z324" s="397"/>
      <c r="AA324" s="2"/>
      <c r="AB324" s="2"/>
      <c r="AC324" s="2"/>
      <c r="AD324" s="2"/>
      <c r="AE324" s="2"/>
      <c r="AF324" s="2"/>
      <c r="AG324" s="2"/>
    </row>
    <row r="325" spans="1:33" x14ac:dyDescent="0.25">
      <c r="A325" s="2"/>
      <c r="B325" s="385"/>
      <c r="C325" s="2"/>
      <c r="D325" s="386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397"/>
      <c r="X325" s="397"/>
      <c r="Y325" s="397"/>
      <c r="Z325" s="397"/>
      <c r="AA325" s="2"/>
      <c r="AB325" s="2"/>
      <c r="AC325" s="2"/>
      <c r="AD325" s="2"/>
      <c r="AE325" s="2"/>
      <c r="AF325" s="2"/>
      <c r="AG325" s="2"/>
    </row>
    <row r="326" spans="1:33" x14ac:dyDescent="0.25">
      <c r="A326" s="2"/>
      <c r="B326" s="385"/>
      <c r="C326" s="2"/>
      <c r="D326" s="386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397"/>
      <c r="X326" s="397"/>
      <c r="Y326" s="397"/>
      <c r="Z326" s="397"/>
      <c r="AA326" s="2"/>
      <c r="AB326" s="2"/>
      <c r="AC326" s="2"/>
      <c r="AD326" s="2"/>
      <c r="AE326" s="2"/>
      <c r="AF326" s="2"/>
      <c r="AG326" s="2"/>
    </row>
    <row r="327" spans="1:33" x14ac:dyDescent="0.25">
      <c r="A327" s="2"/>
      <c r="B327" s="385"/>
      <c r="C327" s="2"/>
      <c r="D327" s="386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397"/>
      <c r="X327" s="397"/>
      <c r="Y327" s="397"/>
      <c r="Z327" s="397"/>
      <c r="AA327" s="2"/>
      <c r="AB327" s="2"/>
      <c r="AC327" s="2"/>
      <c r="AD327" s="2"/>
      <c r="AE327" s="2"/>
      <c r="AF327" s="2"/>
      <c r="AG327" s="2"/>
    </row>
    <row r="328" spans="1:33" x14ac:dyDescent="0.25">
      <c r="A328" s="2"/>
      <c r="B328" s="385"/>
      <c r="C328" s="2"/>
      <c r="D328" s="386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397"/>
      <c r="X328" s="397"/>
      <c r="Y328" s="397"/>
      <c r="Z328" s="397"/>
      <c r="AA328" s="2"/>
      <c r="AB328" s="2"/>
      <c r="AC328" s="2"/>
      <c r="AD328" s="2"/>
      <c r="AE328" s="2"/>
      <c r="AF328" s="2"/>
      <c r="AG328" s="2"/>
    </row>
    <row r="329" spans="1:33" x14ac:dyDescent="0.25">
      <c r="A329" s="2"/>
      <c r="B329" s="385"/>
      <c r="C329" s="2"/>
      <c r="D329" s="386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397"/>
      <c r="X329" s="397"/>
      <c r="Y329" s="397"/>
      <c r="Z329" s="397"/>
      <c r="AA329" s="2"/>
      <c r="AB329" s="2"/>
      <c r="AC329" s="2"/>
      <c r="AD329" s="2"/>
      <c r="AE329" s="2"/>
      <c r="AF329" s="2"/>
      <c r="AG329" s="2"/>
    </row>
    <row r="330" spans="1:33" x14ac:dyDescent="0.25">
      <c r="A330" s="2"/>
      <c r="B330" s="385"/>
      <c r="C330" s="2"/>
      <c r="D330" s="386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397"/>
      <c r="X330" s="397"/>
      <c r="Y330" s="397"/>
      <c r="Z330" s="397"/>
      <c r="AA330" s="2"/>
      <c r="AB330" s="2"/>
      <c r="AC330" s="2"/>
      <c r="AD330" s="2"/>
      <c r="AE330" s="2"/>
      <c r="AF330" s="2"/>
      <c r="AG330" s="2"/>
    </row>
    <row r="331" spans="1:33" x14ac:dyDescent="0.25">
      <c r="A331" s="2"/>
      <c r="B331" s="385"/>
      <c r="C331" s="2"/>
      <c r="D331" s="386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397"/>
      <c r="X331" s="397"/>
      <c r="Y331" s="397"/>
      <c r="Z331" s="397"/>
      <c r="AA331" s="2"/>
      <c r="AB331" s="2"/>
      <c r="AC331" s="2"/>
      <c r="AD331" s="2"/>
      <c r="AE331" s="2"/>
      <c r="AF331" s="2"/>
      <c r="AG331" s="2"/>
    </row>
    <row r="332" spans="1:33" x14ac:dyDescent="0.25">
      <c r="A332" s="2"/>
      <c r="B332" s="385"/>
      <c r="C332" s="2"/>
      <c r="D332" s="386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397"/>
      <c r="X332" s="397"/>
      <c r="Y332" s="397"/>
      <c r="Z332" s="397"/>
      <c r="AA332" s="2"/>
      <c r="AB332" s="2"/>
      <c r="AC332" s="2"/>
      <c r="AD332" s="2"/>
      <c r="AE332" s="2"/>
      <c r="AF332" s="2"/>
      <c r="AG332" s="2"/>
    </row>
    <row r="333" spans="1:33" x14ac:dyDescent="0.25">
      <c r="A333" s="2"/>
      <c r="B333" s="385"/>
      <c r="C333" s="2"/>
      <c r="D333" s="386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397"/>
      <c r="X333" s="397"/>
      <c r="Y333" s="397"/>
      <c r="Z333" s="397"/>
      <c r="AA333" s="2"/>
      <c r="AB333" s="2"/>
      <c r="AC333" s="2"/>
      <c r="AD333" s="2"/>
      <c r="AE333" s="2"/>
      <c r="AF333" s="2"/>
      <c r="AG333" s="2"/>
    </row>
    <row r="334" spans="1:33" x14ac:dyDescent="0.25">
      <c r="A334" s="2"/>
      <c r="B334" s="385"/>
      <c r="C334" s="2"/>
      <c r="D334" s="386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397"/>
      <c r="X334" s="397"/>
      <c r="Y334" s="397"/>
      <c r="Z334" s="397"/>
      <c r="AA334" s="2"/>
      <c r="AB334" s="2"/>
      <c r="AC334" s="2"/>
      <c r="AD334" s="2"/>
      <c r="AE334" s="2"/>
      <c r="AF334" s="2"/>
      <c r="AG334" s="2"/>
    </row>
    <row r="335" spans="1:33" x14ac:dyDescent="0.25">
      <c r="A335" s="2"/>
      <c r="B335" s="385"/>
      <c r="C335" s="2"/>
      <c r="D335" s="386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397"/>
      <c r="X335" s="397"/>
      <c r="Y335" s="397"/>
      <c r="Z335" s="397"/>
      <c r="AA335" s="2"/>
      <c r="AB335" s="2"/>
      <c r="AC335" s="2"/>
      <c r="AD335" s="2"/>
      <c r="AE335" s="2"/>
      <c r="AF335" s="2"/>
      <c r="AG335" s="2"/>
    </row>
    <row r="336" spans="1:33" x14ac:dyDescent="0.25">
      <c r="A336" s="2"/>
      <c r="B336" s="385"/>
      <c r="C336" s="2"/>
      <c r="D336" s="386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397"/>
      <c r="X336" s="397"/>
      <c r="Y336" s="397"/>
      <c r="Z336" s="397"/>
      <c r="AA336" s="2"/>
      <c r="AB336" s="2"/>
      <c r="AC336" s="2"/>
      <c r="AD336" s="2"/>
      <c r="AE336" s="2"/>
      <c r="AF336" s="2"/>
      <c r="AG336" s="2"/>
    </row>
    <row r="337" spans="1:33" x14ac:dyDescent="0.25">
      <c r="A337" s="2"/>
      <c r="B337" s="385"/>
      <c r="C337" s="2"/>
      <c r="D337" s="386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397"/>
      <c r="X337" s="397"/>
      <c r="Y337" s="397"/>
      <c r="Z337" s="397"/>
      <c r="AA337" s="2"/>
      <c r="AB337" s="2"/>
      <c r="AC337" s="2"/>
      <c r="AD337" s="2"/>
      <c r="AE337" s="2"/>
      <c r="AF337" s="2"/>
      <c r="AG337" s="2"/>
    </row>
    <row r="338" spans="1:33" x14ac:dyDescent="0.25">
      <c r="A338" s="2"/>
      <c r="B338" s="385"/>
      <c r="C338" s="2"/>
      <c r="D338" s="386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397"/>
      <c r="X338" s="397"/>
      <c r="Y338" s="397"/>
      <c r="Z338" s="397"/>
      <c r="AA338" s="2"/>
      <c r="AB338" s="2"/>
      <c r="AC338" s="2"/>
      <c r="AD338" s="2"/>
      <c r="AE338" s="2"/>
      <c r="AF338" s="2"/>
      <c r="AG338" s="2"/>
    </row>
    <row r="339" spans="1:33" x14ac:dyDescent="0.25">
      <c r="A339" s="2"/>
      <c r="B339" s="385"/>
      <c r="C339" s="2"/>
      <c r="D339" s="386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397"/>
      <c r="X339" s="397"/>
      <c r="Y339" s="397"/>
      <c r="Z339" s="397"/>
      <c r="AA339" s="2"/>
      <c r="AB339" s="2"/>
      <c r="AC339" s="2"/>
      <c r="AD339" s="2"/>
      <c r="AE339" s="2"/>
      <c r="AF339" s="2"/>
      <c r="AG339" s="2"/>
    </row>
    <row r="340" spans="1:33" x14ac:dyDescent="0.25">
      <c r="A340" s="2"/>
      <c r="B340" s="385"/>
      <c r="C340" s="2"/>
      <c r="D340" s="386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397"/>
      <c r="X340" s="397"/>
      <c r="Y340" s="397"/>
      <c r="Z340" s="397"/>
      <c r="AA340" s="2"/>
      <c r="AB340" s="2"/>
      <c r="AC340" s="2"/>
      <c r="AD340" s="2"/>
      <c r="AE340" s="2"/>
      <c r="AF340" s="2"/>
      <c r="AG340" s="2"/>
    </row>
    <row r="341" spans="1:33" x14ac:dyDescent="0.25">
      <c r="A341" s="2"/>
      <c r="B341" s="385"/>
      <c r="C341" s="2"/>
      <c r="D341" s="386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397"/>
      <c r="X341" s="397"/>
      <c r="Y341" s="397"/>
      <c r="Z341" s="397"/>
      <c r="AA341" s="2"/>
      <c r="AB341" s="2"/>
      <c r="AC341" s="2"/>
      <c r="AD341" s="2"/>
      <c r="AE341" s="2"/>
      <c r="AF341" s="2"/>
      <c r="AG341" s="2"/>
    </row>
    <row r="342" spans="1:33" x14ac:dyDescent="0.25">
      <c r="A342" s="2"/>
      <c r="B342" s="385"/>
      <c r="C342" s="2"/>
      <c r="D342" s="386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397"/>
      <c r="X342" s="397"/>
      <c r="Y342" s="397"/>
      <c r="Z342" s="397"/>
      <c r="AA342" s="2"/>
      <c r="AB342" s="2"/>
      <c r="AC342" s="2"/>
      <c r="AD342" s="2"/>
      <c r="AE342" s="2"/>
      <c r="AF342" s="2"/>
      <c r="AG342" s="2"/>
    </row>
    <row r="343" spans="1:33" x14ac:dyDescent="0.25">
      <c r="A343" s="2"/>
      <c r="B343" s="385"/>
      <c r="C343" s="2"/>
      <c r="D343" s="386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397"/>
      <c r="X343" s="397"/>
      <c r="Y343" s="397"/>
      <c r="Z343" s="397"/>
      <c r="AA343" s="2"/>
      <c r="AB343" s="2"/>
      <c r="AC343" s="2"/>
      <c r="AD343" s="2"/>
      <c r="AE343" s="2"/>
      <c r="AF343" s="2"/>
      <c r="AG343" s="2"/>
    </row>
    <row r="344" spans="1:33" x14ac:dyDescent="0.25">
      <c r="A344" s="2"/>
      <c r="B344" s="385"/>
      <c r="C344" s="2"/>
      <c r="D344" s="386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397"/>
      <c r="X344" s="397"/>
      <c r="Y344" s="397"/>
      <c r="Z344" s="397"/>
      <c r="AA344" s="2"/>
      <c r="AB344" s="2"/>
      <c r="AC344" s="2"/>
      <c r="AD344" s="2"/>
      <c r="AE344" s="2"/>
      <c r="AF344" s="2"/>
      <c r="AG344" s="2"/>
    </row>
    <row r="345" spans="1:33" x14ac:dyDescent="0.25">
      <c r="A345" s="2"/>
      <c r="B345" s="385"/>
      <c r="C345" s="2"/>
      <c r="D345" s="386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397"/>
      <c r="X345" s="397"/>
      <c r="Y345" s="397"/>
      <c r="Z345" s="397"/>
      <c r="AA345" s="2"/>
      <c r="AB345" s="2"/>
      <c r="AC345" s="2"/>
      <c r="AD345" s="2"/>
      <c r="AE345" s="2"/>
      <c r="AF345" s="2"/>
      <c r="AG345" s="2"/>
    </row>
    <row r="346" spans="1:33" x14ac:dyDescent="0.25">
      <c r="A346" s="2"/>
      <c r="B346" s="385"/>
      <c r="C346" s="2"/>
      <c r="D346" s="386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397"/>
      <c r="X346" s="397"/>
      <c r="Y346" s="397"/>
      <c r="Z346" s="397"/>
      <c r="AA346" s="2"/>
      <c r="AB346" s="2"/>
      <c r="AC346" s="2"/>
      <c r="AD346" s="2"/>
      <c r="AE346" s="2"/>
      <c r="AF346" s="2"/>
      <c r="AG346" s="2"/>
    </row>
    <row r="347" spans="1:33" x14ac:dyDescent="0.25">
      <c r="A347" s="2"/>
      <c r="B347" s="385"/>
      <c r="C347" s="2"/>
      <c r="D347" s="386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397"/>
      <c r="X347" s="397"/>
      <c r="Y347" s="397"/>
      <c r="Z347" s="397"/>
      <c r="AA347" s="2"/>
      <c r="AB347" s="2"/>
      <c r="AC347" s="2"/>
      <c r="AD347" s="2"/>
      <c r="AE347" s="2"/>
      <c r="AF347" s="2"/>
      <c r="AG347" s="2"/>
    </row>
    <row r="348" spans="1:33" x14ac:dyDescent="0.25">
      <c r="A348" s="2"/>
      <c r="B348" s="385"/>
      <c r="C348" s="2"/>
      <c r="D348" s="386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397"/>
      <c r="X348" s="397"/>
      <c r="Y348" s="397"/>
      <c r="Z348" s="397"/>
      <c r="AA348" s="2"/>
      <c r="AB348" s="2"/>
      <c r="AC348" s="2"/>
      <c r="AD348" s="2"/>
      <c r="AE348" s="2"/>
      <c r="AF348" s="2"/>
      <c r="AG348" s="2"/>
    </row>
    <row r="349" spans="1:33" x14ac:dyDescent="0.25">
      <c r="A349" s="2"/>
      <c r="B349" s="385"/>
      <c r="C349" s="2"/>
      <c r="D349" s="386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397"/>
      <c r="X349" s="397"/>
      <c r="Y349" s="397"/>
      <c r="Z349" s="397"/>
      <c r="AA349" s="2"/>
      <c r="AB349" s="2"/>
      <c r="AC349" s="2"/>
      <c r="AD349" s="2"/>
      <c r="AE349" s="2"/>
      <c r="AF349" s="2"/>
      <c r="AG349" s="2"/>
    </row>
    <row r="350" spans="1:33" x14ac:dyDescent="0.25">
      <c r="A350" s="2"/>
      <c r="B350" s="385"/>
      <c r="C350" s="2"/>
      <c r="D350" s="386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397"/>
      <c r="X350" s="397"/>
      <c r="Y350" s="397"/>
      <c r="Z350" s="397"/>
      <c r="AA350" s="2"/>
      <c r="AB350" s="2"/>
      <c r="AC350" s="2"/>
      <c r="AD350" s="2"/>
      <c r="AE350" s="2"/>
      <c r="AF350" s="2"/>
      <c r="AG350" s="2"/>
    </row>
    <row r="351" spans="1:33" x14ac:dyDescent="0.25">
      <c r="A351" s="2"/>
      <c r="B351" s="385"/>
      <c r="C351" s="2"/>
      <c r="D351" s="386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397"/>
      <c r="X351" s="397"/>
      <c r="Y351" s="397"/>
      <c r="Z351" s="397"/>
      <c r="AA351" s="2"/>
      <c r="AB351" s="2"/>
      <c r="AC351" s="2"/>
      <c r="AD351" s="2"/>
      <c r="AE351" s="2"/>
      <c r="AF351" s="2"/>
      <c r="AG351" s="2"/>
    </row>
    <row r="352" spans="1:33" x14ac:dyDescent="0.25">
      <c r="A352" s="2"/>
      <c r="B352" s="385"/>
      <c r="C352" s="2"/>
      <c r="D352" s="386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397"/>
      <c r="X352" s="397"/>
      <c r="Y352" s="397"/>
      <c r="Z352" s="397"/>
      <c r="AA352" s="2"/>
      <c r="AB352" s="2"/>
      <c r="AC352" s="2"/>
      <c r="AD352" s="2"/>
      <c r="AE352" s="2"/>
      <c r="AF352" s="2"/>
      <c r="AG352" s="2"/>
    </row>
    <row r="353" spans="1:33" x14ac:dyDescent="0.25">
      <c r="A353" s="2"/>
      <c r="B353" s="385"/>
      <c r="C353" s="2"/>
      <c r="D353" s="386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397"/>
      <c r="X353" s="397"/>
      <c r="Y353" s="397"/>
      <c r="Z353" s="397"/>
      <c r="AA353" s="2"/>
      <c r="AB353" s="2"/>
      <c r="AC353" s="2"/>
      <c r="AD353" s="2"/>
      <c r="AE353" s="2"/>
      <c r="AF353" s="2"/>
      <c r="AG353" s="2"/>
    </row>
    <row r="354" spans="1:33" x14ac:dyDescent="0.25">
      <c r="A354" s="2"/>
      <c r="B354" s="385"/>
      <c r="C354" s="2"/>
      <c r="D354" s="386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397"/>
      <c r="X354" s="397"/>
      <c r="Y354" s="397"/>
      <c r="Z354" s="397"/>
      <c r="AA354" s="2"/>
      <c r="AB354" s="2"/>
      <c r="AC354" s="2"/>
      <c r="AD354" s="2"/>
      <c r="AE354" s="2"/>
      <c r="AF354" s="2"/>
      <c r="AG354" s="2"/>
    </row>
    <row r="355" spans="1:33" x14ac:dyDescent="0.25">
      <c r="A355" s="2"/>
      <c r="B355" s="385"/>
      <c r="C355" s="2"/>
      <c r="D355" s="386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397"/>
      <c r="X355" s="397"/>
      <c r="Y355" s="397"/>
      <c r="Z355" s="397"/>
      <c r="AA355" s="2"/>
      <c r="AB355" s="2"/>
      <c r="AC355" s="2"/>
      <c r="AD355" s="2"/>
      <c r="AE355" s="2"/>
      <c r="AF355" s="2"/>
      <c r="AG355" s="2"/>
    </row>
    <row r="356" spans="1:33" x14ac:dyDescent="0.25">
      <c r="A356" s="2"/>
      <c r="B356" s="385"/>
      <c r="C356" s="2"/>
      <c r="D356" s="386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397"/>
      <c r="X356" s="397"/>
      <c r="Y356" s="397"/>
      <c r="Z356" s="397"/>
      <c r="AA356" s="2"/>
      <c r="AB356" s="2"/>
      <c r="AC356" s="2"/>
      <c r="AD356" s="2"/>
      <c r="AE356" s="2"/>
      <c r="AF356" s="2"/>
      <c r="AG356" s="2"/>
    </row>
    <row r="357" spans="1:33" x14ac:dyDescent="0.25">
      <c r="A357" s="2"/>
      <c r="B357" s="385"/>
      <c r="C357" s="2"/>
      <c r="D357" s="386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397"/>
      <c r="X357" s="397"/>
      <c r="Y357" s="397"/>
      <c r="Z357" s="397"/>
      <c r="AA357" s="2"/>
      <c r="AB357" s="2"/>
      <c r="AC357" s="2"/>
      <c r="AD357" s="2"/>
      <c r="AE357" s="2"/>
      <c r="AF357" s="2"/>
      <c r="AG357" s="2"/>
    </row>
    <row r="358" spans="1:33" x14ac:dyDescent="0.25">
      <c r="A358" s="2"/>
      <c r="B358" s="385"/>
      <c r="C358" s="2"/>
      <c r="D358" s="386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397"/>
      <c r="X358" s="397"/>
      <c r="Y358" s="397"/>
      <c r="Z358" s="397"/>
      <c r="AA358" s="2"/>
      <c r="AB358" s="2"/>
      <c r="AC358" s="2"/>
      <c r="AD358" s="2"/>
      <c r="AE358" s="2"/>
      <c r="AF358" s="2"/>
      <c r="AG358" s="2"/>
    </row>
    <row r="359" spans="1:33" x14ac:dyDescent="0.25">
      <c r="A359" s="2"/>
      <c r="B359" s="385"/>
      <c r="C359" s="2"/>
      <c r="D359" s="386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397"/>
      <c r="X359" s="397"/>
      <c r="Y359" s="397"/>
      <c r="Z359" s="397"/>
      <c r="AA359" s="2"/>
      <c r="AB359" s="2"/>
      <c r="AC359" s="2"/>
      <c r="AD359" s="2"/>
      <c r="AE359" s="2"/>
      <c r="AF359" s="2"/>
      <c r="AG359" s="2"/>
    </row>
    <row r="360" spans="1:33" x14ac:dyDescent="0.25">
      <c r="A360" s="2"/>
      <c r="B360" s="385"/>
      <c r="C360" s="2"/>
      <c r="D360" s="386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397"/>
      <c r="X360" s="397"/>
      <c r="Y360" s="397"/>
      <c r="Z360" s="397"/>
      <c r="AA360" s="2"/>
      <c r="AB360" s="2"/>
      <c r="AC360" s="2"/>
      <c r="AD360" s="2"/>
      <c r="AE360" s="2"/>
      <c r="AF360" s="2"/>
      <c r="AG360" s="2"/>
    </row>
    <row r="361" spans="1:33" x14ac:dyDescent="0.25">
      <c r="A361" s="2"/>
      <c r="B361" s="385"/>
      <c r="C361" s="2"/>
      <c r="D361" s="386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397"/>
      <c r="X361" s="397"/>
      <c r="Y361" s="397"/>
      <c r="Z361" s="397"/>
      <c r="AA361" s="2"/>
      <c r="AB361" s="2"/>
      <c r="AC361" s="2"/>
      <c r="AD361" s="2"/>
      <c r="AE361" s="2"/>
      <c r="AF361" s="2"/>
      <c r="AG361" s="2"/>
    </row>
    <row r="362" spans="1:33" x14ac:dyDescent="0.25">
      <c r="A362" s="2"/>
      <c r="B362" s="385"/>
      <c r="C362" s="2"/>
      <c r="D362" s="386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397"/>
      <c r="X362" s="397"/>
      <c r="Y362" s="397"/>
      <c r="Z362" s="397"/>
      <c r="AA362" s="2"/>
      <c r="AB362" s="2"/>
      <c r="AC362" s="2"/>
      <c r="AD362" s="2"/>
      <c r="AE362" s="2"/>
      <c r="AF362" s="2"/>
      <c r="AG362" s="2"/>
    </row>
    <row r="363" spans="1:33" x14ac:dyDescent="0.25">
      <c r="A363" s="2"/>
      <c r="B363" s="385"/>
      <c r="C363" s="2"/>
      <c r="D363" s="386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397"/>
      <c r="X363" s="397"/>
      <c r="Y363" s="397"/>
      <c r="Z363" s="397"/>
      <c r="AA363" s="2"/>
      <c r="AB363" s="2"/>
      <c r="AC363" s="2"/>
      <c r="AD363" s="2"/>
      <c r="AE363" s="2"/>
      <c r="AF363" s="2"/>
      <c r="AG363" s="2"/>
    </row>
    <row r="364" spans="1:33" x14ac:dyDescent="0.25">
      <c r="A364" s="2"/>
      <c r="B364" s="385"/>
      <c r="C364" s="2"/>
      <c r="D364" s="386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397"/>
      <c r="X364" s="397"/>
      <c r="Y364" s="397"/>
      <c r="Z364" s="397"/>
      <c r="AA364" s="2"/>
      <c r="AB364" s="2"/>
      <c r="AC364" s="2"/>
      <c r="AD364" s="2"/>
      <c r="AE364" s="2"/>
      <c r="AF364" s="2"/>
      <c r="AG364" s="2"/>
    </row>
    <row r="365" spans="1:33" x14ac:dyDescent="0.25">
      <c r="A365" s="2"/>
      <c r="B365" s="385"/>
      <c r="C365" s="2"/>
      <c r="D365" s="386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397"/>
      <c r="X365" s="397"/>
      <c r="Y365" s="397"/>
      <c r="Z365" s="397"/>
      <c r="AA365" s="2"/>
      <c r="AB365" s="2"/>
      <c r="AC365" s="2"/>
      <c r="AD365" s="2"/>
      <c r="AE365" s="2"/>
      <c r="AF365" s="2"/>
      <c r="AG365" s="2"/>
    </row>
    <row r="366" spans="1:33" x14ac:dyDescent="0.25">
      <c r="A366" s="2"/>
      <c r="B366" s="385"/>
      <c r="C366" s="2"/>
      <c r="D366" s="386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397"/>
      <c r="X366" s="397"/>
      <c r="Y366" s="397"/>
      <c r="Z366" s="397"/>
      <c r="AA366" s="2"/>
      <c r="AB366" s="2"/>
      <c r="AC366" s="2"/>
      <c r="AD366" s="2"/>
      <c r="AE366" s="2"/>
      <c r="AF366" s="2"/>
      <c r="AG366" s="2"/>
    </row>
    <row r="367" spans="1:33" x14ac:dyDescent="0.25">
      <c r="A367" s="2"/>
      <c r="B367" s="385"/>
      <c r="C367" s="2"/>
      <c r="D367" s="386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397"/>
      <c r="X367" s="397"/>
      <c r="Y367" s="397"/>
      <c r="Z367" s="397"/>
      <c r="AA367" s="2"/>
      <c r="AB367" s="2"/>
      <c r="AC367" s="2"/>
      <c r="AD367" s="2"/>
      <c r="AE367" s="2"/>
      <c r="AF367" s="2"/>
      <c r="AG367" s="2"/>
    </row>
    <row r="368" spans="1:33" x14ac:dyDescent="0.25">
      <c r="A368" s="2"/>
      <c r="B368" s="385"/>
      <c r="C368" s="2"/>
      <c r="D368" s="386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397"/>
      <c r="X368" s="397"/>
      <c r="Y368" s="397"/>
      <c r="Z368" s="397"/>
      <c r="AA368" s="2"/>
      <c r="AB368" s="2"/>
      <c r="AC368" s="2"/>
      <c r="AD368" s="2"/>
      <c r="AE368" s="2"/>
      <c r="AF368" s="2"/>
      <c r="AG368" s="2"/>
    </row>
    <row r="369" spans="1:33" x14ac:dyDescent="0.25">
      <c r="A369" s="2"/>
      <c r="B369" s="385"/>
      <c r="C369" s="2"/>
      <c r="D369" s="386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397"/>
      <c r="X369" s="397"/>
      <c r="Y369" s="397"/>
      <c r="Z369" s="397"/>
      <c r="AA369" s="2"/>
      <c r="AB369" s="2"/>
      <c r="AC369" s="2"/>
      <c r="AD369" s="2"/>
      <c r="AE369" s="2"/>
      <c r="AF369" s="2"/>
      <c r="AG369" s="2"/>
    </row>
    <row r="370" spans="1:33" x14ac:dyDescent="0.25">
      <c r="A370" s="2"/>
      <c r="B370" s="385"/>
      <c r="C370" s="2"/>
      <c r="D370" s="386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397"/>
      <c r="X370" s="397"/>
      <c r="Y370" s="397"/>
      <c r="Z370" s="397"/>
      <c r="AA370" s="2"/>
      <c r="AB370" s="2"/>
      <c r="AC370" s="2"/>
      <c r="AD370" s="2"/>
      <c r="AE370" s="2"/>
      <c r="AF370" s="2"/>
      <c r="AG370" s="2"/>
    </row>
    <row r="371" spans="1:33" x14ac:dyDescent="0.25">
      <c r="A371" s="2"/>
      <c r="B371" s="385"/>
      <c r="C371" s="2"/>
      <c r="D371" s="386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397"/>
      <c r="X371" s="397"/>
      <c r="Y371" s="397"/>
      <c r="Z371" s="397"/>
      <c r="AA371" s="2"/>
      <c r="AB371" s="2"/>
      <c r="AC371" s="2"/>
      <c r="AD371" s="2"/>
      <c r="AE371" s="2"/>
      <c r="AF371" s="2"/>
      <c r="AG371" s="2"/>
    </row>
    <row r="372" spans="1:33" x14ac:dyDescent="0.25">
      <c r="A372" s="2"/>
      <c r="B372" s="385"/>
      <c r="C372" s="2"/>
      <c r="D372" s="386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397"/>
      <c r="X372" s="397"/>
      <c r="Y372" s="397"/>
      <c r="Z372" s="397"/>
      <c r="AA372" s="2"/>
      <c r="AB372" s="2"/>
      <c r="AC372" s="2"/>
      <c r="AD372" s="2"/>
      <c r="AE372" s="2"/>
      <c r="AF372" s="2"/>
      <c r="AG372" s="2"/>
    </row>
    <row r="373" spans="1:33" x14ac:dyDescent="0.25">
      <c r="A373" s="2"/>
      <c r="B373" s="385"/>
      <c r="C373" s="2"/>
      <c r="D373" s="386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397"/>
      <c r="X373" s="397"/>
      <c r="Y373" s="397"/>
      <c r="Z373" s="397"/>
      <c r="AA373" s="2"/>
      <c r="AB373" s="2"/>
      <c r="AC373" s="2"/>
      <c r="AD373" s="2"/>
      <c r="AE373" s="2"/>
      <c r="AF373" s="2"/>
      <c r="AG373" s="2"/>
    </row>
    <row r="374" spans="1:33" x14ac:dyDescent="0.25">
      <c r="A374" s="2"/>
      <c r="B374" s="385"/>
      <c r="C374" s="2"/>
      <c r="D374" s="386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397"/>
      <c r="X374" s="397"/>
      <c r="Y374" s="397"/>
      <c r="Z374" s="397"/>
      <c r="AA374" s="2"/>
      <c r="AB374" s="2"/>
      <c r="AC374" s="2"/>
      <c r="AD374" s="2"/>
      <c r="AE374" s="2"/>
      <c r="AF374" s="2"/>
      <c r="AG374" s="2"/>
    </row>
    <row r="375" spans="1:33" x14ac:dyDescent="0.25">
      <c r="A375" s="2"/>
      <c r="B375" s="385"/>
      <c r="C375" s="2"/>
      <c r="D375" s="386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69"/>
      <c r="V375" s="169"/>
      <c r="W375" s="397"/>
      <c r="X375" s="397"/>
      <c r="Y375" s="397"/>
      <c r="Z375" s="397"/>
      <c r="AA375" s="2"/>
      <c r="AB375" s="2"/>
      <c r="AC375" s="2"/>
      <c r="AD375" s="2"/>
      <c r="AE375" s="2"/>
      <c r="AF375" s="2"/>
      <c r="AG375" s="2"/>
    </row>
    <row r="376" spans="1:33" x14ac:dyDescent="0.25">
      <c r="A376" s="2"/>
      <c r="B376" s="385"/>
      <c r="C376" s="2"/>
      <c r="D376" s="386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397"/>
      <c r="X376" s="397"/>
      <c r="Y376" s="397"/>
      <c r="Z376" s="397"/>
      <c r="AA376" s="2"/>
      <c r="AB376" s="2"/>
      <c r="AC376" s="2"/>
      <c r="AD376" s="2"/>
      <c r="AE376" s="2"/>
      <c r="AF376" s="2"/>
      <c r="AG376" s="2"/>
    </row>
    <row r="377" spans="1:33" x14ac:dyDescent="0.25">
      <c r="A377" s="2"/>
      <c r="B377" s="385"/>
      <c r="C377" s="2"/>
      <c r="D377" s="386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397"/>
      <c r="X377" s="397"/>
      <c r="Y377" s="397"/>
      <c r="Z377" s="397"/>
      <c r="AA377" s="2"/>
      <c r="AB377" s="2"/>
      <c r="AC377" s="2"/>
      <c r="AD377" s="2"/>
      <c r="AE377" s="2"/>
      <c r="AF377" s="2"/>
      <c r="AG377" s="2"/>
    </row>
    <row r="378" spans="1:33" x14ac:dyDescent="0.25">
      <c r="A378" s="2"/>
      <c r="B378" s="385"/>
      <c r="C378" s="2"/>
      <c r="D378" s="386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  <c r="U378" s="169"/>
      <c r="V378" s="169"/>
      <c r="W378" s="397"/>
      <c r="X378" s="397"/>
      <c r="Y378" s="397"/>
      <c r="Z378" s="397"/>
      <c r="AA378" s="2"/>
      <c r="AB378" s="2"/>
      <c r="AC378" s="2"/>
      <c r="AD378" s="2"/>
      <c r="AE378" s="2"/>
      <c r="AF378" s="2"/>
      <c r="AG378" s="2"/>
    </row>
    <row r="379" spans="1:33" x14ac:dyDescent="0.25">
      <c r="A379" s="2"/>
      <c r="B379" s="385"/>
      <c r="C379" s="2"/>
      <c r="D379" s="386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  <c r="U379" s="169"/>
      <c r="V379" s="169"/>
      <c r="W379" s="397"/>
      <c r="X379" s="397"/>
      <c r="Y379" s="397"/>
      <c r="Z379" s="397"/>
      <c r="AA379" s="2"/>
      <c r="AB379" s="2"/>
      <c r="AC379" s="2"/>
      <c r="AD379" s="2"/>
      <c r="AE379" s="2"/>
      <c r="AF379" s="2"/>
      <c r="AG379" s="2"/>
    </row>
    <row r="380" spans="1:33" x14ac:dyDescent="0.25">
      <c r="A380" s="2"/>
      <c r="B380" s="385"/>
      <c r="C380" s="2"/>
      <c r="D380" s="386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397"/>
      <c r="X380" s="397"/>
      <c r="Y380" s="397"/>
      <c r="Z380" s="397"/>
      <c r="AA380" s="2"/>
      <c r="AB380" s="2"/>
      <c r="AC380" s="2"/>
      <c r="AD380" s="2"/>
      <c r="AE380" s="2"/>
      <c r="AF380" s="2"/>
      <c r="AG380" s="2"/>
    </row>
    <row r="381" spans="1:33" x14ac:dyDescent="0.25">
      <c r="A381" s="2"/>
      <c r="B381" s="385"/>
      <c r="C381" s="2"/>
      <c r="D381" s="386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169"/>
      <c r="U381" s="169"/>
      <c r="V381" s="169"/>
      <c r="W381" s="397"/>
      <c r="X381" s="397"/>
      <c r="Y381" s="397"/>
      <c r="Z381" s="397"/>
      <c r="AA381" s="2"/>
      <c r="AB381" s="2"/>
      <c r="AC381" s="2"/>
      <c r="AD381" s="2"/>
      <c r="AE381" s="2"/>
      <c r="AF381" s="2"/>
      <c r="AG381" s="2"/>
    </row>
    <row r="382" spans="1:33" x14ac:dyDescent="0.25">
      <c r="A382" s="2"/>
      <c r="B382" s="385"/>
      <c r="C382" s="2"/>
      <c r="D382" s="386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397"/>
      <c r="X382" s="397"/>
      <c r="Y382" s="397"/>
      <c r="Z382" s="397"/>
      <c r="AA382" s="2"/>
      <c r="AB382" s="2"/>
      <c r="AC382" s="2"/>
      <c r="AD382" s="2"/>
      <c r="AE382" s="2"/>
      <c r="AF382" s="2"/>
      <c r="AG382" s="2"/>
    </row>
    <row r="383" spans="1:33" x14ac:dyDescent="0.25">
      <c r="A383" s="2"/>
      <c r="B383" s="385"/>
      <c r="C383" s="2"/>
      <c r="D383" s="386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169"/>
      <c r="U383" s="169"/>
      <c r="V383" s="169"/>
      <c r="W383" s="397"/>
      <c r="X383" s="397"/>
      <c r="Y383" s="397"/>
      <c r="Z383" s="397"/>
      <c r="AA383" s="2"/>
      <c r="AB383" s="2"/>
      <c r="AC383" s="2"/>
      <c r="AD383" s="2"/>
      <c r="AE383" s="2"/>
      <c r="AF383" s="2"/>
      <c r="AG383" s="2"/>
    </row>
    <row r="384" spans="1:33" x14ac:dyDescent="0.25">
      <c r="A384" s="2"/>
      <c r="B384" s="385"/>
      <c r="C384" s="2"/>
      <c r="D384" s="386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169"/>
      <c r="U384" s="169"/>
      <c r="V384" s="169"/>
      <c r="W384" s="397"/>
      <c r="X384" s="397"/>
      <c r="Y384" s="397"/>
      <c r="Z384" s="397"/>
      <c r="AA384" s="2"/>
      <c r="AB384" s="2"/>
      <c r="AC384" s="2"/>
      <c r="AD384" s="2"/>
      <c r="AE384" s="2"/>
      <c r="AF384" s="2"/>
      <c r="AG384" s="2"/>
    </row>
    <row r="385" spans="1:33" x14ac:dyDescent="0.25">
      <c r="A385" s="2"/>
      <c r="B385" s="385"/>
      <c r="C385" s="2"/>
      <c r="D385" s="386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397"/>
      <c r="X385" s="397"/>
      <c r="Y385" s="397"/>
      <c r="Z385" s="397"/>
      <c r="AA385" s="2"/>
      <c r="AB385" s="2"/>
      <c r="AC385" s="2"/>
      <c r="AD385" s="2"/>
      <c r="AE385" s="2"/>
      <c r="AF385" s="2"/>
      <c r="AG385" s="2"/>
    </row>
    <row r="386" spans="1:33" x14ac:dyDescent="0.25">
      <c r="A386" s="2"/>
      <c r="B386" s="385"/>
      <c r="C386" s="2"/>
      <c r="D386" s="386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397"/>
      <c r="X386" s="397"/>
      <c r="Y386" s="397"/>
      <c r="Z386" s="397"/>
      <c r="AA386" s="2"/>
      <c r="AB386" s="2"/>
      <c r="AC386" s="2"/>
      <c r="AD386" s="2"/>
      <c r="AE386" s="2"/>
      <c r="AF386" s="2"/>
      <c r="AG386" s="2"/>
    </row>
    <row r="387" spans="1:33" x14ac:dyDescent="0.25">
      <c r="A387" s="2"/>
      <c r="B387" s="385"/>
      <c r="C387" s="2"/>
      <c r="D387" s="386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169"/>
      <c r="U387" s="169"/>
      <c r="V387" s="169"/>
      <c r="W387" s="397"/>
      <c r="X387" s="397"/>
      <c r="Y387" s="397"/>
      <c r="Z387" s="397"/>
      <c r="AA387" s="2"/>
      <c r="AB387" s="2"/>
      <c r="AC387" s="2"/>
      <c r="AD387" s="2"/>
      <c r="AE387" s="2"/>
      <c r="AF387" s="2"/>
      <c r="AG387" s="2"/>
    </row>
    <row r="388" spans="1:33" x14ac:dyDescent="0.25">
      <c r="A388" s="2"/>
      <c r="B388" s="385"/>
      <c r="C388" s="2"/>
      <c r="D388" s="386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  <c r="U388" s="169"/>
      <c r="V388" s="169"/>
      <c r="W388" s="397"/>
      <c r="X388" s="397"/>
      <c r="Y388" s="397"/>
      <c r="Z388" s="397"/>
      <c r="AA388" s="2"/>
      <c r="AB388" s="2"/>
      <c r="AC388" s="2"/>
      <c r="AD388" s="2"/>
      <c r="AE388" s="2"/>
      <c r="AF388" s="2"/>
      <c r="AG388" s="2"/>
    </row>
    <row r="389" spans="1:33" x14ac:dyDescent="0.25">
      <c r="A389" s="2"/>
      <c r="B389" s="385"/>
      <c r="C389" s="2"/>
      <c r="D389" s="386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397"/>
      <c r="X389" s="397"/>
      <c r="Y389" s="397"/>
      <c r="Z389" s="397"/>
      <c r="AA389" s="2"/>
      <c r="AB389" s="2"/>
      <c r="AC389" s="2"/>
      <c r="AD389" s="2"/>
      <c r="AE389" s="2"/>
      <c r="AF389" s="2"/>
      <c r="AG389" s="2"/>
    </row>
    <row r="390" spans="1:33" x14ac:dyDescent="0.25">
      <c r="A390" s="2"/>
      <c r="B390" s="385"/>
      <c r="C390" s="2"/>
      <c r="D390" s="386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169"/>
      <c r="U390" s="169"/>
      <c r="V390" s="169"/>
      <c r="W390" s="397"/>
      <c r="X390" s="397"/>
      <c r="Y390" s="397"/>
      <c r="Z390" s="397"/>
      <c r="AA390" s="2"/>
      <c r="AB390" s="2"/>
      <c r="AC390" s="2"/>
      <c r="AD390" s="2"/>
      <c r="AE390" s="2"/>
      <c r="AF390" s="2"/>
      <c r="AG390" s="2"/>
    </row>
    <row r="391" spans="1:33" x14ac:dyDescent="0.25">
      <c r="A391" s="2"/>
      <c r="B391" s="2"/>
      <c r="C391" s="2"/>
      <c r="D391" s="386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397"/>
      <c r="X391" s="397"/>
      <c r="Y391" s="397"/>
      <c r="Z391" s="397"/>
      <c r="AA391" s="2"/>
      <c r="AB391" s="2"/>
      <c r="AC391" s="2"/>
      <c r="AD391" s="2"/>
      <c r="AE391" s="2"/>
      <c r="AF391" s="2"/>
      <c r="AG391" s="2"/>
    </row>
    <row r="392" spans="1:33" x14ac:dyDescent="0.25">
      <c r="A392" s="2"/>
      <c r="B392" s="2"/>
      <c r="C392" s="2"/>
      <c r="D392" s="386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169"/>
      <c r="U392" s="169"/>
      <c r="V392" s="169"/>
      <c r="W392" s="397"/>
      <c r="X392" s="397"/>
      <c r="Y392" s="397"/>
      <c r="Z392" s="397"/>
      <c r="AA392" s="2"/>
      <c r="AB392" s="2"/>
      <c r="AC392" s="2"/>
      <c r="AD392" s="2"/>
      <c r="AE392" s="2"/>
      <c r="AF392" s="2"/>
      <c r="AG392" s="2"/>
    </row>
    <row r="393" spans="1:33" x14ac:dyDescent="0.25">
      <c r="A393" s="2"/>
      <c r="B393" s="2"/>
      <c r="C393" s="2"/>
      <c r="D393" s="386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397"/>
      <c r="X393" s="397"/>
      <c r="Y393" s="397"/>
      <c r="Z393" s="397"/>
      <c r="AA393" s="2"/>
      <c r="AB393" s="2"/>
      <c r="AC393" s="2"/>
      <c r="AD393" s="2"/>
      <c r="AE393" s="2"/>
      <c r="AF393" s="2"/>
      <c r="AG393" s="2"/>
    </row>
    <row r="394" spans="1:33" x14ac:dyDescent="0.25">
      <c r="A394" s="2"/>
      <c r="B394" s="2"/>
      <c r="C394" s="2"/>
      <c r="D394" s="386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397"/>
      <c r="X394" s="397"/>
      <c r="Y394" s="397"/>
      <c r="Z394" s="397"/>
      <c r="AA394" s="2"/>
      <c r="AB394" s="2"/>
      <c r="AC394" s="2"/>
      <c r="AD394" s="2"/>
      <c r="AE394" s="2"/>
      <c r="AF394" s="2"/>
      <c r="AG394" s="2"/>
    </row>
    <row r="395" spans="1:33" x14ac:dyDescent="0.25">
      <c r="A395" s="2"/>
      <c r="B395" s="2"/>
      <c r="C395" s="2"/>
      <c r="D395" s="386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397"/>
      <c r="X395" s="397"/>
      <c r="Y395" s="397"/>
      <c r="Z395" s="397"/>
      <c r="AA395" s="2"/>
      <c r="AB395" s="2"/>
      <c r="AC395" s="2"/>
      <c r="AD395" s="2"/>
      <c r="AE395" s="2"/>
      <c r="AF395" s="2"/>
      <c r="AG395" s="2"/>
    </row>
  </sheetData>
  <mergeCells count="39">
    <mergeCell ref="H194:K194"/>
    <mergeCell ref="C86:E86"/>
    <mergeCell ref="A159:D159"/>
    <mergeCell ref="A188:D188"/>
    <mergeCell ref="A2:C2"/>
    <mergeCell ref="A3:C3"/>
    <mergeCell ref="A4:C4"/>
    <mergeCell ref="A5:C5"/>
    <mergeCell ref="K7:P7"/>
    <mergeCell ref="A7:A9"/>
    <mergeCell ref="B7:B9"/>
    <mergeCell ref="C7:C9"/>
    <mergeCell ref="D7:D9"/>
    <mergeCell ref="E7:J7"/>
    <mergeCell ref="A1:K1"/>
    <mergeCell ref="A153:D153"/>
    <mergeCell ref="A189:C189"/>
    <mergeCell ref="A190:C190"/>
    <mergeCell ref="K8:M8"/>
    <mergeCell ref="N8:P8"/>
    <mergeCell ref="E8:G8"/>
    <mergeCell ref="H8:J8"/>
    <mergeCell ref="E59:G60"/>
    <mergeCell ref="H59:J60"/>
    <mergeCell ref="A99:D99"/>
    <mergeCell ref="A52:C52"/>
    <mergeCell ref="A61:D61"/>
    <mergeCell ref="A38:D38"/>
    <mergeCell ref="A113:D113"/>
    <mergeCell ref="A85:D85"/>
    <mergeCell ref="A187:D187"/>
    <mergeCell ref="Q7:V7"/>
    <mergeCell ref="W7:Z7"/>
    <mergeCell ref="AA7:AA9"/>
    <mergeCell ref="Q8:S8"/>
    <mergeCell ref="T8:V8"/>
    <mergeCell ref="W8:W9"/>
    <mergeCell ref="X8:X9"/>
    <mergeCell ref="Y8:Z8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37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Vita</cp:lastModifiedBy>
  <cp:lastPrinted>2021-11-27T16:18:30Z</cp:lastPrinted>
  <dcterms:created xsi:type="dcterms:W3CDTF">2020-11-14T13:09:40Z</dcterms:created>
  <dcterms:modified xsi:type="dcterms:W3CDTF">2021-11-27T19:19:17Z</dcterms:modified>
</cp:coreProperties>
</file>