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AUDIT\УКФ 2021\30.11.Директорія кіно. ІДЕЯ\"/>
    </mc:Choice>
  </mc:AlternateContent>
  <xr:revisionPtr revIDLastSave="0" documentId="13_ncr:1_{5661361E-D0BA-47D1-9A5B-F2D66C366524}" xr6:coauthVersionLast="47" xr6:coauthVersionMax="47" xr10:uidLastSave="{00000000-0000-0000-0000-000000000000}"/>
  <bookViews>
    <workbookView minimized="1" xWindow="2124" yWindow="588" windowWidth="10968" windowHeight="12120" firstSheet="1" activeTab="1" xr2:uid="{00000000-000D-0000-FFFF-FFFF00000000}"/>
  </bookViews>
  <sheets>
    <sheet name="Фінансування" sheetId="1" r:id="rId1"/>
    <sheet name="Кошторис  витрат" sheetId="2" r:id="rId2"/>
  </sheets>
  <calcPr calcId="181029"/>
</workbook>
</file>

<file path=xl/calcChain.xml><?xml version="1.0" encoding="utf-8"?>
<calcChain xmlns="http://schemas.openxmlformats.org/spreadsheetml/2006/main">
  <c r="J28" i="1" l="1"/>
  <c r="J29" i="1"/>
  <c r="B30" i="1"/>
  <c r="B29" i="1"/>
  <c r="A2" i="2" l="1"/>
  <c r="J205" i="2"/>
  <c r="J204" i="2"/>
  <c r="J203" i="2"/>
  <c r="J202" i="2"/>
  <c r="J201" i="2"/>
  <c r="J221" i="2"/>
  <c r="J220" i="2"/>
  <c r="J219" i="2"/>
  <c r="J218" i="2"/>
  <c r="J217" i="2"/>
  <c r="J216" i="2"/>
  <c r="J215" i="2"/>
  <c r="J214" i="2"/>
  <c r="V213" i="2"/>
  <c r="S213" i="2"/>
  <c r="P213" i="2"/>
  <c r="M213" i="2"/>
  <c r="W213" i="2" s="1"/>
  <c r="J213" i="2"/>
  <c r="X213" i="2" s="1"/>
  <c r="V211" i="2"/>
  <c r="S211" i="2"/>
  <c r="P211" i="2"/>
  <c r="M211" i="2"/>
  <c r="W211" i="2" s="1"/>
  <c r="J211" i="2"/>
  <c r="X211" i="2" s="1"/>
  <c r="J212" i="2"/>
  <c r="X212" i="2" s="1"/>
  <c r="M212" i="2"/>
  <c r="P212" i="2"/>
  <c r="S212" i="2"/>
  <c r="W212" i="2"/>
  <c r="V212" i="2"/>
  <c r="V210" i="2"/>
  <c r="S210" i="2"/>
  <c r="P210" i="2"/>
  <c r="M210" i="2"/>
  <c r="W210" i="2" s="1"/>
  <c r="J210" i="2"/>
  <c r="X210" i="2" s="1"/>
  <c r="V209" i="2"/>
  <c r="S209" i="2"/>
  <c r="P209" i="2"/>
  <c r="M209" i="2"/>
  <c r="J209" i="2"/>
  <c r="X209" i="2" s="1"/>
  <c r="Y209" i="2" s="1"/>
  <c r="E222" i="2"/>
  <c r="G222" i="2" s="1"/>
  <c r="W222" i="2" s="1"/>
  <c r="G221" i="2"/>
  <c r="W221" i="2" s="1"/>
  <c r="G220" i="2"/>
  <c r="G219" i="2"/>
  <c r="G218" i="2"/>
  <c r="G217" i="2"/>
  <c r="G216" i="2"/>
  <c r="W216" i="2" s="1"/>
  <c r="G215" i="2"/>
  <c r="G214" i="2"/>
  <c r="G208" i="2"/>
  <c r="G207" i="2"/>
  <c r="G206" i="2"/>
  <c r="W206" i="2" s="1"/>
  <c r="G205" i="2"/>
  <c r="G204" i="2"/>
  <c r="G203" i="2"/>
  <c r="G202" i="2"/>
  <c r="G201" i="2"/>
  <c r="V221" i="2"/>
  <c r="S221" i="2"/>
  <c r="P221" i="2"/>
  <c r="M221" i="2"/>
  <c r="V220" i="2"/>
  <c r="S220" i="2"/>
  <c r="P220" i="2"/>
  <c r="X220" i="2" s="1"/>
  <c r="M220" i="2"/>
  <c r="V219" i="2"/>
  <c r="S219" i="2"/>
  <c r="P219" i="2"/>
  <c r="X219" i="2" s="1"/>
  <c r="M219" i="2"/>
  <c r="V218" i="2"/>
  <c r="S218" i="2"/>
  <c r="P218" i="2"/>
  <c r="M218" i="2"/>
  <c r="V217" i="2"/>
  <c r="S217" i="2"/>
  <c r="P217" i="2"/>
  <c r="M217" i="2"/>
  <c r="V216" i="2"/>
  <c r="S216" i="2"/>
  <c r="P216" i="2"/>
  <c r="X216" i="2" s="1"/>
  <c r="M216" i="2"/>
  <c r="V215" i="2"/>
  <c r="S215" i="2"/>
  <c r="P215" i="2"/>
  <c r="M215" i="2"/>
  <c r="W215" i="2" s="1"/>
  <c r="V214" i="2"/>
  <c r="X214" i="2" s="1"/>
  <c r="S214" i="2"/>
  <c r="P214" i="2"/>
  <c r="M214" i="2"/>
  <c r="V208" i="2"/>
  <c r="S208" i="2"/>
  <c r="P208" i="2"/>
  <c r="M208" i="2"/>
  <c r="J208" i="2"/>
  <c r="J194" i="2"/>
  <c r="J193" i="2"/>
  <c r="J192" i="2"/>
  <c r="J191" i="2"/>
  <c r="X191" i="2" s="1"/>
  <c r="X190" i="2" s="1"/>
  <c r="G194" i="2"/>
  <c r="G193" i="2"/>
  <c r="G192" i="2"/>
  <c r="G191" i="2"/>
  <c r="G190" i="2" s="1"/>
  <c r="V195" i="2"/>
  <c r="S195" i="2"/>
  <c r="W195" i="2" s="1"/>
  <c r="Y195" i="2" s="1"/>
  <c r="P195" i="2"/>
  <c r="X195" i="2" s="1"/>
  <c r="M195" i="2"/>
  <c r="J195" i="2"/>
  <c r="G195" i="2"/>
  <c r="J180" i="2"/>
  <c r="G180" i="2"/>
  <c r="W180" i="2" s="1"/>
  <c r="J163" i="2"/>
  <c r="J162" i="2"/>
  <c r="J161" i="2"/>
  <c r="J160" i="2"/>
  <c r="M163" i="2"/>
  <c r="G163" i="2"/>
  <c r="W163" i="2" s="1"/>
  <c r="Y163" i="2" s="1"/>
  <c r="Z163" i="2" s="1"/>
  <c r="M162" i="2"/>
  <c r="G162" i="2"/>
  <c r="M161" i="2"/>
  <c r="G161" i="2"/>
  <c r="M160" i="2"/>
  <c r="G160" i="2"/>
  <c r="W160" i="2" s="1"/>
  <c r="J144" i="2"/>
  <c r="J143" i="2"/>
  <c r="J142" i="2"/>
  <c r="J141" i="2"/>
  <c r="J140" i="2"/>
  <c r="J139" i="2"/>
  <c r="M144" i="2"/>
  <c r="G144" i="2"/>
  <c r="M143" i="2"/>
  <c r="G143" i="2"/>
  <c r="M142" i="2"/>
  <c r="G142" i="2"/>
  <c r="W142" i="2" s="1"/>
  <c r="Y142" i="2" s="1"/>
  <c r="M141" i="2"/>
  <c r="G141" i="2"/>
  <c r="M140" i="2"/>
  <c r="G140" i="2"/>
  <c r="W140" i="2" s="1"/>
  <c r="M139" i="2"/>
  <c r="G139" i="2"/>
  <c r="M130" i="2"/>
  <c r="J130" i="2"/>
  <c r="G130" i="2"/>
  <c r="G103" i="2"/>
  <c r="G102" i="2"/>
  <c r="G96" i="2"/>
  <c r="G95" i="2"/>
  <c r="G94" i="2"/>
  <c r="G93" i="2"/>
  <c r="G92" i="2"/>
  <c r="G91" i="2"/>
  <c r="W91" i="2" s="1"/>
  <c r="G90" i="2"/>
  <c r="G89" i="2"/>
  <c r="G88" i="2"/>
  <c r="G87" i="2"/>
  <c r="G86" i="2"/>
  <c r="G85" i="2"/>
  <c r="W85" i="2" s="1"/>
  <c r="G84" i="2"/>
  <c r="V96" i="2"/>
  <c r="S96" i="2"/>
  <c r="P96" i="2"/>
  <c r="M96" i="2"/>
  <c r="W96" i="2" s="1"/>
  <c r="Y96" i="2" s="1"/>
  <c r="J96" i="2"/>
  <c r="V95" i="2"/>
  <c r="S95" i="2"/>
  <c r="P95" i="2"/>
  <c r="M95" i="2"/>
  <c r="J95" i="2"/>
  <c r="X95" i="2" s="1"/>
  <c r="Y95" i="2" s="1"/>
  <c r="V94" i="2"/>
  <c r="X94" i="2" s="1"/>
  <c r="Y94" i="2" s="1"/>
  <c r="S94" i="2"/>
  <c r="P94" i="2"/>
  <c r="M94" i="2"/>
  <c r="J94" i="2"/>
  <c r="V93" i="2"/>
  <c r="X93" i="2" s="1"/>
  <c r="Y93" i="2" s="1"/>
  <c r="S93" i="2"/>
  <c r="P93" i="2"/>
  <c r="M93" i="2"/>
  <c r="J93" i="2"/>
  <c r="V92" i="2"/>
  <c r="S92" i="2"/>
  <c r="P92" i="2"/>
  <c r="X92" i="2" s="1"/>
  <c r="M92" i="2"/>
  <c r="J92" i="2"/>
  <c r="V91" i="2"/>
  <c r="S91" i="2"/>
  <c r="P91" i="2"/>
  <c r="X91" i="2" s="1"/>
  <c r="M91" i="2"/>
  <c r="J91" i="2"/>
  <c r="V90" i="2"/>
  <c r="S90" i="2"/>
  <c r="P90" i="2"/>
  <c r="M90" i="2"/>
  <c r="W90" i="2" s="1"/>
  <c r="Y90" i="2" s="1"/>
  <c r="J90" i="2"/>
  <c r="X90" i="2" s="1"/>
  <c r="V89" i="2"/>
  <c r="S89" i="2"/>
  <c r="P89" i="2"/>
  <c r="M89" i="2"/>
  <c r="J89" i="2"/>
  <c r="X89" i="2" s="1"/>
  <c r="V88" i="2"/>
  <c r="S88" i="2"/>
  <c r="P88" i="2"/>
  <c r="M88" i="2"/>
  <c r="J88" i="2"/>
  <c r="X88" i="2" s="1"/>
  <c r="V87" i="2"/>
  <c r="X87" i="2" s="1"/>
  <c r="S87" i="2"/>
  <c r="P87" i="2"/>
  <c r="M87" i="2"/>
  <c r="J87" i="2"/>
  <c r="V86" i="2"/>
  <c r="S86" i="2"/>
  <c r="P86" i="2"/>
  <c r="M86" i="2"/>
  <c r="J86" i="2"/>
  <c r="V85" i="2"/>
  <c r="S85" i="2"/>
  <c r="P85" i="2"/>
  <c r="X85" i="2" s="1"/>
  <c r="M85" i="2"/>
  <c r="J85" i="2"/>
  <c r="V84" i="2"/>
  <c r="S84" i="2"/>
  <c r="P84" i="2"/>
  <c r="M84" i="2"/>
  <c r="W84" i="2" s="1"/>
  <c r="Y84" i="2" s="1"/>
  <c r="J84" i="2"/>
  <c r="X84" i="2" s="1"/>
  <c r="J83" i="2"/>
  <c r="J82" i="2"/>
  <c r="J81" i="2"/>
  <c r="J80" i="2"/>
  <c r="G83" i="2"/>
  <c r="W83" i="2" s="1"/>
  <c r="Y83" i="2" s="1"/>
  <c r="Z83" i="2" s="1"/>
  <c r="G82" i="2"/>
  <c r="G81" i="2"/>
  <c r="G80" i="2"/>
  <c r="G79" i="2"/>
  <c r="G78" i="2"/>
  <c r="G77" i="2"/>
  <c r="W77" i="2" s="1"/>
  <c r="G76" i="2"/>
  <c r="G75" i="2"/>
  <c r="G74" i="2"/>
  <c r="G73" i="2"/>
  <c r="G72" i="2"/>
  <c r="G71" i="2"/>
  <c r="W71" i="2" s="1"/>
  <c r="G70" i="2"/>
  <c r="G69" i="2"/>
  <c r="G68" i="2"/>
  <c r="G67" i="2"/>
  <c r="G66" i="2"/>
  <c r="G65" i="2"/>
  <c r="W65" i="2" s="1"/>
  <c r="Y65" i="2" s="1"/>
  <c r="Z65" i="2" s="1"/>
  <c r="G64" i="2"/>
  <c r="V83" i="2"/>
  <c r="S83" i="2"/>
  <c r="P83" i="2"/>
  <c r="M83" i="2"/>
  <c r="V82" i="2"/>
  <c r="X82" i="2" s="1"/>
  <c r="S82" i="2"/>
  <c r="P82" i="2"/>
  <c r="M82" i="2"/>
  <c r="V81" i="2"/>
  <c r="S81" i="2"/>
  <c r="P81" i="2"/>
  <c r="X81" i="2" s="1"/>
  <c r="M81" i="2"/>
  <c r="W81" i="2" s="1"/>
  <c r="Y81" i="2" s="1"/>
  <c r="Z81" i="2" s="1"/>
  <c r="V80" i="2"/>
  <c r="S80" i="2"/>
  <c r="P80" i="2"/>
  <c r="M80" i="2"/>
  <c r="V79" i="2"/>
  <c r="X79" i="2" s="1"/>
  <c r="S79" i="2"/>
  <c r="P79" i="2"/>
  <c r="M79" i="2"/>
  <c r="J79" i="2"/>
  <c r="V78" i="2"/>
  <c r="S78" i="2"/>
  <c r="W78" i="2" s="1"/>
  <c r="Y78" i="2" s="1"/>
  <c r="Z78" i="2" s="1"/>
  <c r="P78" i="2"/>
  <c r="M78" i="2"/>
  <c r="J78" i="2"/>
  <c r="V77" i="2"/>
  <c r="S77" i="2"/>
  <c r="P77" i="2"/>
  <c r="X77" i="2" s="1"/>
  <c r="M77" i="2"/>
  <c r="J77" i="2"/>
  <c r="V76" i="2"/>
  <c r="S76" i="2"/>
  <c r="P76" i="2"/>
  <c r="M76" i="2"/>
  <c r="J76" i="2"/>
  <c r="X76" i="2" s="1"/>
  <c r="V75" i="2"/>
  <c r="S75" i="2"/>
  <c r="P75" i="2"/>
  <c r="M75" i="2"/>
  <c r="W75" i="2" s="1"/>
  <c r="J75" i="2"/>
  <c r="X75" i="2" s="1"/>
  <c r="V74" i="2"/>
  <c r="X74" i="2" s="1"/>
  <c r="S74" i="2"/>
  <c r="P74" i="2"/>
  <c r="M74" i="2"/>
  <c r="J74" i="2"/>
  <c r="V73" i="2"/>
  <c r="X73" i="2" s="1"/>
  <c r="S73" i="2"/>
  <c r="P73" i="2"/>
  <c r="M73" i="2"/>
  <c r="J73" i="2"/>
  <c r="V72" i="2"/>
  <c r="S72" i="2"/>
  <c r="P72" i="2"/>
  <c r="X72" i="2" s="1"/>
  <c r="M72" i="2"/>
  <c r="J72" i="2"/>
  <c r="V71" i="2"/>
  <c r="S71" i="2"/>
  <c r="P71" i="2"/>
  <c r="X71" i="2" s="1"/>
  <c r="M71" i="2"/>
  <c r="J71" i="2"/>
  <c r="V70" i="2"/>
  <c r="S70" i="2"/>
  <c r="P70" i="2"/>
  <c r="M70" i="2"/>
  <c r="J70" i="2"/>
  <c r="V69" i="2"/>
  <c r="S69" i="2"/>
  <c r="P69" i="2"/>
  <c r="M69" i="2"/>
  <c r="J69" i="2"/>
  <c r="X69" i="2" s="1"/>
  <c r="V68" i="2"/>
  <c r="S68" i="2"/>
  <c r="P68" i="2"/>
  <c r="M68" i="2"/>
  <c r="J68" i="2"/>
  <c r="V67" i="2"/>
  <c r="X67" i="2" s="1"/>
  <c r="S67" i="2"/>
  <c r="P67" i="2"/>
  <c r="M67" i="2"/>
  <c r="J67" i="2"/>
  <c r="J32" i="2"/>
  <c r="J31" i="2"/>
  <c r="M31" i="2"/>
  <c r="M32" i="2"/>
  <c r="G32" i="2"/>
  <c r="G31" i="2"/>
  <c r="J17" i="2"/>
  <c r="J16" i="2"/>
  <c r="X16" i="2" s="1"/>
  <c r="J15" i="2"/>
  <c r="J14" i="2"/>
  <c r="G17" i="2"/>
  <c r="G16" i="2"/>
  <c r="G15" i="2"/>
  <c r="W15" i="2" s="1"/>
  <c r="G14" i="2"/>
  <c r="G13" i="2" s="1"/>
  <c r="E27" i="2" s="1"/>
  <c r="G27" i="2" s="1"/>
  <c r="V17" i="2"/>
  <c r="S17" i="2"/>
  <c r="P17" i="2"/>
  <c r="X17" i="2"/>
  <c r="M17" i="2"/>
  <c r="W17" i="2" s="1"/>
  <c r="Y17" i="2" s="1"/>
  <c r="Z17" i="2" s="1"/>
  <c r="W219" i="2"/>
  <c r="W209" i="2"/>
  <c r="Y213" i="2"/>
  <c r="G200" i="2"/>
  <c r="X217" i="2"/>
  <c r="W87" i="2"/>
  <c r="X83" i="2"/>
  <c r="X215" i="2"/>
  <c r="W82" i="2"/>
  <c r="W95" i="2"/>
  <c r="W208" i="2"/>
  <c r="W214" i="2"/>
  <c r="W217" i="2"/>
  <c r="W218" i="2"/>
  <c r="Y218" i="2" s="1"/>
  <c r="Z218" i="2" s="1"/>
  <c r="X218" i="2"/>
  <c r="W94" i="2"/>
  <c r="X80" i="2"/>
  <c r="X78" i="2"/>
  <c r="W89" i="2"/>
  <c r="W93" i="2"/>
  <c r="X86" i="2"/>
  <c r="W88" i="2"/>
  <c r="X96" i="2"/>
  <c r="W79" i="2"/>
  <c r="W80" i="2"/>
  <c r="W73" i="2"/>
  <c r="W74" i="2"/>
  <c r="Y74" i="2" s="1"/>
  <c r="Z74" i="2" s="1"/>
  <c r="X70" i="2"/>
  <c r="W67" i="2"/>
  <c r="W68" i="2"/>
  <c r="W69" i="2"/>
  <c r="X68" i="2"/>
  <c r="Y68" i="2" s="1"/>
  <c r="Z68" i="2" s="1"/>
  <c r="Y85" i="2"/>
  <c r="Y88" i="2"/>
  <c r="V222" i="2"/>
  <c r="S222" i="2"/>
  <c r="P222" i="2"/>
  <c r="M222" i="2"/>
  <c r="V207" i="2"/>
  <c r="S207" i="2"/>
  <c r="P207" i="2"/>
  <c r="M207" i="2"/>
  <c r="J207" i="2"/>
  <c r="V206" i="2"/>
  <c r="S206" i="2"/>
  <c r="P206" i="2"/>
  <c r="M206" i="2"/>
  <c r="J206" i="2"/>
  <c r="V205" i="2"/>
  <c r="S205" i="2"/>
  <c r="W205" i="2" s="1"/>
  <c r="P205" i="2"/>
  <c r="M205" i="2"/>
  <c r="V204" i="2"/>
  <c r="S204" i="2"/>
  <c r="P204" i="2"/>
  <c r="M204" i="2"/>
  <c r="V203" i="2"/>
  <c r="S203" i="2"/>
  <c r="P203" i="2"/>
  <c r="M203" i="2"/>
  <c r="V202" i="2"/>
  <c r="S202" i="2"/>
  <c r="P202" i="2"/>
  <c r="M202" i="2"/>
  <c r="V201" i="2"/>
  <c r="S201" i="2"/>
  <c r="P201" i="2"/>
  <c r="M201" i="2"/>
  <c r="W201" i="2" s="1"/>
  <c r="T200" i="2"/>
  <c r="Q200" i="2"/>
  <c r="N200" i="2"/>
  <c r="K200" i="2"/>
  <c r="V199" i="2"/>
  <c r="S199" i="2"/>
  <c r="P199" i="2"/>
  <c r="P196" i="2" s="1"/>
  <c r="M199" i="2"/>
  <c r="J199" i="2"/>
  <c r="X199" i="2" s="1"/>
  <c r="G199" i="2"/>
  <c r="V198" i="2"/>
  <c r="S198" i="2"/>
  <c r="W198" i="2" s="1"/>
  <c r="P198" i="2"/>
  <c r="M198" i="2"/>
  <c r="J198" i="2"/>
  <c r="G198" i="2"/>
  <c r="V197" i="2"/>
  <c r="S197" i="2"/>
  <c r="P197" i="2"/>
  <c r="M197" i="2"/>
  <c r="J197" i="2"/>
  <c r="G197" i="2"/>
  <c r="T196" i="2"/>
  <c r="Q196" i="2"/>
  <c r="Q223" i="2" s="1"/>
  <c r="N196" i="2"/>
  <c r="N223" i="2" s="1"/>
  <c r="K196" i="2"/>
  <c r="H196" i="2"/>
  <c r="E196" i="2"/>
  <c r="V194" i="2"/>
  <c r="S194" i="2"/>
  <c r="W194" i="2" s="1"/>
  <c r="P194" i="2"/>
  <c r="M194" i="2"/>
  <c r="V193" i="2"/>
  <c r="S193" i="2"/>
  <c r="P193" i="2"/>
  <c r="M193" i="2"/>
  <c r="M190" i="2" s="1"/>
  <c r="V192" i="2"/>
  <c r="S192" i="2"/>
  <c r="P192" i="2"/>
  <c r="M192" i="2"/>
  <c r="V191" i="2"/>
  <c r="S191" i="2"/>
  <c r="P191" i="2"/>
  <c r="M191" i="2"/>
  <c r="T190" i="2"/>
  <c r="Q190" i="2"/>
  <c r="N190" i="2"/>
  <c r="K190" i="2"/>
  <c r="V189" i="2"/>
  <c r="V185" i="2" s="1"/>
  <c r="S189" i="2"/>
  <c r="P189" i="2"/>
  <c r="M189" i="2"/>
  <c r="J189" i="2"/>
  <c r="G189" i="2"/>
  <c r="V188" i="2"/>
  <c r="S188" i="2"/>
  <c r="P188" i="2"/>
  <c r="M188" i="2"/>
  <c r="J188" i="2"/>
  <c r="G188" i="2"/>
  <c r="V187" i="2"/>
  <c r="S187" i="2"/>
  <c r="P187" i="2"/>
  <c r="M187" i="2"/>
  <c r="W187" i="2" s="1"/>
  <c r="Y187" i="2" s="1"/>
  <c r="J187" i="2"/>
  <c r="G187" i="2"/>
  <c r="V186" i="2"/>
  <c r="S186" i="2"/>
  <c r="P186" i="2"/>
  <c r="M186" i="2"/>
  <c r="M185" i="2" s="1"/>
  <c r="J186" i="2"/>
  <c r="G186" i="2"/>
  <c r="T185" i="2"/>
  <c r="Q185" i="2"/>
  <c r="N185" i="2"/>
  <c r="K185" i="2"/>
  <c r="H185" i="2"/>
  <c r="E185" i="2"/>
  <c r="T183" i="2"/>
  <c r="Q183" i="2"/>
  <c r="N183" i="2"/>
  <c r="K183" i="2"/>
  <c r="H183" i="2"/>
  <c r="E183" i="2"/>
  <c r="V182" i="2"/>
  <c r="S182" i="2"/>
  <c r="P182" i="2"/>
  <c r="M182" i="2"/>
  <c r="J182" i="2"/>
  <c r="G182" i="2"/>
  <c r="V181" i="2"/>
  <c r="S181" i="2"/>
  <c r="P181" i="2"/>
  <c r="M181" i="2"/>
  <c r="W181" i="2" s="1"/>
  <c r="J181" i="2"/>
  <c r="G181" i="2"/>
  <c r="V180" i="2"/>
  <c r="S180" i="2"/>
  <c r="P180" i="2"/>
  <c r="M180" i="2"/>
  <c r="V179" i="2"/>
  <c r="S179" i="2"/>
  <c r="P179" i="2"/>
  <c r="M179" i="2"/>
  <c r="J179" i="2"/>
  <c r="J183" i="2" s="1"/>
  <c r="G179" i="2"/>
  <c r="T177" i="2"/>
  <c r="Q177" i="2"/>
  <c r="N177" i="2"/>
  <c r="K177" i="2"/>
  <c r="H177" i="2"/>
  <c r="E177" i="2"/>
  <c r="V176" i="2"/>
  <c r="S176" i="2"/>
  <c r="P176" i="2"/>
  <c r="M176" i="2"/>
  <c r="J176" i="2"/>
  <c r="G176" i="2"/>
  <c r="W176" i="2" s="1"/>
  <c r="V175" i="2"/>
  <c r="S175" i="2"/>
  <c r="P175" i="2"/>
  <c r="M175" i="2"/>
  <c r="J175" i="2"/>
  <c r="G175" i="2"/>
  <c r="W175" i="2" s="1"/>
  <c r="T173" i="2"/>
  <c r="Q173" i="2"/>
  <c r="N173" i="2"/>
  <c r="K173" i="2"/>
  <c r="H173" i="2"/>
  <c r="E173" i="2"/>
  <c r="V172" i="2"/>
  <c r="S172" i="2"/>
  <c r="P172" i="2"/>
  <c r="M172" i="2"/>
  <c r="J172" i="2"/>
  <c r="G172" i="2"/>
  <c r="W172" i="2" s="1"/>
  <c r="Y172" i="2" s="1"/>
  <c r="V171" i="2"/>
  <c r="S171" i="2"/>
  <c r="P171" i="2"/>
  <c r="M171" i="2"/>
  <c r="J171" i="2"/>
  <c r="G171" i="2"/>
  <c r="W171" i="2" s="1"/>
  <c r="V170" i="2"/>
  <c r="S170" i="2"/>
  <c r="P170" i="2"/>
  <c r="M170" i="2"/>
  <c r="J170" i="2"/>
  <c r="G170" i="2"/>
  <c r="W170" i="2" s="1"/>
  <c r="Y170" i="2" s="1"/>
  <c r="V169" i="2"/>
  <c r="S169" i="2"/>
  <c r="P169" i="2"/>
  <c r="M169" i="2"/>
  <c r="J169" i="2"/>
  <c r="G169" i="2"/>
  <c r="W169" i="2" s="1"/>
  <c r="V168" i="2"/>
  <c r="S168" i="2"/>
  <c r="P168" i="2"/>
  <c r="M168" i="2"/>
  <c r="J168" i="2"/>
  <c r="G168" i="2"/>
  <c r="W168" i="2" s="1"/>
  <c r="T166" i="2"/>
  <c r="Q166" i="2"/>
  <c r="N166" i="2"/>
  <c r="K166" i="2"/>
  <c r="V165" i="2"/>
  <c r="S165" i="2"/>
  <c r="P165" i="2"/>
  <c r="X165" i="2" s="1"/>
  <c r="M165" i="2"/>
  <c r="J165" i="2"/>
  <c r="G165" i="2"/>
  <c r="V164" i="2"/>
  <c r="S164" i="2"/>
  <c r="P164" i="2"/>
  <c r="M164" i="2"/>
  <c r="M166" i="2"/>
  <c r="J164" i="2"/>
  <c r="G164" i="2"/>
  <c r="V163" i="2"/>
  <c r="S163" i="2"/>
  <c r="P163" i="2"/>
  <c r="V162" i="2"/>
  <c r="S162" i="2"/>
  <c r="P162" i="2"/>
  <c r="V161" i="2"/>
  <c r="S161" i="2"/>
  <c r="W161" i="2"/>
  <c r="Y161" i="2" s="1"/>
  <c r="Z161" i="2" s="1"/>
  <c r="P161" i="2"/>
  <c r="V160" i="2"/>
  <c r="S160" i="2"/>
  <c r="P160" i="2"/>
  <c r="T158" i="2"/>
  <c r="Q158" i="2"/>
  <c r="N158" i="2"/>
  <c r="K158" i="2"/>
  <c r="H158" i="2"/>
  <c r="E158" i="2"/>
  <c r="V157" i="2"/>
  <c r="S157" i="2"/>
  <c r="P157" i="2"/>
  <c r="M157" i="2"/>
  <c r="J157" i="2"/>
  <c r="G157" i="2"/>
  <c r="V156" i="2"/>
  <c r="S156" i="2"/>
  <c r="W156" i="2" s="1"/>
  <c r="Y156" i="2" s="1"/>
  <c r="P156" i="2"/>
  <c r="M156" i="2"/>
  <c r="J156" i="2"/>
  <c r="G156" i="2"/>
  <c r="V155" i="2"/>
  <c r="S155" i="2"/>
  <c r="W155" i="2" s="1"/>
  <c r="Y155" i="2" s="1"/>
  <c r="P155" i="2"/>
  <c r="M155" i="2"/>
  <c r="J155" i="2"/>
  <c r="G155" i="2"/>
  <c r="V154" i="2"/>
  <c r="S154" i="2"/>
  <c r="W154" i="2" s="1"/>
  <c r="Y154" i="2" s="1"/>
  <c r="P154" i="2"/>
  <c r="M154" i="2"/>
  <c r="J154" i="2"/>
  <c r="G154" i="2"/>
  <c r="V153" i="2"/>
  <c r="S153" i="2"/>
  <c r="W153" i="2" s="1"/>
  <c r="Y153" i="2" s="1"/>
  <c r="P153" i="2"/>
  <c r="M153" i="2"/>
  <c r="J153" i="2"/>
  <c r="G153" i="2"/>
  <c r="V152" i="2"/>
  <c r="S152" i="2"/>
  <c r="P152" i="2"/>
  <c r="M152" i="2"/>
  <c r="J152" i="2"/>
  <c r="G152" i="2"/>
  <c r="T150" i="2"/>
  <c r="Q150" i="2"/>
  <c r="N150" i="2"/>
  <c r="K150" i="2"/>
  <c r="V149" i="2"/>
  <c r="S149" i="2"/>
  <c r="P149" i="2"/>
  <c r="M149" i="2"/>
  <c r="J149" i="2"/>
  <c r="X149" i="2" s="1"/>
  <c r="G149" i="2"/>
  <c r="V148" i="2"/>
  <c r="S148" i="2"/>
  <c r="W148" i="2" s="1"/>
  <c r="Y148" i="2" s="1"/>
  <c r="P148" i="2"/>
  <c r="M148" i="2"/>
  <c r="J148" i="2"/>
  <c r="G148" i="2"/>
  <c r="V147" i="2"/>
  <c r="S147" i="2"/>
  <c r="W147" i="2" s="1"/>
  <c r="Y147" i="2" s="1"/>
  <c r="P147" i="2"/>
  <c r="M147" i="2"/>
  <c r="J147" i="2"/>
  <c r="G147" i="2"/>
  <c r="V146" i="2"/>
  <c r="S146" i="2"/>
  <c r="W146" i="2" s="1"/>
  <c r="Y146" i="2" s="1"/>
  <c r="P146" i="2"/>
  <c r="M146" i="2"/>
  <c r="J146" i="2"/>
  <c r="G146" i="2"/>
  <c r="V145" i="2"/>
  <c r="S145" i="2"/>
  <c r="W145" i="2" s="1"/>
  <c r="Y145" i="2" s="1"/>
  <c r="P145" i="2"/>
  <c r="M145" i="2"/>
  <c r="J145" i="2"/>
  <c r="G145" i="2"/>
  <c r="V144" i="2"/>
  <c r="S144" i="2"/>
  <c r="W144" i="2" s="1"/>
  <c r="Y144" i="2" s="1"/>
  <c r="Z144" i="2" s="1"/>
  <c r="P144" i="2"/>
  <c r="V143" i="2"/>
  <c r="S143" i="2"/>
  <c r="W143" i="2"/>
  <c r="P143" i="2"/>
  <c r="X143" i="2" s="1"/>
  <c r="V142" i="2"/>
  <c r="S142" i="2"/>
  <c r="P142" i="2"/>
  <c r="V141" i="2"/>
  <c r="S141" i="2"/>
  <c r="P141" i="2"/>
  <c r="V140" i="2"/>
  <c r="V150" i="2" s="1"/>
  <c r="S140" i="2"/>
  <c r="P140" i="2"/>
  <c r="V139" i="2"/>
  <c r="S139" i="2"/>
  <c r="P139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T133" i="2"/>
  <c r="Q133" i="2"/>
  <c r="N133" i="2"/>
  <c r="N137" i="2" s="1"/>
  <c r="K133" i="2"/>
  <c r="K137" i="2" s="1"/>
  <c r="H133" i="2"/>
  <c r="E133" i="2"/>
  <c r="V132" i="2"/>
  <c r="S132" i="2"/>
  <c r="P132" i="2"/>
  <c r="X132" i="2" s="1"/>
  <c r="Y132" i="2" s="1"/>
  <c r="M132" i="2"/>
  <c r="J132" i="2"/>
  <c r="G132" i="2"/>
  <c r="V131" i="2"/>
  <c r="S131" i="2"/>
  <c r="P131" i="2"/>
  <c r="M131" i="2"/>
  <c r="J131" i="2"/>
  <c r="G131" i="2"/>
  <c r="V130" i="2"/>
  <c r="S130" i="2"/>
  <c r="P130" i="2"/>
  <c r="T129" i="2"/>
  <c r="Q129" i="2"/>
  <c r="N129" i="2"/>
  <c r="K129" i="2"/>
  <c r="V128" i="2"/>
  <c r="V125" i="2" s="1"/>
  <c r="S128" i="2"/>
  <c r="P128" i="2"/>
  <c r="M128" i="2"/>
  <c r="J128" i="2"/>
  <c r="G128" i="2"/>
  <c r="W128" i="2" s="1"/>
  <c r="V127" i="2"/>
  <c r="S127" i="2"/>
  <c r="P127" i="2"/>
  <c r="M127" i="2"/>
  <c r="J127" i="2"/>
  <c r="G127" i="2"/>
  <c r="W127" i="2" s="1"/>
  <c r="V126" i="2"/>
  <c r="S126" i="2"/>
  <c r="P126" i="2"/>
  <c r="M126" i="2"/>
  <c r="J126" i="2"/>
  <c r="G126" i="2"/>
  <c r="T125" i="2"/>
  <c r="Q125" i="2"/>
  <c r="Q137" i="2" s="1"/>
  <c r="N125" i="2"/>
  <c r="K125" i="2"/>
  <c r="H125" i="2"/>
  <c r="E125" i="2"/>
  <c r="V122" i="2"/>
  <c r="S122" i="2"/>
  <c r="P122" i="2"/>
  <c r="M122" i="2"/>
  <c r="J122" i="2"/>
  <c r="G122" i="2"/>
  <c r="W122" i="2" s="1"/>
  <c r="Y122" i="2" s="1"/>
  <c r="V121" i="2"/>
  <c r="S121" i="2"/>
  <c r="P121" i="2"/>
  <c r="M121" i="2"/>
  <c r="J121" i="2"/>
  <c r="G121" i="2"/>
  <c r="W121" i="2" s="1"/>
  <c r="V120" i="2"/>
  <c r="S120" i="2"/>
  <c r="P120" i="2"/>
  <c r="M120" i="2"/>
  <c r="J120" i="2"/>
  <c r="G120" i="2"/>
  <c r="G119" i="2" s="1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T115" i="2"/>
  <c r="Q115" i="2"/>
  <c r="N115" i="2"/>
  <c r="K115" i="2"/>
  <c r="H115" i="2"/>
  <c r="E115" i="2"/>
  <c r="V114" i="2"/>
  <c r="S114" i="2"/>
  <c r="P114" i="2"/>
  <c r="M114" i="2"/>
  <c r="J114" i="2"/>
  <c r="G114" i="2"/>
  <c r="W114" i="2" s="1"/>
  <c r="Y114" i="2" s="1"/>
  <c r="V113" i="2"/>
  <c r="S113" i="2"/>
  <c r="P113" i="2"/>
  <c r="M113" i="2"/>
  <c r="J113" i="2"/>
  <c r="G113" i="2"/>
  <c r="V112" i="2"/>
  <c r="S112" i="2"/>
  <c r="P112" i="2"/>
  <c r="M112" i="2"/>
  <c r="J112" i="2"/>
  <c r="G112" i="2"/>
  <c r="T111" i="2"/>
  <c r="Q111" i="2"/>
  <c r="N111" i="2"/>
  <c r="K111" i="2"/>
  <c r="H111" i="2"/>
  <c r="E111" i="2"/>
  <c r="V108" i="2"/>
  <c r="S108" i="2"/>
  <c r="P108" i="2"/>
  <c r="M108" i="2"/>
  <c r="J108" i="2"/>
  <c r="X108" i="2" s="1"/>
  <c r="X105" i="2" s="1"/>
  <c r="G108" i="2"/>
  <c r="W108" i="2" s="1"/>
  <c r="V107" i="2"/>
  <c r="S107" i="2"/>
  <c r="P107" i="2"/>
  <c r="M107" i="2"/>
  <c r="J107" i="2"/>
  <c r="G107" i="2"/>
  <c r="V106" i="2"/>
  <c r="S106" i="2"/>
  <c r="P106" i="2"/>
  <c r="M106" i="2"/>
  <c r="J106" i="2"/>
  <c r="G106" i="2"/>
  <c r="T105" i="2"/>
  <c r="Q105" i="2"/>
  <c r="N105" i="2"/>
  <c r="K105" i="2"/>
  <c r="H105" i="2"/>
  <c r="E105" i="2"/>
  <c r="V104" i="2"/>
  <c r="S104" i="2"/>
  <c r="P104" i="2"/>
  <c r="M104" i="2"/>
  <c r="J104" i="2"/>
  <c r="J101" i="2"/>
  <c r="G104" i="2"/>
  <c r="V103" i="2"/>
  <c r="S103" i="2"/>
  <c r="P103" i="2"/>
  <c r="M103" i="2"/>
  <c r="V102" i="2"/>
  <c r="S102" i="2"/>
  <c r="P102" i="2"/>
  <c r="M102" i="2"/>
  <c r="T101" i="2"/>
  <c r="Q101" i="2"/>
  <c r="N101" i="2"/>
  <c r="K101" i="2"/>
  <c r="V100" i="2"/>
  <c r="S100" i="2"/>
  <c r="S97" i="2" s="1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W98" i="2" s="1"/>
  <c r="J98" i="2"/>
  <c r="G98" i="2"/>
  <c r="T97" i="2"/>
  <c r="Q97" i="2"/>
  <c r="Q109" i="2" s="1"/>
  <c r="N97" i="2"/>
  <c r="K97" i="2"/>
  <c r="H97" i="2"/>
  <c r="E97" i="2"/>
  <c r="V66" i="2"/>
  <c r="S66" i="2"/>
  <c r="P66" i="2"/>
  <c r="M66" i="2"/>
  <c r="J66" i="2"/>
  <c r="V65" i="2"/>
  <c r="S65" i="2"/>
  <c r="P65" i="2"/>
  <c r="M65" i="2"/>
  <c r="M63" i="2" s="1"/>
  <c r="J65" i="2"/>
  <c r="V64" i="2"/>
  <c r="S64" i="2"/>
  <c r="P64" i="2"/>
  <c r="M64" i="2"/>
  <c r="J64" i="2"/>
  <c r="T63" i="2"/>
  <c r="Q63" i="2"/>
  <c r="N63" i="2"/>
  <c r="K63" i="2"/>
  <c r="V62" i="2"/>
  <c r="S62" i="2"/>
  <c r="S59" i="2" s="1"/>
  <c r="P62" i="2"/>
  <c r="M62" i="2"/>
  <c r="M59" i="2" s="1"/>
  <c r="J62" i="2"/>
  <c r="G62" i="2"/>
  <c r="V61" i="2"/>
  <c r="S61" i="2"/>
  <c r="P61" i="2"/>
  <c r="M61" i="2"/>
  <c r="J61" i="2"/>
  <c r="G61" i="2"/>
  <c r="V60" i="2"/>
  <c r="X60" i="2" s="1"/>
  <c r="S60" i="2"/>
  <c r="P60" i="2"/>
  <c r="M60" i="2"/>
  <c r="J60" i="2"/>
  <c r="G60" i="2"/>
  <c r="T59" i="2"/>
  <c r="T109" i="2" s="1"/>
  <c r="Q59" i="2"/>
  <c r="N59" i="2"/>
  <c r="K59" i="2"/>
  <c r="H59" i="2"/>
  <c r="E59" i="2"/>
  <c r="V56" i="2"/>
  <c r="S56" i="2"/>
  <c r="P56" i="2"/>
  <c r="M56" i="2"/>
  <c r="V55" i="2"/>
  <c r="S55" i="2"/>
  <c r="S54" i="2"/>
  <c r="S57" i="2" s="1"/>
  <c r="P55" i="2"/>
  <c r="M55" i="2"/>
  <c r="M54" i="2"/>
  <c r="T54" i="2"/>
  <c r="Q54" i="2"/>
  <c r="Q57" i="2" s="1"/>
  <c r="N54" i="2"/>
  <c r="K54" i="2"/>
  <c r="V53" i="2"/>
  <c r="S53" i="2"/>
  <c r="P53" i="2"/>
  <c r="M53" i="2"/>
  <c r="W53" i="2" s="1"/>
  <c r="J53" i="2"/>
  <c r="G53" i="2"/>
  <c r="V52" i="2"/>
  <c r="S52" i="2"/>
  <c r="P52" i="2"/>
  <c r="M52" i="2"/>
  <c r="W52" i="2" s="1"/>
  <c r="J52" i="2"/>
  <c r="G52" i="2"/>
  <c r="V51" i="2"/>
  <c r="S51" i="2"/>
  <c r="P51" i="2"/>
  <c r="M51" i="2"/>
  <c r="J51" i="2"/>
  <c r="G51" i="2"/>
  <c r="T50" i="2"/>
  <c r="Q50" i="2"/>
  <c r="N50" i="2"/>
  <c r="K50" i="2"/>
  <c r="K57" i="2" s="1"/>
  <c r="H50" i="2"/>
  <c r="H57" i="2" s="1"/>
  <c r="E50" i="2"/>
  <c r="E57" i="2" s="1"/>
  <c r="V47" i="2"/>
  <c r="S47" i="2"/>
  <c r="W47" i="2" s="1"/>
  <c r="Y47" i="2" s="1"/>
  <c r="P47" i="2"/>
  <c r="M47" i="2"/>
  <c r="J47" i="2"/>
  <c r="G47" i="2"/>
  <c r="V46" i="2"/>
  <c r="S46" i="2"/>
  <c r="W46" i="2" s="1"/>
  <c r="Y46" i="2" s="1"/>
  <c r="P46" i="2"/>
  <c r="M46" i="2"/>
  <c r="J46" i="2"/>
  <c r="G46" i="2"/>
  <c r="V45" i="2"/>
  <c r="S45" i="2"/>
  <c r="P45" i="2"/>
  <c r="M45" i="2"/>
  <c r="J45" i="2"/>
  <c r="G45" i="2"/>
  <c r="T44" i="2"/>
  <c r="Q44" i="2"/>
  <c r="Q48" i="2" s="1"/>
  <c r="N44" i="2"/>
  <c r="K44" i="2"/>
  <c r="H44" i="2"/>
  <c r="E44" i="2"/>
  <c r="V43" i="2"/>
  <c r="S43" i="2"/>
  <c r="W43" i="2" s="1"/>
  <c r="P43" i="2"/>
  <c r="M43" i="2"/>
  <c r="J43" i="2"/>
  <c r="G43" i="2"/>
  <c r="V42" i="2"/>
  <c r="S42" i="2"/>
  <c r="W42" i="2" s="1"/>
  <c r="Y42" i="2" s="1"/>
  <c r="P42" i="2"/>
  <c r="M42" i="2"/>
  <c r="J42" i="2"/>
  <c r="G42" i="2"/>
  <c r="V41" i="2"/>
  <c r="S41" i="2"/>
  <c r="P41" i="2"/>
  <c r="M41" i="2"/>
  <c r="J41" i="2"/>
  <c r="G41" i="2"/>
  <c r="T40" i="2"/>
  <c r="Q40" i="2"/>
  <c r="N40" i="2"/>
  <c r="K40" i="2"/>
  <c r="H40" i="2"/>
  <c r="E40" i="2"/>
  <c r="V39" i="2"/>
  <c r="S39" i="2"/>
  <c r="W39" i="2" s="1"/>
  <c r="Y39" i="2" s="1"/>
  <c r="P39" i="2"/>
  <c r="M39" i="2"/>
  <c r="J39" i="2"/>
  <c r="G39" i="2"/>
  <c r="V38" i="2"/>
  <c r="S38" i="2"/>
  <c r="W38" i="2" s="1"/>
  <c r="Y38" i="2" s="1"/>
  <c r="P38" i="2"/>
  <c r="M38" i="2"/>
  <c r="J38" i="2"/>
  <c r="G38" i="2"/>
  <c r="V37" i="2"/>
  <c r="S37" i="2"/>
  <c r="W37" i="2" s="1"/>
  <c r="W36" i="2" s="1"/>
  <c r="Y36" i="2" s="1"/>
  <c r="P37" i="2"/>
  <c r="P36" i="2" s="1"/>
  <c r="P48" i="2" s="1"/>
  <c r="M37" i="2"/>
  <c r="J37" i="2"/>
  <c r="G37" i="2"/>
  <c r="T36" i="2"/>
  <c r="Q36" i="2"/>
  <c r="N36" i="2"/>
  <c r="K36" i="2"/>
  <c r="H36" i="2"/>
  <c r="E36" i="2"/>
  <c r="V33" i="2"/>
  <c r="X33" i="2" s="1"/>
  <c r="S33" i="2"/>
  <c r="W33" i="2" s="1"/>
  <c r="P33" i="2"/>
  <c r="P30" i="2" s="1"/>
  <c r="M33" i="2"/>
  <c r="J33" i="2"/>
  <c r="G33" i="2"/>
  <c r="V32" i="2"/>
  <c r="S32" i="2"/>
  <c r="P32" i="2"/>
  <c r="V31" i="2"/>
  <c r="S31" i="2"/>
  <c r="W31" i="2"/>
  <c r="P31" i="2"/>
  <c r="T30" i="2"/>
  <c r="Q30" i="2"/>
  <c r="N30" i="2"/>
  <c r="K30" i="2"/>
  <c r="G30" i="2"/>
  <c r="V25" i="2"/>
  <c r="S25" i="2"/>
  <c r="P25" i="2"/>
  <c r="M25" i="2"/>
  <c r="W25" i="2" s="1"/>
  <c r="J25" i="2"/>
  <c r="X25" i="2" s="1"/>
  <c r="G25" i="2"/>
  <c r="V24" i="2"/>
  <c r="S24" i="2"/>
  <c r="P24" i="2"/>
  <c r="M24" i="2"/>
  <c r="J24" i="2"/>
  <c r="X24" i="2" s="1"/>
  <c r="G24" i="2"/>
  <c r="V23" i="2"/>
  <c r="S23" i="2"/>
  <c r="P23" i="2"/>
  <c r="M23" i="2"/>
  <c r="J23" i="2"/>
  <c r="J22" i="2" s="1"/>
  <c r="H29" i="2" s="1"/>
  <c r="J29" i="2" s="1"/>
  <c r="G23" i="2"/>
  <c r="T22" i="2"/>
  <c r="Q22" i="2"/>
  <c r="N22" i="2"/>
  <c r="K22" i="2"/>
  <c r="H22" i="2"/>
  <c r="E22" i="2"/>
  <c r="V21" i="2"/>
  <c r="S21" i="2"/>
  <c r="P21" i="2"/>
  <c r="M21" i="2"/>
  <c r="J21" i="2"/>
  <c r="X21" i="2" s="1"/>
  <c r="G21" i="2"/>
  <c r="V20" i="2"/>
  <c r="S20" i="2"/>
  <c r="P20" i="2"/>
  <c r="M20" i="2"/>
  <c r="J20" i="2"/>
  <c r="X20" i="2" s="1"/>
  <c r="G20" i="2"/>
  <c r="V19" i="2"/>
  <c r="S19" i="2"/>
  <c r="P19" i="2"/>
  <c r="M19" i="2"/>
  <c r="J19" i="2"/>
  <c r="G19" i="2"/>
  <c r="T18" i="2"/>
  <c r="Q18" i="2"/>
  <c r="N18" i="2"/>
  <c r="K18" i="2"/>
  <c r="H18" i="2"/>
  <c r="E18" i="2"/>
  <c r="V16" i="2"/>
  <c r="S16" i="2"/>
  <c r="P16" i="2"/>
  <c r="M16" i="2"/>
  <c r="V15" i="2"/>
  <c r="S15" i="2"/>
  <c r="P15" i="2"/>
  <c r="M15" i="2"/>
  <c r="V14" i="2"/>
  <c r="S14" i="2"/>
  <c r="P14" i="2"/>
  <c r="M14" i="2"/>
  <c r="T13" i="2"/>
  <c r="Q13" i="2"/>
  <c r="N13" i="2"/>
  <c r="K13" i="2"/>
  <c r="A5" i="2"/>
  <c r="A4" i="2"/>
  <c r="A3" i="2"/>
  <c r="L30" i="1"/>
  <c r="H30" i="1"/>
  <c r="G30" i="1"/>
  <c r="F30" i="1"/>
  <c r="E30" i="1"/>
  <c r="D30" i="1"/>
  <c r="J30" i="1"/>
  <c r="N29" i="1"/>
  <c r="M29" i="1" s="1"/>
  <c r="J27" i="1"/>
  <c r="N27" i="1" s="1"/>
  <c r="N48" i="2"/>
  <c r="E48" i="2"/>
  <c r="H48" i="2"/>
  <c r="T48" i="2"/>
  <c r="P125" i="2"/>
  <c r="N57" i="2"/>
  <c r="V111" i="2"/>
  <c r="V123" i="2" s="1"/>
  <c r="V119" i="2"/>
  <c r="W99" i="2"/>
  <c r="W100" i="2"/>
  <c r="S105" i="2"/>
  <c r="X112" i="2"/>
  <c r="X113" i="2"/>
  <c r="X114" i="2"/>
  <c r="J125" i="2"/>
  <c r="M158" i="2"/>
  <c r="J173" i="2"/>
  <c r="V173" i="2"/>
  <c r="X186" i="2"/>
  <c r="P185" i="2"/>
  <c r="X188" i="2"/>
  <c r="X189" i="2"/>
  <c r="X197" i="2"/>
  <c r="V196" i="2"/>
  <c r="P54" i="2"/>
  <c r="X103" i="2"/>
  <c r="V105" i="2"/>
  <c r="P105" i="2"/>
  <c r="X117" i="2"/>
  <c r="P158" i="2"/>
  <c r="X153" i="2"/>
  <c r="X154" i="2"/>
  <c r="X155" i="2"/>
  <c r="X157" i="2"/>
  <c r="W164" i="2"/>
  <c r="W188" i="2"/>
  <c r="Y188" i="2" s="1"/>
  <c r="M196" i="2"/>
  <c r="V133" i="2"/>
  <c r="X202" i="2"/>
  <c r="X203" i="2"/>
  <c r="V44" i="2"/>
  <c r="M101" i="2"/>
  <c r="X104" i="2"/>
  <c r="M105" i="2"/>
  <c r="W118" i="2"/>
  <c r="Y118" i="2" s="1"/>
  <c r="S115" i="2"/>
  <c r="X120" i="2"/>
  <c r="X121" i="2"/>
  <c r="X122" i="2"/>
  <c r="X135" i="2"/>
  <c r="Y135" i="2" s="1"/>
  <c r="P177" i="2"/>
  <c r="V183" i="2"/>
  <c r="W203" i="2"/>
  <c r="X204" i="2"/>
  <c r="X205" i="2"/>
  <c r="X207" i="2"/>
  <c r="V115" i="2"/>
  <c r="P115" i="2"/>
  <c r="X118" i="2"/>
  <c r="X141" i="2"/>
  <c r="X142" i="2"/>
  <c r="W204" i="2"/>
  <c r="W207" i="2"/>
  <c r="P111" i="2"/>
  <c r="P123" i="2" s="1"/>
  <c r="P119" i="2"/>
  <c r="S22" i="2"/>
  <c r="Q29" i="2" s="1"/>
  <c r="S29" i="2" s="1"/>
  <c r="X45" i="2"/>
  <c r="X46" i="2"/>
  <c r="X47" i="2"/>
  <c r="S50" i="2"/>
  <c r="J59" i="2"/>
  <c r="V59" i="2"/>
  <c r="G97" i="2"/>
  <c r="V97" i="2"/>
  <c r="X100" i="2"/>
  <c r="Y100" i="2" s="1"/>
  <c r="J119" i="2"/>
  <c r="M125" i="2"/>
  <c r="S125" i="2"/>
  <c r="M129" i="2"/>
  <c r="W132" i="2"/>
  <c r="J133" i="2"/>
  <c r="J137" i="2" s="1"/>
  <c r="X144" i="2"/>
  <c r="X145" i="2"/>
  <c r="X146" i="2"/>
  <c r="X147" i="2"/>
  <c r="W157" i="2"/>
  <c r="Y157" i="2" s="1"/>
  <c r="X161" i="2"/>
  <c r="X163" i="2"/>
  <c r="J177" i="2"/>
  <c r="V177" i="2"/>
  <c r="X176" i="2"/>
  <c r="P183" i="2"/>
  <c r="V190" i="2"/>
  <c r="P190" i="2"/>
  <c r="X193" i="2"/>
  <c r="X194" i="2"/>
  <c r="V22" i="2"/>
  <c r="T29" i="2" s="1"/>
  <c r="V29" i="2" s="1"/>
  <c r="J36" i="2"/>
  <c r="S101" i="2"/>
  <c r="W104" i="2"/>
  <c r="W107" i="2"/>
  <c r="Y107" i="2" s="1"/>
  <c r="S111" i="2"/>
  <c r="W117" i="2"/>
  <c r="Y117" i="2" s="1"/>
  <c r="S119" i="2"/>
  <c r="X126" i="2"/>
  <c r="X127" i="2"/>
  <c r="X128" i="2"/>
  <c r="X125" i="2" s="1"/>
  <c r="V129" i="2"/>
  <c r="S133" i="2"/>
  <c r="W136" i="2"/>
  <c r="W133" i="2" s="1"/>
  <c r="X148" i="2"/>
  <c r="X156" i="2"/>
  <c r="P173" i="2"/>
  <c r="X169" i="2"/>
  <c r="X170" i="2"/>
  <c r="X171" i="2"/>
  <c r="Y171" i="2" s="1"/>
  <c r="X172" i="2"/>
  <c r="M177" i="2"/>
  <c r="X180" i="2"/>
  <c r="X181" i="2"/>
  <c r="Y181" i="2"/>
  <c r="X182" i="2"/>
  <c r="G185" i="2"/>
  <c r="S185" i="2"/>
  <c r="W192" i="2"/>
  <c r="W193" i="2"/>
  <c r="Y193" i="2" s="1"/>
  <c r="Z193" i="2" s="1"/>
  <c r="M18" i="2"/>
  <c r="K28" i="2" s="1"/>
  <c r="M28" i="2" s="1"/>
  <c r="P22" i="2"/>
  <c r="N29" i="2" s="1"/>
  <c r="G22" i="2"/>
  <c r="E29" i="2" s="1"/>
  <c r="G18" i="2"/>
  <c r="E28" i="2" s="1"/>
  <c r="G28" i="2" s="1"/>
  <c r="W28" i="2" s="1"/>
  <c r="S18" i="2"/>
  <c r="Q28" i="2"/>
  <c r="S28" i="2"/>
  <c r="W61" i="2"/>
  <c r="V30" i="2"/>
  <c r="X42" i="2"/>
  <c r="P44" i="2"/>
  <c r="P13" i="2"/>
  <c r="N27" i="2" s="1"/>
  <c r="M13" i="2"/>
  <c r="K27" i="2"/>
  <c r="V18" i="2"/>
  <c r="T28" i="2"/>
  <c r="V28" i="2" s="1"/>
  <c r="P18" i="2"/>
  <c r="N28" i="2"/>
  <c r="P28" i="2" s="1"/>
  <c r="X23" i="2"/>
  <c r="V40" i="2"/>
  <c r="P40" i="2"/>
  <c r="J44" i="2"/>
  <c r="J48" i="2" s="1"/>
  <c r="W56" i="2"/>
  <c r="V63" i="2"/>
  <c r="X65" i="2"/>
  <c r="X61" i="2"/>
  <c r="M30" i="2"/>
  <c r="P59" i="2"/>
  <c r="X14" i="2"/>
  <c r="W19" i="2"/>
  <c r="W20" i="2"/>
  <c r="W21" i="2"/>
  <c r="W18" i="2" s="1"/>
  <c r="W23" i="2"/>
  <c r="W24" i="2"/>
  <c r="X37" i="2"/>
  <c r="X38" i="2"/>
  <c r="V36" i="2"/>
  <c r="X39" i="2"/>
  <c r="X43" i="2"/>
  <c r="M44" i="2"/>
  <c r="X51" i="2"/>
  <c r="V50" i="2"/>
  <c r="X52" i="2"/>
  <c r="X53" i="2"/>
  <c r="X55" i="2"/>
  <c r="S63" i="2"/>
  <c r="W66" i="2"/>
  <c r="W16" i="2"/>
  <c r="Y16" i="2" s="1"/>
  <c r="Z16" i="2" s="1"/>
  <c r="G101" i="2"/>
  <c r="W103" i="2"/>
  <c r="Y103" i="2" s="1"/>
  <c r="Z103" i="2" s="1"/>
  <c r="M36" i="2"/>
  <c r="M40" i="2"/>
  <c r="X41" i="2"/>
  <c r="J40" i="2"/>
  <c r="G50" i="2"/>
  <c r="G57" i="2" s="1"/>
  <c r="X99" i="2"/>
  <c r="X106" i="2"/>
  <c r="J105" i="2"/>
  <c r="X32" i="2"/>
  <c r="W62" i="2"/>
  <c r="W64" i="2"/>
  <c r="G40" i="2"/>
  <c r="G48" i="2" s="1"/>
  <c r="G44" i="2"/>
  <c r="W55" i="2"/>
  <c r="W60" i="2"/>
  <c r="G59" i="2"/>
  <c r="G36" i="2"/>
  <c r="S36" i="2"/>
  <c r="K48" i="2"/>
  <c r="T57" i="2"/>
  <c r="M111" i="2"/>
  <c r="J50" i="2"/>
  <c r="J57" i="2" s="1"/>
  <c r="P50" i="2"/>
  <c r="J111" i="2"/>
  <c r="M119" i="2"/>
  <c r="W120" i="2"/>
  <c r="W119" i="2" s="1"/>
  <c r="Y119" i="2" s="1"/>
  <c r="W130" i="2"/>
  <c r="G129" i="2"/>
  <c r="S129" i="2"/>
  <c r="T137" i="2"/>
  <c r="M97" i="2"/>
  <c r="J97" i="2"/>
  <c r="P101" i="2"/>
  <c r="W102" i="2"/>
  <c r="X107" i="2"/>
  <c r="W113" i="2"/>
  <c r="Y113" i="2" s="1"/>
  <c r="M115" i="2"/>
  <c r="X116" i="2"/>
  <c r="J115" i="2"/>
  <c r="W131" i="2"/>
  <c r="M133" i="2"/>
  <c r="W134" i="2"/>
  <c r="K109" i="2"/>
  <c r="W126" i="2"/>
  <c r="Y126" i="2" s="1"/>
  <c r="G133" i="2"/>
  <c r="W135" i="2"/>
  <c r="X131" i="2"/>
  <c r="Y131" i="2" s="1"/>
  <c r="X140" i="2"/>
  <c r="X152" i="2"/>
  <c r="M173" i="2"/>
  <c r="G177" i="2"/>
  <c r="S177" i="2"/>
  <c r="G158" i="2"/>
  <c r="G166" i="2"/>
  <c r="S166" i="2"/>
  <c r="S183" i="2"/>
  <c r="W186" i="2"/>
  <c r="G196" i="2"/>
  <c r="G223" i="2" s="1"/>
  <c r="T223" i="2"/>
  <c r="J129" i="2"/>
  <c r="J158" i="2"/>
  <c r="V158" i="2"/>
  <c r="G173" i="2"/>
  <c r="S173" i="2"/>
  <c r="M200" i="2"/>
  <c r="X160" i="2"/>
  <c r="X168" i="2"/>
  <c r="X187" i="2"/>
  <c r="X192" i="2"/>
  <c r="X198" i="2"/>
  <c r="X175" i="2"/>
  <c r="J185" i="2"/>
  <c r="J196" i="2"/>
  <c r="Y203" i="2"/>
  <c r="Z203" i="2" s="1"/>
  <c r="P57" i="2"/>
  <c r="X111" i="2"/>
  <c r="X123" i="2" s="1"/>
  <c r="Y192" i="2"/>
  <c r="Z192" i="2" s="1"/>
  <c r="Y180" i="2"/>
  <c r="Z180" i="2" s="1"/>
  <c r="Y104" i="2"/>
  <c r="Y207" i="2"/>
  <c r="Z207" i="2" s="1"/>
  <c r="Y121" i="2"/>
  <c r="X119" i="2"/>
  <c r="X44" i="2"/>
  <c r="Y169" i="2"/>
  <c r="Y205" i="2"/>
  <c r="Z205" i="2" s="1"/>
  <c r="Y194" i="2"/>
  <c r="Z194" i="2"/>
  <c r="X177" i="2"/>
  <c r="X158" i="2"/>
  <c r="S123" i="2"/>
  <c r="Y176" i="2"/>
  <c r="X173" i="2"/>
  <c r="Y23" i="2"/>
  <c r="J123" i="2"/>
  <c r="Y127" i="2"/>
  <c r="Y61" i="2"/>
  <c r="M48" i="2"/>
  <c r="Y20" i="2"/>
  <c r="Y24" i="2"/>
  <c r="X50" i="2"/>
  <c r="Y43" i="2"/>
  <c r="V48" i="2"/>
  <c r="Y21" i="2"/>
  <c r="Y52" i="2"/>
  <c r="X40" i="2"/>
  <c r="X36" i="2"/>
  <c r="X22" i="2"/>
  <c r="P27" i="2"/>
  <c r="W177" i="2"/>
  <c r="Y175" i="2"/>
  <c r="W129" i="2"/>
  <c r="M123" i="2"/>
  <c r="Y55" i="2"/>
  <c r="W54" i="2"/>
  <c r="W173" i="2"/>
  <c r="Y168" i="2"/>
  <c r="Y186" i="2"/>
  <c r="Y60" i="2"/>
  <c r="X115" i="2"/>
  <c r="Y120" i="2"/>
  <c r="M27" i="2"/>
  <c r="Y37" i="2"/>
  <c r="Y173" i="2"/>
  <c r="Y177" i="2"/>
  <c r="X48" i="2"/>
  <c r="Y33" i="2" l="1"/>
  <c r="M183" i="2"/>
  <c r="X179" i="2"/>
  <c r="X183" i="2" s="1"/>
  <c r="W182" i="2"/>
  <c r="Y182" i="2" s="1"/>
  <c r="M223" i="2"/>
  <c r="W199" i="2"/>
  <c r="Y199" i="2" s="1"/>
  <c r="X196" i="2"/>
  <c r="W189" i="2"/>
  <c r="X185" i="2"/>
  <c r="W162" i="2"/>
  <c r="W165" i="2"/>
  <c r="W166" i="2" s="1"/>
  <c r="P166" i="2"/>
  <c r="Y140" i="2"/>
  <c r="M150" i="2"/>
  <c r="Y143" i="2"/>
  <c r="G150" i="2"/>
  <c r="W149" i="2"/>
  <c r="Y149" i="2" s="1"/>
  <c r="S137" i="2"/>
  <c r="X136" i="2"/>
  <c r="Y136" i="2" s="1"/>
  <c r="G125" i="2"/>
  <c r="G137" i="2" s="1"/>
  <c r="M137" i="2"/>
  <c r="V137" i="2"/>
  <c r="Y108" i="2"/>
  <c r="S109" i="2"/>
  <c r="M109" i="2"/>
  <c r="X62" i="2"/>
  <c r="Y62" i="2" s="1"/>
  <c r="W59" i="2"/>
  <c r="Y59" i="2" s="1"/>
  <c r="X59" i="2"/>
  <c r="Y25" i="2"/>
  <c r="W22" i="2"/>
  <c r="Y22" i="2" s="1"/>
  <c r="G29" i="2"/>
  <c r="N26" i="2"/>
  <c r="P29" i="2"/>
  <c r="M22" i="2"/>
  <c r="Y160" i="2"/>
  <c r="Z160" i="2" s="1"/>
  <c r="X31" i="2"/>
  <c r="J30" i="2"/>
  <c r="P200" i="2"/>
  <c r="P223" i="2" s="1"/>
  <c r="X208" i="2"/>
  <c r="Y128" i="2"/>
  <c r="X15" i="2"/>
  <c r="Y15" i="2" s="1"/>
  <c r="Z15" i="2" s="1"/>
  <c r="V13" i="2"/>
  <c r="J18" i="2"/>
  <c r="H28" i="2" s="1"/>
  <c r="J28" i="2" s="1"/>
  <c r="X19" i="2"/>
  <c r="W97" i="2"/>
  <c r="W141" i="2"/>
  <c r="Y141" i="2" s="1"/>
  <c r="Z141" i="2" s="1"/>
  <c r="S150" i="2"/>
  <c r="Y73" i="2"/>
  <c r="Z73" i="2" s="1"/>
  <c r="Y82" i="2"/>
  <c r="Z82" i="2" s="1"/>
  <c r="Y75" i="2"/>
  <c r="Z75" i="2" s="1"/>
  <c r="W72" i="2"/>
  <c r="Y72" i="2" s="1"/>
  <c r="Z72" i="2" s="1"/>
  <c r="Y215" i="2"/>
  <c r="Z215" i="2" s="1"/>
  <c r="X221" i="2"/>
  <c r="Y221" i="2" s="1"/>
  <c r="Z221" i="2" s="1"/>
  <c r="W32" i="2"/>
  <c r="S30" i="2"/>
  <c r="W45" i="2"/>
  <c r="S44" i="2"/>
  <c r="Y69" i="2"/>
  <c r="Z69" i="2" s="1"/>
  <c r="W86" i="2"/>
  <c r="Y86" i="2" s="1"/>
  <c r="W125" i="2"/>
  <c r="Y125" i="2" s="1"/>
  <c r="Y198" i="2"/>
  <c r="S13" i="2"/>
  <c r="W14" i="2"/>
  <c r="J63" i="2"/>
  <c r="J109" i="2" s="1"/>
  <c r="X64" i="2"/>
  <c r="P63" i="2"/>
  <c r="X66" i="2"/>
  <c r="Y66" i="2" s="1"/>
  <c r="Z66" i="2" s="1"/>
  <c r="P97" i="2"/>
  <c r="P109" i="2" s="1"/>
  <c r="X98" i="2"/>
  <c r="N109" i="2"/>
  <c r="V101" i="2"/>
  <c r="V109" i="2" s="1"/>
  <c r="X102" i="2"/>
  <c r="G105" i="2"/>
  <c r="W106" i="2"/>
  <c r="W112" i="2"/>
  <c r="G111" i="2"/>
  <c r="G115" i="2"/>
  <c r="W116" i="2"/>
  <c r="X130" i="2"/>
  <c r="P129" i="2"/>
  <c r="P133" i="2"/>
  <c r="P137" i="2" s="1"/>
  <c r="X134" i="2"/>
  <c r="P150" i="2"/>
  <c r="Y67" i="2"/>
  <c r="Z67" i="2" s="1"/>
  <c r="Y80" i="2"/>
  <c r="Z80" i="2" s="1"/>
  <c r="X201" i="2"/>
  <c r="H222" i="2"/>
  <c r="J222" i="2" s="1"/>
  <c r="X222" i="2" s="1"/>
  <c r="Y222" i="2" s="1"/>
  <c r="Z222" i="2" s="1"/>
  <c r="S40" i="2"/>
  <c r="W41" i="2"/>
  <c r="Y71" i="2"/>
  <c r="Z71" i="2" s="1"/>
  <c r="W92" i="2"/>
  <c r="Y92" i="2" s="1"/>
  <c r="X139" i="2"/>
  <c r="X150" i="2" s="1"/>
  <c r="J150" i="2"/>
  <c r="W139" i="2"/>
  <c r="Y204" i="2"/>
  <c r="Z204" i="2" s="1"/>
  <c r="Y99" i="2"/>
  <c r="X56" i="2"/>
  <c r="Y56" i="2" s="1"/>
  <c r="V54" i="2"/>
  <c r="V57" i="2" s="1"/>
  <c r="J166" i="2"/>
  <c r="X164" i="2"/>
  <c r="Y164" i="2" s="1"/>
  <c r="W179" i="2"/>
  <c r="G183" i="2"/>
  <c r="K223" i="2"/>
  <c r="W191" i="2"/>
  <c r="S190" i="2"/>
  <c r="S196" i="2"/>
  <c r="W197" i="2"/>
  <c r="S200" i="2"/>
  <c r="W202" i="2"/>
  <c r="X206" i="2"/>
  <c r="V200" i="2"/>
  <c r="V223" i="2" s="1"/>
  <c r="Y79" i="2"/>
  <c r="Z79" i="2" s="1"/>
  <c r="Y89" i="2"/>
  <c r="Y217" i="2"/>
  <c r="Z217" i="2" s="1"/>
  <c r="W220" i="2"/>
  <c r="Y220" i="2" s="1"/>
  <c r="Z220" i="2" s="1"/>
  <c r="Y216" i="2"/>
  <c r="Z216" i="2" s="1"/>
  <c r="Y212" i="2"/>
  <c r="Y211" i="2"/>
  <c r="Y77" i="2"/>
  <c r="Z77" i="2" s="1"/>
  <c r="W101" i="2"/>
  <c r="M50" i="2"/>
  <c r="M57" i="2" s="1"/>
  <c r="W51" i="2"/>
  <c r="Y53" i="2"/>
  <c r="V166" i="2"/>
  <c r="X162" i="2"/>
  <c r="X166" i="2" s="1"/>
  <c r="Y214" i="2"/>
  <c r="Z214" i="2" s="1"/>
  <c r="Y219" i="2"/>
  <c r="Z219" i="2" s="1"/>
  <c r="J13" i="2"/>
  <c r="Y206" i="2"/>
  <c r="Z206" i="2" s="1"/>
  <c r="Y210" i="2"/>
  <c r="X13" i="2"/>
  <c r="W152" i="2"/>
  <c r="S158" i="2"/>
  <c r="Y208" i="2"/>
  <c r="Z208" i="2" s="1"/>
  <c r="Y87" i="2"/>
  <c r="G63" i="2"/>
  <c r="W70" i="2"/>
  <c r="Y70" i="2" s="1"/>
  <c r="Z70" i="2" s="1"/>
  <c r="W76" i="2"/>
  <c r="Y76" i="2" s="1"/>
  <c r="Z76" i="2" s="1"/>
  <c r="Y91" i="2"/>
  <c r="J190" i="2"/>
  <c r="S223" i="2" l="1"/>
  <c r="Y189" i="2"/>
  <c r="W185" i="2"/>
  <c r="Y185" i="2" s="1"/>
  <c r="Y165" i="2"/>
  <c r="G26" i="2"/>
  <c r="G34" i="2" s="1"/>
  <c r="X29" i="2"/>
  <c r="P26" i="2"/>
  <c r="P34" i="2" s="1"/>
  <c r="P224" i="2" s="1"/>
  <c r="P226" i="2" s="1"/>
  <c r="K29" i="2"/>
  <c r="X101" i="2"/>
  <c r="Y102" i="2"/>
  <c r="Z102" i="2" s="1"/>
  <c r="T27" i="2"/>
  <c r="W183" i="2"/>
  <c r="Y183" i="2" s="1"/>
  <c r="Z183" i="2" s="1"/>
  <c r="Y179" i="2"/>
  <c r="J200" i="2"/>
  <c r="G123" i="2"/>
  <c r="Y166" i="2"/>
  <c r="Z166" i="2" s="1"/>
  <c r="W115" i="2"/>
  <c r="Y115" i="2" s="1"/>
  <c r="Y116" i="2"/>
  <c r="W30" i="2"/>
  <c r="Y30" i="2" s="1"/>
  <c r="Z30" i="2" s="1"/>
  <c r="Y32" i="2"/>
  <c r="Z32" i="2" s="1"/>
  <c r="X133" i="2"/>
  <c r="Y134" i="2"/>
  <c r="Y31" i="2"/>
  <c r="Z31" i="2" s="1"/>
  <c r="X30" i="2"/>
  <c r="W196" i="2"/>
  <c r="Y196" i="2" s="1"/>
  <c r="Y197" i="2"/>
  <c r="H27" i="2"/>
  <c r="Y51" i="2"/>
  <c r="W50" i="2"/>
  <c r="W63" i="2"/>
  <c r="Y63" i="2" s="1"/>
  <c r="Z63" i="2" s="1"/>
  <c r="X200" i="2"/>
  <c r="X223" i="2" s="1"/>
  <c r="Y201" i="2"/>
  <c r="Z201" i="2" s="1"/>
  <c r="Y112" i="2"/>
  <c r="W111" i="2"/>
  <c r="X97" i="2"/>
  <c r="Y97" i="2" s="1"/>
  <c r="Y98" i="2"/>
  <c r="Y14" i="2"/>
  <c r="Z14" i="2" s="1"/>
  <c r="W13" i="2"/>
  <c r="S48" i="2"/>
  <c r="X54" i="2"/>
  <c r="Y162" i="2"/>
  <c r="Y139" i="2"/>
  <c r="Z139" i="2" s="1"/>
  <c r="W150" i="2"/>
  <c r="Y150" i="2" s="1"/>
  <c r="Z150" i="2" s="1"/>
  <c r="W40" i="2"/>
  <c r="Y40" i="2" s="1"/>
  <c r="Y41" i="2"/>
  <c r="X129" i="2"/>
  <c r="Y129" i="2" s="1"/>
  <c r="Z129" i="2" s="1"/>
  <c r="Y130" i="2"/>
  <c r="Z130" i="2" s="1"/>
  <c r="W105" i="2"/>
  <c r="Y106" i="2"/>
  <c r="Q27" i="2"/>
  <c r="Y45" i="2"/>
  <c r="W44" i="2"/>
  <c r="Y19" i="2"/>
  <c r="X18" i="2"/>
  <c r="Y18" i="2" s="1"/>
  <c r="X63" i="2"/>
  <c r="Y64" i="2"/>
  <c r="Z64" i="2" s="1"/>
  <c r="J223" i="2"/>
  <c r="W158" i="2"/>
  <c r="Y158" i="2" s="1"/>
  <c r="Y152" i="2"/>
  <c r="Y101" i="2"/>
  <c r="Z101" i="2" s="1"/>
  <c r="Y202" i="2"/>
  <c r="Z202" i="2" s="1"/>
  <c r="W200" i="2"/>
  <c r="Y191" i="2"/>
  <c r="Z191" i="2" s="1"/>
  <c r="W190" i="2"/>
  <c r="Y190" i="2" s="1"/>
  <c r="Z190" i="2" s="1"/>
  <c r="W137" i="2"/>
  <c r="G109" i="2"/>
  <c r="X28" i="2"/>
  <c r="Y28" i="2" s="1"/>
  <c r="G224" i="2" l="1"/>
  <c r="G226" i="2" s="1"/>
  <c r="M29" i="2"/>
  <c r="K26" i="2"/>
  <c r="W223" i="2"/>
  <c r="Y223" i="2" s="1"/>
  <c r="Z223" i="2" s="1"/>
  <c r="Y200" i="2"/>
  <c r="Z200" i="2" s="1"/>
  <c r="X57" i="2"/>
  <c r="Y54" i="2"/>
  <c r="S27" i="2"/>
  <c r="Q26" i="2"/>
  <c r="Y111" i="2"/>
  <c r="W123" i="2"/>
  <c r="Y123" i="2" s="1"/>
  <c r="V27" i="2"/>
  <c r="V26" i="2" s="1"/>
  <c r="V34" i="2" s="1"/>
  <c r="V224" i="2" s="1"/>
  <c r="V226" i="2" s="1"/>
  <c r="T26" i="2"/>
  <c r="W109" i="2"/>
  <c r="Y109" i="2" s="1"/>
  <c r="Z109" i="2" s="1"/>
  <c r="Y105" i="2"/>
  <c r="Y13" i="2"/>
  <c r="Z13" i="2" s="1"/>
  <c r="J27" i="2"/>
  <c r="X137" i="2"/>
  <c r="Y137" i="2" s="1"/>
  <c r="Z137" i="2" s="1"/>
  <c r="Y133" i="2"/>
  <c r="Y50" i="2"/>
  <c r="W57" i="2"/>
  <c r="Y57" i="2" s="1"/>
  <c r="Y44" i="2"/>
  <c r="W48" i="2"/>
  <c r="Y48" i="2" s="1"/>
  <c r="X109" i="2"/>
  <c r="M26" i="2" l="1"/>
  <c r="M34" i="2" s="1"/>
  <c r="M224" i="2" s="1"/>
  <c r="M226" i="2" s="1"/>
  <c r="W29" i="2"/>
  <c r="Y29" i="2" s="1"/>
  <c r="S26" i="2"/>
  <c r="S34" i="2" s="1"/>
  <c r="S224" i="2" s="1"/>
  <c r="S226" i="2" s="1"/>
  <c r="W27" i="2"/>
  <c r="J26" i="2"/>
  <c r="J34" i="2" s="1"/>
  <c r="J224" i="2" s="1"/>
  <c r="C28" i="1" s="1"/>
  <c r="X27" i="2"/>
  <c r="X26" i="2" s="1"/>
  <c r="X34" i="2" s="1"/>
  <c r="X224" i="2" s="1"/>
  <c r="N28" i="1" l="1"/>
  <c r="J226" i="2"/>
  <c r="C30" i="1"/>
  <c r="N30" i="1" s="1"/>
  <c r="M30" i="1" s="1"/>
  <c r="W26" i="2"/>
  <c r="Y27" i="2"/>
  <c r="Z27" i="2" s="1"/>
  <c r="Y26" i="2" l="1"/>
  <c r="Z26" i="2" s="1"/>
  <c r="W34" i="2"/>
  <c r="M28" i="1"/>
  <c r="X226" i="2"/>
  <c r="W224" i="2" l="1"/>
  <c r="W226" i="2" s="1"/>
  <c r="Y34" i="2"/>
  <c r="Z34" i="2" l="1"/>
  <c r="Y224" i="2"/>
  <c r="Z224" i="2" s="1"/>
</calcChain>
</file>

<file path=xl/sharedStrings.xml><?xml version="1.0" encoding="utf-8"?>
<sst xmlns="http://schemas.openxmlformats.org/spreadsheetml/2006/main" count="834" uniqueCount="444">
  <si>
    <t xml:space="preserve">
</t>
  </si>
  <si>
    <t>Назва ЛОТ-у: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</si>
  <si>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</si>
  <si>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</si>
  <si>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</si>
  <si>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</si>
  <si>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</si>
  <si>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</si>
  <si>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</si>
  <si>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</si>
  <si>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</si>
  <si>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</si>
  <si>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</si>
  <si>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</si>
  <si>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</si>
  <si>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</si>
  <si>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</si>
  <si>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</si>
  <si>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</si>
  <si>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</si>
  <si>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</si>
  <si>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</si>
  <si>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</si>
  <si>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</si>
  <si>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</si>
  <si>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</si>
  <si>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</si>
  <si>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</si>
  <si>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</si>
  <si>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</si>
  <si>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</si>
  <si>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</si>
  <si>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</si>
  <si>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</si>
  <si>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</si>
  <si>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</si>
  <si>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</si>
  <si>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</si>
  <si>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</si>
  <si>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</si>
  <si>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</si>
  <si>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</si>
  <si>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</si>
  <si>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</si>
  <si>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</si>
  <si>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</si>
  <si>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</si>
  <si>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</si>
  <si>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</si>
  <si>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</si>
  <si>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</si>
  <si>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</si>
  <si>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</si>
  <si>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</si>
  <si>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</si>
  <si>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</si>
  <si>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</si>
  <si>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</si>
  <si>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</si>
  <si>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</si>
  <si>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</si>
  <si>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</si>
  <si>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</si>
  <si>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</si>
  <si>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</si>
  <si>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</si>
  <si>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</si>
  <si>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</si>
  <si>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</si>
  <si>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</si>
  <si>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</si>
  <si>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</si>
  <si>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</si>
  <si>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</si>
  <si>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</si>
  <si>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</si>
  <si>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</si>
  <si>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</si>
  <si>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</si>
  <si>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</si>
  <si>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</si>
  <si>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</si>
  <si>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</si>
  <si>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</si>
  <si>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</si>
  <si>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</si>
  <si>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</si>
  <si>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</si>
  <si>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</si>
  <si>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</si>
  <si>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</si>
  <si>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</si>
  <si>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</si>
  <si>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</si>
  <si>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</si>
  <si>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</si>
  <si>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</si>
  <si>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</si>
  <si>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</si>
  <si>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</si>
  <si>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</si>
  <si>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</si>
  <si>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</si>
  <si>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</si>
  <si>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</si>
  <si>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</si>
  <si>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</si>
  <si>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</si>
  <si>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</si>
  <si>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</si>
  <si>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</si>
  <si>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</si>
  <si>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</si>
  <si>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</si>
  <si>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</si>
  <si>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</si>
  <si>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</si>
  <si>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</si>
  <si>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</si>
  <si>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</si>
  <si>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</si>
  <si>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</si>
  <si>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</si>
  <si>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</si>
  <si>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</si>
  <si>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</si>
  <si>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</si>
  <si>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</si>
  <si>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</si>
  <si>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</si>
  <si>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</si>
  <si>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</si>
  <si>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</si>
  <si>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</si>
  <si>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</si>
  <si>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</si>
  <si>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</si>
  <si>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</si>
  <si>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</si>
  <si>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</si>
  <si>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</si>
  <si>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</si>
  <si>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</si>
  <si>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</si>
  <si>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</si>
  <si>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</si>
  <si>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</si>
  <si>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</si>
  <si>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</si>
  <si>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</si>
  <si>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</si>
  <si>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</si>
  <si>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</si>
  <si>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</si>
  <si>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</si>
  <si>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</si>
  <si>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</si>
  <si>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</si>
  <si>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</si>
  <si>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</si>
  <si>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</si>
  <si>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</si>
  <si>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</si>
  <si>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</si>
  <si>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</si>
  <si>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</si>
  <si>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</si>
  <si>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</si>
  <si>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</si>
  <si>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</si>
  <si>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</si>
  <si>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</si>
  <si>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</si>
  <si>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</si>
  <si>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</si>
  <si>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</si>
  <si>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</si>
  <si>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</si>
  <si>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</si>
  <si>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</si>
  <si>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</si>
  <si>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</si>
  <si>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</si>
  <si>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</si>
  <si>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</si>
  <si>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</si>
  <si>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</si>
  <si>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</si>
  <si>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</si>
  <si>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</si>
  <si>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</si>
  <si>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</si>
  <si>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</si>
  <si>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</si>
  <si>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</si>
  <si>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</si>
  <si>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</si>
  <si>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</si>
  <si>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</si>
  <si>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</si>
  <si>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</si>
  <si>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</si>
  <si>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</si>
  <si>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</si>
  <si>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</si>
  <si>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</si>
  <si>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</si>
  <si>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</si>
  <si>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</si>
  <si>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</si>
  <si>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</si>
  <si>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</si>
  <si>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</si>
  <si>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</si>
  <si>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</si>
  <si>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Нанесення логотопів</t>
  </si>
  <si>
    <t>7.3</t>
  </si>
  <si>
    <t>7.4</t>
  </si>
  <si>
    <t>Друк буклетів</t>
  </si>
  <si>
    <t>7.5</t>
  </si>
  <si>
    <t>Друк листівок</t>
  </si>
  <si>
    <t>7.6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</si>
  <si>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</si>
  <si>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</si>
  <si>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</si>
  <si>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</si>
  <si>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</si>
  <si>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</si>
  <si>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</si>
  <si>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</si>
  <si>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</si>
  <si>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</si>
  <si>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</si>
  <si>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</si>
  <si>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</si>
  <si>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</si>
  <si>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</si>
  <si>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</si>
  <si>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</si>
  <si>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</si>
  <si>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</si>
  <si>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</si>
  <si>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</si>
  <si>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</si>
  <si>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</si>
  <si>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</si>
  <si>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</si>
  <si>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</si>
  <si>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</si>
  <si>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</si>
  <si>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</si>
  <si>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</si>
  <si>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</si>
  <si>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</si>
  <si>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</si>
  <si>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</si>
  <si>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</si>
  <si>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</si>
  <si>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</si>
  <si>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</si>
  <si>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</si>
  <si>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</si>
  <si>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</si>
  <si>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</si>
  <si>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</si>
  <si>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</si>
  <si>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</si>
  <si>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</si>
  <si>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</si>
  <si>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</si>
  <si>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</si>
  <si>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</si>
  <si>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</si>
  <si>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</si>
  <si>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</si>
  <si>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</si>
  <si>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</si>
  <si>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</si>
  <si>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</si>
  <si>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</si>
  <si>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</si>
  <si>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</si>
  <si>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</si>
  <si>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</si>
  <si>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</si>
  <si>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</si>
  <si>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</si>
  <si>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</si>
  <si>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</si>
  <si>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</si>
  <si>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</si>
  <si>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</si>
  <si>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</si>
  <si>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</si>
  <si>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</si>
  <si>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</si>
  <si>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</si>
  <si>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</si>
  <si>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</si>
  <si>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</si>
  <si>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</si>
  <si>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</si>
  <si>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</si>
  <si>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</si>
  <si>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</si>
  <si>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</si>
  <si>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</si>
  <si>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</si>
  <si>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Савиченко Ігор Олександрович, керівник організації, продюсер проєкту</t>
  </si>
  <si>
    <t>Ільницька Соломія Юріївна, керівник проєкту, лінійний продюсер проєкту - Фахівець з управління проектами та програмами у сфері матеріального (нематеріального) виробництв</t>
  </si>
  <si>
    <t>Шестакова Ірина Вільярівна, головний бухгалтер проєкту</t>
  </si>
  <si>
    <t>1.1.4</t>
  </si>
  <si>
    <t>Круподеря Ольга Володимирівна, менеджер проєкту - фінансовий директор</t>
  </si>
  <si>
    <t>ФОП Мироненко Юлія Валентинівна, сценаристка та режисерка проєкту</t>
  </si>
  <si>
    <t>ФОП Бойко Олександр Вікторович, оператор-постановник проєкту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</si>
  <si>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</si>
  <si>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</si>
  <si>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</si>
  <si>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</si>
  <si>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</si>
  <si>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</si>
  <si>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</si>
  <si>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</si>
  <si>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</si>
  <si>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</si>
  <si>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</si>
  <si>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</si>
  <si>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</si>
  <si>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</si>
  <si>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</si>
  <si>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</si>
  <si>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</si>
  <si>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 xml:space="preserve">Кінокамера ARRI ALEXA MINI LF      </t>
  </si>
  <si>
    <t>Карта пам'яті накопичувальна 1 Tb</t>
  </si>
  <si>
    <t>Комплект оптики ARRI ULTRA PRIME lenses T1,9  16,20,24,28,32,40,50,85,100,135 mm</t>
  </si>
  <si>
    <t>Накамерний мonitor 7" Logic pro</t>
  </si>
  <si>
    <t>Радіофокус Wireless Focus Control ARRI WCU-4 1 motor</t>
  </si>
  <si>
    <t>Візок операторський Panther Classic</t>
  </si>
  <si>
    <t>GF-SLIDER SYSTEM 2m/ с</t>
  </si>
  <si>
    <t xml:space="preserve">TERADEK BOLT 1000 </t>
  </si>
  <si>
    <t xml:space="preserve">Головка Studio 9+9 </t>
  </si>
  <si>
    <t>ASTERA HELIOS 8-lamp Tube Kit/ освітлювальний прилад</t>
  </si>
  <si>
    <t>Прожекторна установка DAYLIGHT Compact 4000 W SET</t>
  </si>
  <si>
    <t>Прилад освітлювальний 4 ft 4Bank System SYS-4804</t>
  </si>
  <si>
    <t>Светодиодная панель - SkyPanel S60-C Blue/Silver 3</t>
  </si>
  <si>
    <t>Сітки і прапори (комплект)</t>
  </si>
  <si>
    <t>Рами MANFROTTO Н1200М 4 шт</t>
  </si>
  <si>
    <t>штативи COMBO Steel STAND D45,D30 комплект</t>
  </si>
  <si>
    <t>Мікрофони Sanken CS-3e, Neumann 185, Рекордер Zoom F8 + bag</t>
  </si>
  <si>
    <t>Sennheiser 5000 + Sanken COS-11D Мікрофон-петлічка</t>
  </si>
  <si>
    <t>Система передачі звукового сигналу,
Sennheiser 500+навушники</t>
  </si>
  <si>
    <t>AKG 414 2шт + Sennheiser mount, мікрофони фонів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</si>
  <si>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</si>
  <si>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</si>
  <si>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</si>
  <si>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</si>
  <si>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</si>
  <si>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</si>
  <si>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</si>
  <si>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</si>
  <si>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</si>
  <si>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</si>
  <si>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</si>
  <si>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</si>
  <si>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</si>
  <si>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Кінокамера ARRI ALEXA   у комплекті з аксесуарами:  управління фокусом FF-1, батареї - 4, зарядний пристрій -1, карти пам’яті - 4, компендіум -1, накамерний монітор LCD -1,  кейс-1</t>
  </si>
  <si>
    <t>Оптичний пристрій  ZEISS HS: об'єктиви от 18mm до 85mm -5, кейс-1</t>
  </si>
  <si>
    <t>Гідравлічна штативна головка Sachler у комплекті: ручка, площадка, штатив високий, штатив низький</t>
  </si>
  <si>
    <t>Прожектор ARRI 2000</t>
  </si>
  <si>
    <t>Прожектор ARRI 1000</t>
  </si>
  <si>
    <t>Прожектор ARRI 650</t>
  </si>
  <si>
    <t>Ручний стабілізатор камери RONIN</t>
  </si>
  <si>
    <t>Дистанційне управління фокусом</t>
  </si>
  <si>
    <t xml:space="preserve">Пристрій освітлювальний Kino Flo </t>
  </si>
  <si>
    <t xml:space="preserve">Пристрій освітлювальний Lite Panel </t>
  </si>
  <si>
    <t>Комплект пристроїв Dedolight 3шт</t>
  </si>
  <si>
    <t>Комплект комутаційного обладнання і дистриб'юторів</t>
  </si>
  <si>
    <t>Комплект крипільного обладнання і штативів Grip</t>
  </si>
  <si>
    <t>Оренда костюмів</t>
  </si>
  <si>
    <t>Оренда реквізиту</t>
  </si>
  <si>
    <t>Жорсткий диск La cie 2TB</t>
  </si>
  <si>
    <t>Жорсткий диск La cie 4TB</t>
  </si>
  <si>
    <t>Жорсткий диск Samsung T7 500GB</t>
  </si>
  <si>
    <t>Виготовлення макетів постерів, брошур-презентацій</t>
  </si>
  <si>
    <t>Друк презентацій (8 х А4)</t>
  </si>
  <si>
    <t>Друк постерів 70х100</t>
  </si>
  <si>
    <t>Фотофіксація акторів на локаціях</t>
  </si>
  <si>
    <t>Дизайн зображень для промокампанії</t>
  </si>
  <si>
    <t>Письмовий переклад сценаріїв та текстів для презентаційної брошури англійської мовою</t>
  </si>
  <si>
    <t>13.2.5</t>
  </si>
  <si>
    <t>Послуги з постпродакшн звуку</t>
  </si>
  <si>
    <t>Послуги з монтажу відео</t>
  </si>
  <si>
    <t>Послуги створення комп'ютерної графіки</t>
  </si>
  <si>
    <t>Послуги кольорокорекції та мастерінгу відеоматеріалів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</si>
  <si>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</si>
  <si>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</si>
  <si>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</si>
  <si>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</si>
  <si>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</si>
  <si>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</si>
  <si>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</si>
  <si>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</si>
  <si>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</si>
  <si>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Послуги з пошуку локацій</t>
  </si>
  <si>
    <t>Послуги з кастингу акторів</t>
  </si>
  <si>
    <t xml:space="preserve">Послуги художника-постановника </t>
  </si>
  <si>
    <t>змін</t>
  </si>
  <si>
    <t>Послуги художника з костюмів</t>
  </si>
  <si>
    <t>Послуги із запису звуку на майданчику</t>
  </si>
  <si>
    <t>Гонорар акторам (2 план)</t>
  </si>
  <si>
    <t xml:space="preserve">Послуги із гримування акторів </t>
  </si>
  <si>
    <t>Послуги технічного обслуговування камери</t>
  </si>
  <si>
    <t>Послуги асистента оператора - фокуспулера</t>
  </si>
  <si>
    <t>Послуги гафера</t>
  </si>
  <si>
    <t>Послуги освітлювачів</t>
  </si>
  <si>
    <t>Послуги з музичного оформлення тізеру</t>
  </si>
  <si>
    <t>Транспортні послуги, мінібус, Київ</t>
  </si>
  <si>
    <t>Транспортні послуги, камерваген, Київ</t>
  </si>
  <si>
    <t>Гонорар актору (1 план) - Антоніссен Лілія Артурівна (роль Інгрід)</t>
  </si>
  <si>
    <t>13.4.8.1</t>
  </si>
  <si>
    <t>13.4.8.2</t>
  </si>
  <si>
    <t>Гонорар акторам (2 план) - Анчуткіна Валерія Анатоліївна (роль Адель)</t>
  </si>
  <si>
    <t>Гонорар акторам (2 план) - Богданович Розаліна Аметівна (роль Дженнет)</t>
  </si>
  <si>
    <t>13.4.8.3</t>
  </si>
  <si>
    <t>13.4.8.4</t>
  </si>
  <si>
    <t>Гонорар акторам (2 план) - Лагутіна Ірина Олексіївна (роль Тоні)</t>
  </si>
  <si>
    <t>Гонорар акторам (2 план) -Павленко Євгенія В’ячеславівна (роль Ліз)</t>
  </si>
  <si>
    <t>13.4.8.5</t>
  </si>
  <si>
    <t>Гонорар акторам (2 план) -Ізюмська Вікторія Володимирівна (роль Меган)</t>
  </si>
  <si>
    <t>Гонорар актору (1 план) - Циганенко Наталія Іванівна (роль Емма)</t>
  </si>
  <si>
    <t>за період з 14.09.2021 по 30.11.2021 року</t>
  </si>
  <si>
    <t>Додаток №4</t>
  </si>
  <si>
    <t>до Договору про надання гранту №4FILM1-04881</t>
  </si>
  <si>
    <t>від "14" вересня 2021 року</t>
  </si>
  <si>
    <t>Назва Грантоотримувача: ТОВ "Директорія кіно"</t>
  </si>
  <si>
    <t>Назва проєкту: "Ідея"</t>
  </si>
  <si>
    <t>Дата початку проєкту: 14.09.2021</t>
  </si>
  <si>
    <t>Дата завершення проєкту: 30.11.2021</t>
  </si>
  <si>
    <t>Назва конкурсної програми: Розвиток кінопроєкту</t>
  </si>
  <si>
    <t>Савиченко І.О.</t>
  </si>
  <si>
    <t>Директор</t>
  </si>
  <si>
    <t>Загальна сума реінвестицій (дохід отриманий від реалізації книг, квитків, програм та інше)</t>
  </si>
  <si>
    <t>Савиченко І О.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</si>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</sst>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d&quot;.&quot;m"/>
  </numFmts>
  <fonts count="41" x14ac:knownFonts="1"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b/>
      <sz val="10"/>
      <color rgb="FFFF0000"/>
      <name val="Arial"/>
    </font>
    <font>
      <sz val="10"/>
      <name val="Arial"/>
    </font>
    <font>
      <b/>
      <sz val="10"/>
      <color rgb="FFFFFFFF"/>
      <name val="Arial"/>
    </font>
    <font>
      <b/>
      <i/>
      <sz val="10"/>
      <color rgb="FFFF0000"/>
      <name val="Arial"/>
    </font>
    <font>
      <b/>
      <sz val="10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1"/>
      <name val="Arial"/>
    </font>
    <font>
      <b/>
      <i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sz val="10"/>
      <name val="Arial"/>
    </font>
    <font>
      <i/>
      <vertAlign val="superscript"/>
      <sz val="10"/>
      <color rgb="FF000000"/>
      <name val="Arial"/>
    </font>
    <font>
      <i/>
      <sz val="10"/>
      <color rgb="FF000000"/>
      <name val="Arial"/>
    </font>
    <font>
      <sz val="10"/>
      <color rgb="FFFF000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indexed="15"/>
      <name val="Arial"/>
      <family val="2"/>
    </font>
    <font>
      <b/>
      <sz val="16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indexed="9"/>
        <bgColor auto="1"/>
      </patternFill>
    </fill>
  </fills>
  <borders count="1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rgb="FF00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7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vertical="center"/>
    </xf>
    <xf numFmtId="0" fontId="9" fillId="4" borderId="47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vertical="center" wrapText="1"/>
    </xf>
    <xf numFmtId="0" fontId="0" fillId="4" borderId="48" xfId="0" applyFont="1" applyFill="1" applyBorder="1" applyAlignment="1">
      <alignment horizontal="center" vertical="center"/>
    </xf>
    <xf numFmtId="4" fontId="0" fillId="4" borderId="48" xfId="0" applyNumberFormat="1" applyFont="1" applyFill="1" applyBorder="1" applyAlignment="1">
      <alignment horizontal="right" vertical="center"/>
    </xf>
    <xf numFmtId="4" fontId="10" fillId="4" borderId="48" xfId="0" applyNumberFormat="1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vertical="center"/>
    </xf>
    <xf numFmtId="0" fontId="1" fillId="5" borderId="47" xfId="0" applyFont="1" applyFill="1" applyBorder="1" applyAlignment="1">
      <alignment horizontal="center" vertical="center"/>
    </xf>
    <xf numFmtId="4" fontId="1" fillId="5" borderId="47" xfId="0" applyNumberFormat="1" applyFont="1" applyFill="1" applyBorder="1" applyAlignment="1">
      <alignment horizontal="right" vertical="center"/>
    </xf>
    <xf numFmtId="4" fontId="4" fillId="5" borderId="47" xfId="0" applyNumberFormat="1" applyFont="1" applyFill="1" applyBorder="1" applyAlignment="1">
      <alignment horizontal="right" vertical="center"/>
    </xf>
    <xf numFmtId="0" fontId="5" fillId="5" borderId="50" xfId="0" applyFont="1" applyFill="1" applyBorder="1" applyAlignment="1">
      <alignment vertical="center"/>
    </xf>
    <xf numFmtId="165" fontId="2" fillId="6" borderId="51" xfId="0" applyNumberFormat="1" applyFont="1" applyFill="1" applyBorder="1" applyAlignment="1">
      <alignment vertical="top"/>
    </xf>
    <xf numFmtId="49" fontId="2" fillId="6" borderId="52" xfId="0" applyNumberFormat="1" applyFont="1" applyFill="1" applyBorder="1" applyAlignment="1">
      <alignment horizontal="center" vertical="top"/>
    </xf>
    <xf numFmtId="0" fontId="12" fillId="6" borderId="53" xfId="0" applyFont="1" applyFill="1" applyBorder="1" applyAlignment="1">
      <alignment vertical="top" wrapText="1"/>
    </xf>
    <xf numFmtId="0" fontId="2" fillId="6" borderId="54" xfId="0" applyFont="1" applyFill="1" applyBorder="1" applyAlignment="1">
      <alignment horizontal="center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4" fillId="6" borderId="58" xfId="0" applyNumberFormat="1" applyFont="1" applyFill="1" applyBorder="1" applyAlignment="1">
      <alignment horizontal="right" vertical="top"/>
    </xf>
    <xf numFmtId="10" fontId="4" fillId="6" borderId="58" xfId="0" applyNumberFormat="1" applyFont="1" applyFill="1" applyBorder="1" applyAlignment="1">
      <alignment horizontal="right" vertical="top"/>
    </xf>
    <xf numFmtId="0" fontId="8" fillId="6" borderId="5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9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4" fillId="0" borderId="62" xfId="0" applyNumberFormat="1" applyFont="1" applyBorder="1" applyAlignment="1">
      <alignment horizontal="right" vertical="top"/>
    </xf>
    <xf numFmtId="10" fontId="4" fillId="0" borderId="62" xfId="0" applyNumberFormat="1" applyFont="1" applyBorder="1" applyAlignment="1">
      <alignment horizontal="right" vertical="top"/>
    </xf>
    <xf numFmtId="0" fontId="5" fillId="0" borderId="6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65" fontId="2" fillId="0" borderId="63" xfId="0" applyNumberFormat="1" applyFont="1" applyBorder="1" applyAlignment="1">
      <alignment vertical="top"/>
    </xf>
    <xf numFmtId="49" fontId="2" fillId="0" borderId="23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0" fontId="5" fillId="0" borderId="65" xfId="0" applyFont="1" applyBorder="1" applyAlignment="1">
      <alignment vertical="top" wrapText="1"/>
    </xf>
    <xf numFmtId="0" fontId="12" fillId="6" borderId="66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1" fillId="6" borderId="69" xfId="0" applyNumberFormat="1" applyFont="1" applyFill="1" applyBorder="1" applyAlignment="1">
      <alignment horizontal="right" vertical="top"/>
    </xf>
    <xf numFmtId="0" fontId="8" fillId="6" borderId="69" xfId="0" applyFont="1" applyFill="1" applyBorder="1" applyAlignment="1">
      <alignment vertical="top" wrapText="1"/>
    </xf>
    <xf numFmtId="165" fontId="2" fillId="0" borderId="70" xfId="0" applyNumberFormat="1" applyFont="1" applyBorder="1" applyAlignment="1">
      <alignment vertical="top"/>
    </xf>
    <xf numFmtId="0" fontId="1" fillId="0" borderId="70" xfId="0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49" fontId="2" fillId="0" borderId="71" xfId="0" applyNumberFormat="1" applyFont="1" applyBorder="1" applyAlignment="1">
      <alignment horizontal="center" vertical="top"/>
    </xf>
    <xf numFmtId="165" fontId="2" fillId="0" borderId="13" xfId="0" applyNumberFormat="1" applyFont="1" applyBorder="1" applyAlignment="1">
      <alignment vertical="top"/>
    </xf>
    <xf numFmtId="49" fontId="2" fillId="0" borderId="19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0" fontId="5" fillId="0" borderId="74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4" fontId="4" fillId="0" borderId="20" xfId="0" applyNumberFormat="1" applyFont="1" applyBorder="1" applyAlignment="1">
      <alignment horizontal="right" vertical="top"/>
    </xf>
    <xf numFmtId="165" fontId="12" fillId="7" borderId="46" xfId="0" applyNumberFormat="1" applyFont="1" applyFill="1" applyBorder="1" applyAlignment="1">
      <alignment vertical="center"/>
    </xf>
    <xf numFmtId="165" fontId="2" fillId="7" borderId="47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horizontal="center" vertical="center"/>
    </xf>
    <xf numFmtId="4" fontId="2" fillId="2" borderId="48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26" xfId="0" applyNumberFormat="1" applyFont="1" applyFill="1" applyBorder="1" applyAlignment="1">
      <alignment horizontal="right" vertical="center"/>
    </xf>
    <xf numFmtId="4" fontId="2" fillId="7" borderId="43" xfId="0" applyNumberFormat="1" applyFont="1" applyFill="1" applyBorder="1" applyAlignment="1">
      <alignment horizontal="right" vertical="center"/>
    </xf>
    <xf numFmtId="0" fontId="8" fillId="7" borderId="42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2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4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4" fillId="6" borderId="68" xfId="0" applyNumberFormat="1" applyFont="1" applyFill="1" applyBorder="1" applyAlignment="1">
      <alignment horizontal="right" vertical="top"/>
    </xf>
    <xf numFmtId="0" fontId="1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4" fillId="7" borderId="43" xfId="0" applyNumberFormat="1" applyFont="1" applyFill="1" applyBorder="1" applyAlignment="1">
      <alignment horizontal="right" vertical="center"/>
    </xf>
    <xf numFmtId="4" fontId="4" fillId="6" borderId="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60" xfId="0" applyFont="1" applyBorder="1" applyAlignment="1">
      <alignment horizontal="left" vertical="top" wrapText="1"/>
    </xf>
    <xf numFmtId="0" fontId="1" fillId="0" borderId="75" xfId="0" applyFont="1" applyBorder="1" applyAlignment="1">
      <alignment horizontal="left" vertical="top" wrapText="1"/>
    </xf>
    <xf numFmtId="4" fontId="4" fillId="7" borderId="48" xfId="0" applyNumberFormat="1" applyFont="1" applyFill="1" applyBorder="1" applyAlignment="1">
      <alignment horizontal="right" vertical="center"/>
    </xf>
    <xf numFmtId="4" fontId="4" fillId="7" borderId="26" xfId="0" applyNumberFormat="1" applyFont="1" applyFill="1" applyBorder="1" applyAlignment="1">
      <alignment horizontal="right" vertical="top"/>
    </xf>
    <xf numFmtId="0" fontId="2" fillId="5" borderId="46" xfId="0" applyFont="1" applyFill="1" applyBorder="1" applyAlignment="1">
      <alignment vertical="center"/>
    </xf>
    <xf numFmtId="0" fontId="2" fillId="5" borderId="26" xfId="0" applyFont="1" applyFill="1" applyBorder="1" applyAlignment="1">
      <alignment horizontal="center" vertical="center"/>
    </xf>
    <xf numFmtId="4" fontId="4" fillId="5" borderId="58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 wrapText="1"/>
    </xf>
    <xf numFmtId="0" fontId="2" fillId="6" borderId="26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12" fillId="6" borderId="52" xfId="0" applyFont="1" applyFill="1" applyBorder="1" applyAlignment="1">
      <alignment vertical="top" wrapText="1"/>
    </xf>
    <xf numFmtId="0" fontId="2" fillId="6" borderId="66" xfId="0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12" fillId="6" borderId="53" xfId="0" applyFont="1" applyFill="1" applyBorder="1" applyAlignment="1">
      <alignment horizontal="left" vertical="top" wrapText="1"/>
    </xf>
    <xf numFmtId="0" fontId="12" fillId="6" borderId="66" xfId="0" applyFont="1" applyFill="1" applyBorder="1" applyAlignment="1">
      <alignment horizontal="left" vertical="top" wrapText="1"/>
    </xf>
    <xf numFmtId="0" fontId="1" fillId="0" borderId="93" xfId="0" applyFont="1" applyBorder="1" applyAlignment="1">
      <alignment vertical="top" wrapText="1"/>
    </xf>
    <xf numFmtId="165" fontId="2" fillId="0" borderId="9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5" fontId="2" fillId="0" borderId="64" xfId="0" applyNumberFormat="1" applyFont="1" applyBorder="1" applyAlignment="1">
      <alignment vertical="top"/>
    </xf>
    <xf numFmtId="49" fontId="2" fillId="0" borderId="25" xfId="0" applyNumberFormat="1" applyFont="1" applyBorder="1" applyAlignment="1">
      <alignment horizontal="center" vertical="top"/>
    </xf>
    <xf numFmtId="0" fontId="1" fillId="0" borderId="94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/>
    </xf>
    <xf numFmtId="166" fontId="2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0" fontId="5" fillId="0" borderId="19" xfId="0" applyFont="1" applyBorder="1" applyAlignment="1">
      <alignment vertical="top" wrapText="1"/>
    </xf>
    <xf numFmtId="166" fontId="2" fillId="0" borderId="23" xfId="0" applyNumberFormat="1" applyFont="1" applyBorder="1" applyAlignment="1">
      <alignment horizontal="center" vertical="top"/>
    </xf>
    <xf numFmtId="4" fontId="4" fillId="0" borderId="88" xfId="0" applyNumberFormat="1" applyFont="1" applyBorder="1" applyAlignment="1">
      <alignment horizontal="right" vertical="top"/>
    </xf>
    <xf numFmtId="0" fontId="5" fillId="0" borderId="23" xfId="0" applyFont="1" applyBorder="1" applyAlignment="1">
      <alignment vertical="top" wrapText="1"/>
    </xf>
    <xf numFmtId="166" fontId="2" fillId="0" borderId="71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165" fontId="2" fillId="0" borderId="22" xfId="0" applyNumberFormat="1" applyFont="1" applyBorder="1" applyAlignment="1">
      <alignment vertical="top"/>
    </xf>
    <xf numFmtId="165" fontId="2" fillId="0" borderId="23" xfId="0" applyNumberFormat="1" applyFont="1" applyBorder="1" applyAlignment="1">
      <alignment vertical="top"/>
    </xf>
    <xf numFmtId="166" fontId="2" fillId="0" borderId="19" xfId="0" applyNumberFormat="1" applyFont="1" applyBorder="1" applyAlignment="1">
      <alignment horizontal="center" vertical="top"/>
    </xf>
    <xf numFmtId="4" fontId="4" fillId="0" borderId="2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4" fontId="4" fillId="0" borderId="23" xfId="0" applyNumberFormat="1" applyFont="1" applyBorder="1" applyAlignment="1">
      <alignment horizontal="right" vertical="top"/>
    </xf>
    <xf numFmtId="0" fontId="5" fillId="0" borderId="88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4" fontId="4" fillId="0" borderId="15" xfId="0" applyNumberFormat="1" applyFont="1" applyBorder="1" applyAlignment="1">
      <alignment horizontal="right" vertical="top"/>
    </xf>
    <xf numFmtId="165" fontId="2" fillId="6" borderId="54" xfId="0" applyNumberFormat="1" applyFont="1" applyFill="1" applyBorder="1" applyAlignment="1">
      <alignment vertical="top"/>
    </xf>
    <xf numFmtId="49" fontId="2" fillId="6" borderId="100" xfId="0" applyNumberFormat="1" applyFont="1" applyFill="1" applyBorder="1" applyAlignment="1">
      <alignment horizontal="center" vertical="top"/>
    </xf>
    <xf numFmtId="0" fontId="8" fillId="6" borderId="99" xfId="0" applyFont="1" applyFill="1" applyBorder="1" applyAlignment="1">
      <alignment vertical="top" wrapText="1"/>
    </xf>
    <xf numFmtId="165" fontId="12" fillId="7" borderId="41" xfId="0" applyNumberFormat="1" applyFont="1" applyFill="1" applyBorder="1" applyAlignment="1">
      <alignment vertical="center"/>
    </xf>
    <xf numFmtId="165" fontId="2" fillId="7" borderId="45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43" xfId="0" applyFont="1" applyFill="1" applyBorder="1" applyAlignment="1">
      <alignment horizontal="center" vertical="center"/>
    </xf>
    <xf numFmtId="4" fontId="2" fillId="7" borderId="28" xfId="0" applyNumberFormat="1" applyFont="1" applyFill="1" applyBorder="1" applyAlignment="1">
      <alignment horizontal="right" vertical="center"/>
    </xf>
    <xf numFmtId="4" fontId="4" fillId="7" borderId="50" xfId="0" applyNumberFormat="1" applyFont="1" applyFill="1" applyBorder="1" applyAlignment="1">
      <alignment horizontal="right" vertical="center"/>
    </xf>
    <xf numFmtId="0" fontId="8" fillId="7" borderId="26" xfId="0" applyFont="1" applyFill="1" applyBorder="1" applyAlignment="1">
      <alignment vertical="center" wrapText="1"/>
    </xf>
    <xf numFmtId="165" fontId="2" fillId="4" borderId="46" xfId="0" applyNumberFormat="1" applyFont="1" applyFill="1" applyBorder="1" applyAlignment="1">
      <alignment vertical="center"/>
    </xf>
    <xf numFmtId="165" fontId="2" fillId="4" borderId="4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 wrapText="1"/>
    </xf>
    <xf numFmtId="0" fontId="2" fillId="4" borderId="47" xfId="0" applyFont="1" applyFill="1" applyBorder="1" applyAlignment="1">
      <alignment horizontal="center" vertical="center"/>
    </xf>
    <xf numFmtId="4" fontId="2" fillId="4" borderId="46" xfId="0" applyNumberFormat="1" applyFont="1" applyFill="1" applyBorder="1" applyAlignment="1">
      <alignment horizontal="right" vertical="center"/>
    </xf>
    <xf numFmtId="4" fontId="2" fillId="4" borderId="50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4" fillId="4" borderId="58" xfId="0" applyNumberFormat="1" applyFont="1" applyFill="1" applyBorder="1" applyAlignment="1">
      <alignment horizontal="right" vertical="top"/>
    </xf>
    <xf numFmtId="0" fontId="8" fillId="4" borderId="80" xfId="0" applyFont="1" applyFill="1" applyBorder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0" fontId="2" fillId="4" borderId="50" xfId="0" applyFont="1" applyFill="1" applyBorder="1" applyAlignment="1">
      <alignment horizontal="center" vertical="center"/>
    </xf>
    <xf numFmtId="4" fontId="2" fillId="4" borderId="29" xfId="0" applyNumberFormat="1" applyFont="1" applyFill="1" applyBorder="1" applyAlignment="1">
      <alignment horizontal="right" vertical="center"/>
    </xf>
    <xf numFmtId="4" fontId="4" fillId="4" borderId="29" xfId="0" applyNumberFormat="1" applyFont="1" applyFill="1" applyBorder="1" applyAlignment="1">
      <alignment horizontal="right" vertical="center"/>
    </xf>
    <xf numFmtId="0" fontId="8" fillId="4" borderId="26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4" fontId="1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right"/>
    </xf>
    <xf numFmtId="0" fontId="20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/>
    <xf numFmtId="0" fontId="23" fillId="0" borderId="0" xfId="0" applyFont="1" applyAlignment="1">
      <alignment wrapText="1"/>
    </xf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49" fontId="25" fillId="8" borderId="102" xfId="0" applyNumberFormat="1" applyFont="1" applyFill="1" applyBorder="1" applyAlignment="1">
      <alignment vertical="top" wrapText="1"/>
    </xf>
    <xf numFmtId="49" fontId="25" fillId="8" borderId="102" xfId="0" applyNumberFormat="1" applyFont="1" applyFill="1" applyBorder="1" applyAlignment="1">
      <alignment horizontal="center" vertical="top" wrapText="1"/>
    </xf>
    <xf numFmtId="49" fontId="26" fillId="8" borderId="102" xfId="0" applyNumberFormat="1" applyFont="1" applyFill="1" applyBorder="1" applyAlignment="1">
      <alignment vertical="top" wrapText="1"/>
    </xf>
    <xf numFmtId="49" fontId="26" fillId="8" borderId="102" xfId="0" applyNumberFormat="1" applyFont="1" applyFill="1" applyBorder="1" applyAlignment="1">
      <alignment horizontal="center" vertical="top" wrapText="1"/>
    </xf>
    <xf numFmtId="4" fontId="26" fillId="8" borderId="103" xfId="0" applyNumberFormat="1" applyFont="1" applyFill="1" applyBorder="1" applyAlignment="1">
      <alignment horizontal="right" vertical="top" wrapText="1"/>
    </xf>
    <xf numFmtId="4" fontId="26" fillId="8" borderId="104" xfId="0" applyNumberFormat="1" applyFont="1" applyFill="1" applyBorder="1" applyAlignment="1">
      <alignment horizontal="right" vertical="top" wrapText="1"/>
    </xf>
    <xf numFmtId="4" fontId="26" fillId="8" borderId="105" xfId="0" applyNumberFormat="1" applyFont="1" applyFill="1" applyBorder="1" applyAlignment="1">
      <alignment horizontal="right" vertical="top" wrapText="1"/>
    </xf>
    <xf numFmtId="49" fontId="25" fillId="8" borderId="102" xfId="0" applyNumberFormat="1" applyFont="1" applyFill="1" applyBorder="1" applyAlignment="1">
      <alignment vertical="top"/>
    </xf>
    <xf numFmtId="49" fontId="25" fillId="8" borderId="102" xfId="0" applyNumberFormat="1" applyFont="1" applyFill="1" applyBorder="1" applyAlignment="1">
      <alignment horizontal="center" vertical="top"/>
    </xf>
    <xf numFmtId="49" fontId="27" fillId="8" borderId="102" xfId="0" applyNumberFormat="1" applyFont="1" applyFill="1" applyBorder="1" applyAlignment="1">
      <alignment vertical="top" wrapText="1"/>
    </xf>
    <xf numFmtId="49" fontId="26" fillId="8" borderId="102" xfId="0" applyNumberFormat="1" applyFont="1" applyFill="1" applyBorder="1" applyAlignment="1">
      <alignment horizontal="center" vertical="top"/>
    </xf>
    <xf numFmtId="4" fontId="26" fillId="8" borderId="105" xfId="0" applyNumberFormat="1" applyFont="1" applyFill="1" applyBorder="1" applyAlignment="1">
      <alignment horizontal="right" vertical="top"/>
    </xf>
    <xf numFmtId="49" fontId="25" fillId="8" borderId="106" xfId="0" applyNumberFormat="1" applyFont="1" applyFill="1" applyBorder="1" applyAlignment="1">
      <alignment vertical="top"/>
    </xf>
    <xf numFmtId="49" fontId="25" fillId="8" borderId="106" xfId="0" applyNumberFormat="1" applyFont="1" applyFill="1" applyBorder="1" applyAlignment="1">
      <alignment horizontal="center" vertical="top"/>
    </xf>
    <xf numFmtId="49" fontId="27" fillId="8" borderId="106" xfId="0" applyNumberFormat="1" applyFont="1" applyFill="1" applyBorder="1" applyAlignment="1">
      <alignment vertical="top" wrapText="1"/>
    </xf>
    <xf numFmtId="49" fontId="26" fillId="8" borderId="106" xfId="0" applyNumberFormat="1" applyFont="1" applyFill="1" applyBorder="1" applyAlignment="1">
      <alignment horizontal="center" vertical="top"/>
    </xf>
    <xf numFmtId="4" fontId="26" fillId="8" borderId="107" xfId="0" applyNumberFormat="1" applyFont="1" applyFill="1" applyBorder="1" applyAlignment="1">
      <alignment horizontal="right" vertical="top" wrapText="1"/>
    </xf>
    <xf numFmtId="4" fontId="26" fillId="8" borderId="108" xfId="0" applyNumberFormat="1" applyFont="1" applyFill="1" applyBorder="1" applyAlignment="1">
      <alignment horizontal="right" vertical="top" wrapText="1"/>
    </xf>
    <xf numFmtId="4" fontId="26" fillId="8" borderId="109" xfId="0" applyNumberFormat="1" applyFont="1" applyFill="1" applyBorder="1" applyAlignment="1">
      <alignment horizontal="right" vertical="top"/>
    </xf>
    <xf numFmtId="4" fontId="26" fillId="8" borderId="103" xfId="0" applyNumberFormat="1" applyFont="1" applyFill="1" applyBorder="1" applyAlignment="1">
      <alignment horizontal="right" vertical="top"/>
    </xf>
    <xf numFmtId="4" fontId="26" fillId="8" borderId="104" xfId="0" applyNumberFormat="1" applyFont="1" applyFill="1" applyBorder="1" applyAlignment="1">
      <alignment horizontal="right" vertical="top"/>
    </xf>
    <xf numFmtId="49" fontId="26" fillId="8" borderId="102" xfId="0" applyNumberFormat="1" applyFont="1" applyFill="1" applyBorder="1" applyAlignment="1">
      <alignment horizontal="left" vertical="top" wrapText="1"/>
    </xf>
    <xf numFmtId="4" fontId="26" fillId="8" borderId="107" xfId="0" applyNumberFormat="1" applyFont="1" applyFill="1" applyBorder="1" applyAlignment="1">
      <alignment horizontal="right" vertical="top"/>
    </xf>
    <xf numFmtId="4" fontId="26" fillId="8" borderId="108" xfId="0" applyNumberFormat="1" applyFont="1" applyFill="1" applyBorder="1" applyAlignment="1">
      <alignment horizontal="right" vertical="top"/>
    </xf>
    <xf numFmtId="49" fontId="25" fillId="8" borderId="110" xfId="0" applyNumberFormat="1" applyFont="1" applyFill="1" applyBorder="1" applyAlignment="1">
      <alignment horizontal="center" vertical="top"/>
    </xf>
    <xf numFmtId="49" fontId="25" fillId="8" borderId="111" xfId="0" applyNumberFormat="1" applyFont="1" applyFill="1" applyBorder="1" applyAlignment="1">
      <alignment vertical="top"/>
    </xf>
    <xf numFmtId="49" fontId="25" fillId="8" borderId="111" xfId="0" applyNumberFormat="1" applyFont="1" applyFill="1" applyBorder="1" applyAlignment="1">
      <alignment horizontal="center" vertical="top"/>
    </xf>
    <xf numFmtId="49" fontId="26" fillId="8" borderId="111" xfId="0" applyNumberFormat="1" applyFont="1" applyFill="1" applyBorder="1" applyAlignment="1">
      <alignment horizontal="left" vertical="top" wrapText="1"/>
    </xf>
    <xf numFmtId="49" fontId="26" fillId="8" borderId="111" xfId="0" applyNumberFormat="1" applyFont="1" applyFill="1" applyBorder="1" applyAlignment="1">
      <alignment horizontal="center" vertical="top"/>
    </xf>
    <xf numFmtId="4" fontId="26" fillId="8" borderId="112" xfId="0" applyNumberFormat="1" applyFont="1" applyFill="1" applyBorder="1" applyAlignment="1">
      <alignment horizontal="right" vertical="top"/>
    </xf>
    <xf numFmtId="4" fontId="26" fillId="8" borderId="113" xfId="0" applyNumberFormat="1" applyFont="1" applyFill="1" applyBorder="1" applyAlignment="1">
      <alignment horizontal="right" vertical="top"/>
    </xf>
    <xf numFmtId="4" fontId="26" fillId="8" borderId="114" xfId="0" applyNumberFormat="1" applyFont="1" applyFill="1" applyBorder="1" applyAlignment="1">
      <alignment horizontal="right" vertical="top"/>
    </xf>
    <xf numFmtId="49" fontId="25" fillId="8" borderId="115" xfId="0" applyNumberFormat="1" applyFont="1" applyFill="1" applyBorder="1" applyAlignment="1">
      <alignment vertical="top"/>
    </xf>
    <xf numFmtId="49" fontId="25" fillId="8" borderId="115" xfId="0" applyNumberFormat="1" applyFont="1" applyFill="1" applyBorder="1" applyAlignment="1">
      <alignment horizontal="center" vertical="top"/>
    </xf>
    <xf numFmtId="49" fontId="26" fillId="8" borderId="115" xfId="0" applyNumberFormat="1" applyFont="1" applyFill="1" applyBorder="1" applyAlignment="1">
      <alignment horizontal="center" vertical="top"/>
    </xf>
    <xf numFmtId="4" fontId="26" fillId="8" borderId="116" xfId="0" applyNumberFormat="1" applyFont="1" applyFill="1" applyBorder="1" applyAlignment="1">
      <alignment horizontal="right" vertical="top"/>
    </xf>
    <xf numFmtId="4" fontId="26" fillId="8" borderId="117" xfId="0" applyNumberFormat="1" applyFont="1" applyFill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0" fontId="28" fillId="0" borderId="102" xfId="0" applyFont="1" applyBorder="1" applyAlignment="1">
      <alignment vertical="center" wrapText="1"/>
    </xf>
    <xf numFmtId="0" fontId="28" fillId="0" borderId="110" xfId="0" applyFont="1" applyBorder="1" applyAlignment="1">
      <alignment vertical="center" wrapText="1"/>
    </xf>
    <xf numFmtId="0" fontId="28" fillId="0" borderId="115" xfId="0" applyFont="1" applyBorder="1" applyAlignment="1">
      <alignment vertical="center" wrapText="1"/>
    </xf>
    <xf numFmtId="4" fontId="29" fillId="6" borderId="67" xfId="0" applyNumberFormat="1" applyFont="1" applyFill="1" applyBorder="1" applyAlignment="1">
      <alignment horizontal="right" vertical="top"/>
    </xf>
    <xf numFmtId="4" fontId="30" fillId="8" borderId="103" xfId="0" applyNumberFormat="1" applyFont="1" applyFill="1" applyBorder="1" applyAlignment="1">
      <alignment horizontal="right" vertical="top"/>
    </xf>
    <xf numFmtId="49" fontId="25" fillId="8" borderId="119" xfId="0" applyNumberFormat="1" applyFont="1" applyFill="1" applyBorder="1" applyAlignment="1">
      <alignment vertical="top"/>
    </xf>
    <xf numFmtId="167" fontId="25" fillId="8" borderId="119" xfId="0" applyNumberFormat="1" applyFont="1" applyFill="1" applyBorder="1" applyAlignment="1">
      <alignment horizontal="center" vertical="top"/>
    </xf>
    <xf numFmtId="167" fontId="25" fillId="8" borderId="102" xfId="0" applyNumberFormat="1" applyFont="1" applyFill="1" applyBorder="1" applyAlignment="1">
      <alignment horizontal="center" vertical="top"/>
    </xf>
    <xf numFmtId="0" fontId="26" fillId="8" borderId="102" xfId="0" applyFont="1" applyFill="1" applyBorder="1" applyAlignment="1">
      <alignment horizontal="center" vertical="top"/>
    </xf>
    <xf numFmtId="49" fontId="29" fillId="0" borderId="120" xfId="0" applyNumberFormat="1" applyFont="1" applyBorder="1" applyAlignment="1">
      <alignment horizontal="center" vertical="top"/>
    </xf>
    <xf numFmtId="0" fontId="1" fillId="0" borderId="121" xfId="0" applyFont="1" applyBorder="1" applyAlignment="1">
      <alignment vertical="top" wrapText="1"/>
    </xf>
    <xf numFmtId="0" fontId="1" fillId="0" borderId="120" xfId="0" applyFont="1" applyBorder="1" applyAlignment="1">
      <alignment horizontal="center" vertical="top"/>
    </xf>
    <xf numFmtId="49" fontId="25" fillId="0" borderId="102" xfId="0" applyNumberFormat="1" applyFont="1" applyFill="1" applyBorder="1" applyAlignment="1">
      <alignment vertical="top"/>
    </xf>
    <xf numFmtId="49" fontId="25" fillId="0" borderId="102" xfId="0" applyNumberFormat="1" applyFont="1" applyFill="1" applyBorder="1" applyAlignment="1">
      <alignment horizontal="center" vertical="top"/>
    </xf>
    <xf numFmtId="49" fontId="26" fillId="0" borderId="102" xfId="0" applyNumberFormat="1" applyFont="1" applyFill="1" applyBorder="1" applyAlignment="1">
      <alignment vertical="top" wrapText="1"/>
    </xf>
    <xf numFmtId="49" fontId="26" fillId="0" borderId="102" xfId="0" applyNumberFormat="1" applyFont="1" applyFill="1" applyBorder="1" applyAlignment="1">
      <alignment horizontal="center" vertical="top"/>
    </xf>
    <xf numFmtId="4" fontId="26" fillId="0" borderId="103" xfId="0" applyNumberFormat="1" applyFont="1" applyFill="1" applyBorder="1" applyAlignment="1">
      <alignment horizontal="right" vertical="top"/>
    </xf>
    <xf numFmtId="4" fontId="26" fillId="0" borderId="104" xfId="0" applyNumberFormat="1" applyFont="1" applyFill="1" applyBorder="1" applyAlignment="1">
      <alignment horizontal="right" vertical="top"/>
    </xf>
    <xf numFmtId="4" fontId="26" fillId="0" borderId="105" xfId="0" applyNumberFormat="1" applyFont="1" applyFill="1" applyBorder="1" applyAlignment="1">
      <alignment horizontal="right" vertical="top"/>
    </xf>
    <xf numFmtId="49" fontId="26" fillId="8" borderId="106" xfId="0" applyNumberFormat="1" applyFont="1" applyFill="1" applyBorder="1" applyAlignment="1">
      <alignment vertical="top" wrapText="1"/>
    </xf>
    <xf numFmtId="0" fontId="26" fillId="8" borderId="106" xfId="0" applyFont="1" applyFill="1" applyBorder="1" applyAlignment="1">
      <alignment horizontal="center" vertical="top"/>
    </xf>
    <xf numFmtId="4" fontId="4" fillId="7" borderId="122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61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3" fillId="0" borderId="6" xfId="0" applyFont="1" applyBorder="1"/>
    <xf numFmtId="0" fontId="3" fillId="0" borderId="14" xfId="0" applyFont="1" applyBorder="1"/>
    <xf numFmtId="164" fontId="8" fillId="2" borderId="1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/>
    <xf numFmtId="0" fontId="3" fillId="0" borderId="35" xfId="0" applyFont="1" applyBorder="1"/>
    <xf numFmtId="164" fontId="2" fillId="2" borderId="33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 vertical="center"/>
    </xf>
    <xf numFmtId="0" fontId="3" fillId="0" borderId="75" xfId="0" applyFont="1" applyBorder="1"/>
    <xf numFmtId="0" fontId="3" fillId="0" borderId="88" xfId="0" applyFont="1" applyBorder="1"/>
    <xf numFmtId="0" fontId="3" fillId="0" borderId="89" xfId="0" applyFont="1" applyBorder="1"/>
    <xf numFmtId="0" fontId="3" fillId="0" borderId="90" xfId="0" applyFont="1" applyBorder="1"/>
    <xf numFmtId="0" fontId="3" fillId="0" borderId="91" xfId="0" applyFont="1" applyBorder="1"/>
    <xf numFmtId="165" fontId="12" fillId="7" borderId="95" xfId="0" applyNumberFormat="1" applyFont="1" applyFill="1" applyBorder="1" applyAlignment="1">
      <alignment horizontal="left" vertical="center" wrapText="1"/>
    </xf>
    <xf numFmtId="0" fontId="3" fillId="0" borderId="96" xfId="0" applyFont="1" applyBorder="1"/>
    <xf numFmtId="0" fontId="3" fillId="0" borderId="97" xfId="0" applyFont="1" applyBorder="1"/>
    <xf numFmtId="165" fontId="1" fillId="0" borderId="0" xfId="0" applyNumberFormat="1" applyFont="1" applyAlignment="1">
      <alignment horizontal="center" vertical="center"/>
    </xf>
    <xf numFmtId="165" fontId="2" fillId="4" borderId="33" xfId="0" applyNumberFormat="1" applyFont="1" applyFill="1" applyBorder="1" applyAlignment="1">
      <alignment horizontal="left" vertical="center"/>
    </xf>
    <xf numFmtId="0" fontId="3" fillId="0" borderId="101" xfId="0" applyFont="1" applyBorder="1"/>
    <xf numFmtId="165" fontId="12" fillId="7" borderId="3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38" xfId="0" applyFont="1" applyBorder="1"/>
    <xf numFmtId="0" fontId="2" fillId="2" borderId="31" xfId="0" applyFont="1" applyFill="1" applyBorder="1" applyAlignment="1">
      <alignment horizontal="center" vertical="center"/>
    </xf>
    <xf numFmtId="0" fontId="3" fillId="0" borderId="36" xfId="0" applyFont="1" applyBorder="1"/>
    <xf numFmtId="0" fontId="3" fillId="0" borderId="39" xfId="0" applyFont="1" applyBorder="1"/>
    <xf numFmtId="0" fontId="2" fillId="2" borderId="32" xfId="0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40" xfId="0" applyFont="1" applyBorder="1"/>
    <xf numFmtId="4" fontId="2" fillId="6" borderId="123" xfId="0" applyNumberFormat="1" applyFont="1" applyFill="1" applyBorder="1" applyAlignment="1">
      <alignment horizontal="right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94" xfId="0" applyNumberFormat="1" applyFont="1" applyBorder="1" applyAlignment="1">
      <alignment horizontal="right" vertical="top"/>
    </xf>
    <xf numFmtId="4" fontId="4" fillId="0" borderId="82" xfId="0" applyNumberFormat="1" applyFont="1" applyBorder="1" applyAlignment="1">
      <alignment horizontal="right" vertical="top"/>
    </xf>
    <xf numFmtId="10" fontId="4" fillId="0" borderId="82" xfId="0" applyNumberFormat="1" applyFont="1" applyBorder="1" applyAlignment="1">
      <alignment horizontal="right" vertical="top"/>
    </xf>
    <xf numFmtId="0" fontId="5" fillId="0" borderId="124" xfId="0" applyFont="1" applyBorder="1" applyAlignment="1">
      <alignment vertical="top" wrapText="1"/>
    </xf>
    <xf numFmtId="4" fontId="2" fillId="6" borderId="125" xfId="0" applyNumberFormat="1" applyFont="1" applyFill="1" applyBorder="1" applyAlignment="1">
      <alignment horizontal="right" vertical="top"/>
    </xf>
    <xf numFmtId="4" fontId="2" fillId="6" borderId="126" xfId="0" applyNumberFormat="1" applyFont="1" applyFill="1" applyBorder="1" applyAlignment="1">
      <alignment horizontal="right" vertical="top"/>
    </xf>
    <xf numFmtId="4" fontId="4" fillId="6" borderId="127" xfId="0" applyNumberFormat="1" applyFont="1" applyFill="1" applyBorder="1" applyAlignment="1">
      <alignment horizontal="right" vertical="top"/>
    </xf>
    <xf numFmtId="10" fontId="4" fillId="6" borderId="127" xfId="0" applyNumberFormat="1" applyFont="1" applyFill="1" applyBorder="1" applyAlignment="1">
      <alignment horizontal="right" vertical="top"/>
    </xf>
    <xf numFmtId="0" fontId="8" fillId="6" borderId="128" xfId="0" applyFont="1" applyFill="1" applyBorder="1" applyAlignment="1">
      <alignment vertical="top" wrapText="1"/>
    </xf>
    <xf numFmtId="4" fontId="4" fillId="0" borderId="129" xfId="0" applyNumberFormat="1" applyFont="1" applyBorder="1" applyAlignment="1">
      <alignment horizontal="right" vertical="top"/>
    </xf>
    <xf numFmtId="0" fontId="5" fillId="0" borderId="130" xfId="0" applyFont="1" applyBorder="1" applyAlignment="1">
      <alignment vertical="top" wrapText="1"/>
    </xf>
    <xf numFmtId="4" fontId="4" fillId="0" borderId="131" xfId="0" applyNumberFormat="1" applyFont="1" applyBorder="1" applyAlignment="1">
      <alignment horizontal="right" vertical="top"/>
    </xf>
    <xf numFmtId="0" fontId="5" fillId="0" borderId="132" xfId="0" applyFont="1" applyBorder="1" applyAlignment="1">
      <alignment vertical="top" wrapText="1"/>
    </xf>
    <xf numFmtId="4" fontId="4" fillId="0" borderId="133" xfId="0" applyNumberFormat="1" applyFont="1" applyBorder="1" applyAlignment="1">
      <alignment horizontal="right" vertical="top"/>
    </xf>
    <xf numFmtId="0" fontId="5" fillId="0" borderId="134" xfId="0" applyFont="1" applyBorder="1" applyAlignment="1">
      <alignment vertical="top" wrapText="1"/>
    </xf>
    <xf numFmtId="4" fontId="2" fillId="6" borderId="135" xfId="0" applyNumberFormat="1" applyFont="1" applyFill="1" applyBorder="1" applyAlignment="1">
      <alignment horizontal="right" vertical="top"/>
    </xf>
    <xf numFmtId="0" fontId="8" fillId="6" borderId="136" xfId="0" applyFont="1" applyFill="1" applyBorder="1" applyAlignment="1">
      <alignment vertical="top" wrapText="1"/>
    </xf>
    <xf numFmtId="4" fontId="4" fillId="0" borderId="137" xfId="0" applyNumberFormat="1" applyFont="1" applyBorder="1" applyAlignment="1">
      <alignment horizontal="right" vertical="top"/>
    </xf>
    <xf numFmtId="4" fontId="4" fillId="0" borderId="138" xfId="0" applyNumberFormat="1" applyFont="1" applyBorder="1" applyAlignment="1">
      <alignment horizontal="right" vertical="top"/>
    </xf>
    <xf numFmtId="10" fontId="4" fillId="0" borderId="138" xfId="0" applyNumberFormat="1" applyFont="1" applyBorder="1" applyAlignment="1">
      <alignment horizontal="right" vertical="top"/>
    </xf>
    <xf numFmtId="0" fontId="5" fillId="0" borderId="139" xfId="0" applyFont="1" applyBorder="1" applyAlignment="1">
      <alignment vertical="top" wrapText="1"/>
    </xf>
    <xf numFmtId="0" fontId="2" fillId="5" borderId="46" xfId="0" applyFont="1" applyFill="1" applyBorder="1" applyAlignment="1">
      <alignment horizontal="center" vertical="center"/>
    </xf>
    <xf numFmtId="0" fontId="2" fillId="7" borderId="96" xfId="0" applyFont="1" applyFill="1" applyBorder="1" applyAlignment="1">
      <alignment vertical="center" wrapText="1"/>
    </xf>
    <xf numFmtId="0" fontId="2" fillId="7" borderId="97" xfId="0" applyFont="1" applyFill="1" applyBorder="1" applyAlignment="1">
      <alignment horizontal="center" vertical="center"/>
    </xf>
    <xf numFmtId="4" fontId="4" fillId="7" borderId="97" xfId="0" applyNumberFormat="1" applyFont="1" applyFill="1" applyBorder="1" applyAlignment="1">
      <alignment horizontal="right" vertical="center"/>
    </xf>
    <xf numFmtId="4" fontId="4" fillId="7" borderId="42" xfId="0" applyNumberFormat="1" applyFont="1" applyFill="1" applyBorder="1" applyAlignment="1">
      <alignment horizontal="right" vertical="center"/>
    </xf>
    <xf numFmtId="49" fontId="26" fillId="8" borderId="140" xfId="0" applyNumberFormat="1" applyFont="1" applyFill="1" applyBorder="1" applyAlignment="1">
      <alignment vertical="top" wrapText="1"/>
    </xf>
    <xf numFmtId="49" fontId="26" fillId="8" borderId="140" xfId="0" applyNumberFormat="1" applyFont="1" applyFill="1" applyBorder="1" applyAlignment="1">
      <alignment horizontal="center" vertical="top"/>
    </xf>
    <xf numFmtId="4" fontId="26" fillId="8" borderId="141" xfId="0" applyNumberFormat="1" applyFont="1" applyFill="1" applyBorder="1" applyAlignment="1">
      <alignment horizontal="right" vertical="top"/>
    </xf>
    <xf numFmtId="4" fontId="26" fillId="8" borderId="142" xfId="0" applyNumberFormat="1" applyFont="1" applyFill="1" applyBorder="1" applyAlignment="1">
      <alignment horizontal="right" vertical="top"/>
    </xf>
    <xf numFmtId="4" fontId="26" fillId="8" borderId="143" xfId="0" applyNumberFormat="1" applyFont="1" applyFill="1" applyBorder="1" applyAlignment="1">
      <alignment horizontal="right" vertical="top"/>
    </xf>
    <xf numFmtId="4" fontId="30" fillId="8" borderId="141" xfId="0" applyNumberFormat="1" applyFont="1" applyFill="1" applyBorder="1" applyAlignment="1">
      <alignment horizontal="right" vertical="top"/>
    </xf>
    <xf numFmtId="0" fontId="2" fillId="5" borderId="144" xfId="0" applyFont="1" applyFill="1" applyBorder="1" applyAlignment="1">
      <alignment vertical="center"/>
    </xf>
    <xf numFmtId="0" fontId="1" fillId="5" borderId="145" xfId="0" applyFont="1" applyFill="1" applyBorder="1" applyAlignment="1">
      <alignment horizontal="center" vertical="center"/>
    </xf>
    <xf numFmtId="4" fontId="1" fillId="5" borderId="145" xfId="0" applyNumberFormat="1" applyFont="1" applyFill="1" applyBorder="1" applyAlignment="1">
      <alignment horizontal="right" vertical="center"/>
    </xf>
    <xf numFmtId="4" fontId="4" fillId="5" borderId="145" xfId="0" applyNumberFormat="1" applyFont="1" applyFill="1" applyBorder="1" applyAlignment="1">
      <alignment horizontal="right" vertical="center"/>
    </xf>
    <xf numFmtId="4" fontId="4" fillId="5" borderId="146" xfId="0" applyNumberFormat="1" applyFont="1" applyFill="1" applyBorder="1" applyAlignment="1">
      <alignment horizontal="right" vertical="top"/>
    </xf>
    <xf numFmtId="0" fontId="5" fillId="5" borderId="147" xfId="0" applyFont="1" applyFill="1" applyBorder="1" applyAlignment="1">
      <alignment vertical="center"/>
    </xf>
    <xf numFmtId="0" fontId="2" fillId="5" borderId="89" xfId="0" applyFont="1" applyFill="1" applyBorder="1" applyAlignment="1">
      <alignment horizontal="center" vertical="center"/>
    </xf>
    <xf numFmtId="0" fontId="1" fillId="0" borderId="54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4" fontId="4" fillId="0" borderId="100" xfId="0" applyNumberFormat="1" applyFont="1" applyBorder="1" applyAlignment="1">
      <alignment horizontal="right" vertical="top"/>
    </xf>
    <xf numFmtId="0" fontId="5" fillId="0" borderId="84" xfId="0" applyFont="1" applyBorder="1" applyAlignment="1">
      <alignment vertical="top" wrapText="1"/>
    </xf>
    <xf numFmtId="0" fontId="2" fillId="5" borderId="89" xfId="0" applyFont="1" applyFill="1" applyBorder="1" applyAlignment="1">
      <alignment vertical="center"/>
    </xf>
    <xf numFmtId="165" fontId="12" fillId="7" borderId="144" xfId="0" applyNumberFormat="1" applyFont="1" applyFill="1" applyBorder="1" applyAlignment="1">
      <alignment vertical="center"/>
    </xf>
    <xf numFmtId="165" fontId="2" fillId="7" borderId="148" xfId="0" applyNumberFormat="1" applyFont="1" applyFill="1" applyBorder="1" applyAlignment="1">
      <alignment horizontal="center" vertical="center"/>
    </xf>
    <xf numFmtId="0" fontId="2" fillId="7" borderId="148" xfId="0" applyFont="1" applyFill="1" applyBorder="1" applyAlignment="1">
      <alignment vertical="center" wrapText="1"/>
    </xf>
    <xf numFmtId="0" fontId="2" fillId="7" borderId="149" xfId="0" applyFont="1" applyFill="1" applyBorder="1" applyAlignment="1">
      <alignment horizontal="center" vertical="center"/>
    </xf>
    <xf numFmtId="0" fontId="12" fillId="6" borderId="84" xfId="0" applyFont="1" applyFill="1" applyBorder="1" applyAlignment="1">
      <alignment horizontal="left" vertical="top" wrapText="1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0" fontId="8" fillId="6" borderId="74" xfId="0" applyFont="1" applyFill="1" applyBorder="1" applyAlignment="1">
      <alignment vertical="top" wrapText="1"/>
    </xf>
    <xf numFmtId="0" fontId="2" fillId="5" borderId="150" xfId="0" applyFont="1" applyFill="1" applyBorder="1" applyAlignment="1">
      <alignment horizontal="center" vertical="center"/>
    </xf>
    <xf numFmtId="0" fontId="2" fillId="5" borderId="145" xfId="0" applyFont="1" applyFill="1" applyBorder="1" applyAlignment="1">
      <alignment vertical="center"/>
    </xf>
    <xf numFmtId="4" fontId="1" fillId="0" borderId="5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3" fillId="0" borderId="0" xfId="0" applyFont="1" applyAlignment="1"/>
    <xf numFmtId="0" fontId="32" fillId="0" borderId="0" xfId="0" applyFont="1"/>
    <xf numFmtId="0" fontId="32" fillId="0" borderId="0" xfId="0" applyFont="1" applyAlignment="1">
      <alignment wrapText="1"/>
    </xf>
    <xf numFmtId="0" fontId="33" fillId="0" borderId="0" xfId="0" applyFont="1" applyAlignment="1"/>
    <xf numFmtId="0" fontId="34" fillId="0" borderId="0" xfId="0" applyFont="1"/>
    <xf numFmtId="0" fontId="34" fillId="0" borderId="0" xfId="0" applyFont="1" applyAlignment="1">
      <alignment horizontal="left"/>
    </xf>
    <xf numFmtId="0" fontId="33" fillId="0" borderId="0" xfId="0" applyFont="1"/>
    <xf numFmtId="0" fontId="32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horizontal="center"/>
    </xf>
    <xf numFmtId="10" fontId="35" fillId="0" borderId="0" xfId="0" applyNumberFormat="1" applyFont="1"/>
    <xf numFmtId="4" fontId="35" fillId="0" borderId="0" xfId="0" applyNumberFormat="1" applyFont="1"/>
    <xf numFmtId="0" fontId="36" fillId="0" borderId="0" xfId="0" applyFont="1" applyAlignment="1">
      <alignment horizontal="center" vertical="center"/>
    </xf>
    <xf numFmtId="10" fontId="32" fillId="0" borderId="0" xfId="0" applyNumberFormat="1" applyFont="1"/>
    <xf numFmtId="4" fontId="32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3" fillId="0" borderId="3" xfId="0" applyFont="1" applyBorder="1"/>
    <xf numFmtId="0" fontId="39" fillId="0" borderId="4" xfId="0" applyFont="1" applyBorder="1" applyAlignment="1">
      <alignment horizontal="center" vertical="center" wrapText="1"/>
    </xf>
    <xf numFmtId="0" fontId="33" fillId="0" borderId="5" xfId="0" applyFont="1" applyBorder="1"/>
    <xf numFmtId="0" fontId="38" fillId="0" borderId="0" xfId="0" applyFont="1" applyAlignment="1">
      <alignment horizontal="center" vertical="center" wrapText="1"/>
    </xf>
    <xf numFmtId="0" fontId="33" fillId="0" borderId="6" xfId="0" applyFont="1" applyBorder="1"/>
    <xf numFmtId="0" fontId="33" fillId="0" borderId="7" xfId="0" applyFont="1" applyBorder="1"/>
    <xf numFmtId="0" fontId="33" fillId="0" borderId="8" xfId="0" applyFont="1" applyBorder="1"/>
    <xf numFmtId="10" fontId="37" fillId="0" borderId="9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0" fontId="40" fillId="0" borderId="11" xfId="0" applyNumberFormat="1" applyFont="1" applyBorder="1" applyAlignment="1">
      <alignment horizontal="center" vertical="center"/>
    </xf>
    <xf numFmtId="14" fontId="33" fillId="0" borderId="0" xfId="0" applyNumberFormat="1" applyFo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10" fontId="37" fillId="0" borderId="21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10" fontId="37" fillId="0" borderId="24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10" fontId="37" fillId="0" borderId="25" xfId="0" applyNumberFormat="1" applyFont="1" applyBorder="1" applyAlignment="1">
      <alignment horizontal="center" vertical="center"/>
    </xf>
    <xf numFmtId="4" fontId="38" fillId="0" borderId="25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10" fontId="37" fillId="0" borderId="27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4" fontId="37" fillId="0" borderId="29" xfId="0" applyNumberFormat="1" applyFont="1" applyBorder="1" applyAlignment="1">
      <alignment horizontal="center" vertical="center"/>
    </xf>
    <xf numFmtId="4" fontId="37" fillId="0" borderId="30" xfId="0" applyNumberFormat="1" applyFont="1" applyBorder="1" applyAlignment="1">
      <alignment horizontal="center" vertical="center"/>
    </xf>
    <xf numFmtId="10" fontId="37" fillId="0" borderId="30" xfId="0" applyNumberFormat="1" applyFont="1" applyBorder="1" applyAlignment="1">
      <alignment horizontal="center" vertical="center"/>
    </xf>
    <xf numFmtId="4" fontId="38" fillId="0" borderId="28" xfId="0" applyNumberFormat="1" applyFont="1" applyBorder="1" applyAlignment="1">
      <alignment horizontal="center" vertical="center"/>
    </xf>
    <xf numFmtId="0" fontId="40" fillId="0" borderId="0" xfId="0" applyFont="1"/>
    <xf numFmtId="0" fontId="40" fillId="0" borderId="7" xfId="0" applyFont="1" applyBorder="1" applyAlignment="1">
      <alignment horizontal="center"/>
    </xf>
    <xf numFmtId="0" fontId="40" fillId="0" borderId="7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0" borderId="38" xfId="0" applyFont="1" applyBorder="1"/>
    <xf numFmtId="4" fontId="37" fillId="0" borderId="65" xfId="0" applyNumberFormat="1" applyFont="1" applyBorder="1" applyAlignment="1">
      <alignment horizontal="center" vertical="center"/>
    </xf>
    <xf numFmtId="10" fontId="37" fillId="0" borderId="64" xfId="0" applyNumberFormat="1" applyFont="1" applyBorder="1" applyAlignment="1">
      <alignment horizontal="center" vertical="center"/>
    </xf>
    <xf numFmtId="0" fontId="37" fillId="0" borderId="100" xfId="0" applyFont="1" applyBorder="1" applyAlignment="1">
      <alignment horizontal="center" vertical="center" wrapText="1"/>
    </xf>
    <xf numFmtId="10" fontId="37" fillId="0" borderId="62" xfId="0" applyNumberFormat="1" applyFont="1" applyBorder="1" applyAlignment="1">
      <alignment horizontal="center" vertical="center"/>
    </xf>
    <xf numFmtId="4" fontId="37" fillId="0" borderId="73" xfId="0" applyNumberFormat="1" applyFont="1" applyBorder="1" applyAlignment="1">
      <alignment horizontal="center" vertical="center"/>
    </xf>
    <xf numFmtId="10" fontId="37" fillId="0" borderId="73" xfId="0" applyNumberFormat="1" applyFont="1" applyBorder="1" applyAlignment="1">
      <alignment horizontal="center" vertical="center"/>
    </xf>
    <xf numFmtId="4" fontId="38" fillId="0" borderId="73" xfId="0" applyNumberFormat="1" applyFont="1" applyBorder="1" applyAlignment="1">
      <alignment horizontal="center" vertical="center"/>
    </xf>
    <xf numFmtId="49" fontId="37" fillId="0" borderId="150" xfId="0" applyNumberFormat="1" applyFont="1" applyBorder="1" applyAlignment="1">
      <alignment horizontal="center" vertical="center" wrapText="1"/>
    </xf>
    <xf numFmtId="49" fontId="37" fillId="0" borderId="146" xfId="0" applyNumberFormat="1" applyFont="1" applyBorder="1" applyAlignment="1">
      <alignment horizontal="center" vertical="center"/>
    </xf>
    <xf numFmtId="49" fontId="37" fillId="0" borderId="151" xfId="0" applyNumberFormat="1" applyFont="1" applyBorder="1" applyAlignment="1">
      <alignment horizontal="center" vertical="center"/>
    </xf>
    <xf numFmtId="49" fontId="37" fillId="0" borderId="152" xfId="0" applyNumberFormat="1" applyFont="1" applyBorder="1" applyAlignment="1">
      <alignment horizontal="center" vertical="center"/>
    </xf>
    <xf numFmtId="49" fontId="37" fillId="0" borderId="153" xfId="0" applyNumberFormat="1" applyFont="1" applyBorder="1" applyAlignment="1">
      <alignment horizontal="center" vertical="center"/>
    </xf>
    <xf numFmtId="49" fontId="37" fillId="0" borderId="154" xfId="0" applyNumberFormat="1" applyFont="1" applyBorder="1" applyAlignment="1">
      <alignment horizontal="center" vertical="center"/>
    </xf>
    <xf numFmtId="0" fontId="33" fillId="0" borderId="66" xfId="0" applyFont="1" applyBorder="1"/>
    <xf numFmtId="0" fontId="33" fillId="0" borderId="60" xfId="0" applyFont="1" applyBorder="1"/>
    <xf numFmtId="4" fontId="37" fillId="0" borderId="94" xfId="0" applyNumberFormat="1" applyFont="1" applyBorder="1" applyAlignment="1">
      <alignment horizontal="center" vertical="center" wrapText="1"/>
    </xf>
    <xf numFmtId="49" fontId="37" fillId="0" borderId="155" xfId="0" applyNumberFormat="1" applyFont="1" applyBorder="1" applyAlignment="1">
      <alignment horizontal="center" vertical="center"/>
    </xf>
    <xf numFmtId="4" fontId="37" fillId="0" borderId="83" xfId="0" applyNumberFormat="1" applyFont="1" applyBorder="1" applyAlignment="1">
      <alignment horizontal="center" vertical="center"/>
    </xf>
    <xf numFmtId="4" fontId="37" fillId="0" borderId="156" xfId="0" applyNumberFormat="1" applyFont="1" applyBorder="1" applyAlignment="1">
      <alignment horizontal="center" vertical="center"/>
    </xf>
    <xf numFmtId="0" fontId="39" fillId="0" borderId="96" xfId="0" applyFont="1" applyBorder="1" applyAlignment="1">
      <alignment horizontal="center" vertical="center" wrapText="1"/>
    </xf>
    <xf numFmtId="0" fontId="33" fillId="0" borderId="53" xfId="0" applyFont="1" applyBorder="1"/>
    <xf numFmtId="10" fontId="38" fillId="0" borderId="24" xfId="0" applyNumberFormat="1" applyFont="1" applyBorder="1" applyAlignment="1">
      <alignment horizontal="center" vertical="center"/>
    </xf>
    <xf numFmtId="10" fontId="38" fillId="0" borderId="62" xfId="0" applyNumberFormat="1" applyFont="1" applyBorder="1" applyAlignment="1">
      <alignment horizontal="center" vertical="center"/>
    </xf>
    <xf numFmtId="10" fontId="38" fillId="0" borderId="21" xfId="0" applyNumberFormat="1" applyFont="1" applyBorder="1" applyAlignment="1">
      <alignment horizontal="center" vertical="center"/>
    </xf>
    <xf numFmtId="10" fontId="38" fillId="0" borderId="27" xfId="0" applyNumberFormat="1" applyFont="1" applyBorder="1" applyAlignment="1">
      <alignment horizontal="center" vertical="center"/>
    </xf>
    <xf numFmtId="0" fontId="39" fillId="0" borderId="157" xfId="0" applyFont="1" applyBorder="1" applyAlignment="1">
      <alignment horizontal="center" vertical="center" wrapText="1"/>
    </xf>
    <xf numFmtId="0" fontId="33" fillId="0" borderId="149" xfId="0" applyFont="1" applyBorder="1"/>
    <xf numFmtId="0" fontId="33" fillId="0" borderId="158" xfId="0" applyFont="1" applyBorder="1"/>
    <xf numFmtId="0" fontId="33" fillId="0" borderId="159" xfId="0" applyFont="1" applyBorder="1"/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49" fontId="37" fillId="0" borderId="160" xfId="0" applyNumberFormat="1" applyFont="1" applyBorder="1" applyAlignment="1">
      <alignment horizontal="center" vertical="center"/>
    </xf>
    <xf numFmtId="10" fontId="37" fillId="0" borderId="129" xfId="0" applyNumberFormat="1" applyFont="1" applyBorder="1" applyAlignment="1">
      <alignment horizontal="center" vertical="center"/>
    </xf>
    <xf numFmtId="4" fontId="37" fillId="0" borderId="130" xfId="0" applyNumberFormat="1" applyFont="1" applyBorder="1" applyAlignment="1">
      <alignment horizontal="center" vertical="center"/>
    </xf>
    <xf numFmtId="10" fontId="37" fillId="0" borderId="161" xfId="0" applyNumberFormat="1" applyFont="1" applyBorder="1" applyAlignment="1">
      <alignment horizontal="center" vertical="center"/>
    </xf>
    <xf numFmtId="4" fontId="37" fillId="0" borderId="16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233"/>
  <sheetViews>
    <sheetView view="pageBreakPreview" zoomScale="90" zoomScaleNormal="75" zoomScaleSheetLayoutView="90" workbookViewId="0">
      <selection activeCell="N25" sqref="N25"/>
    </sheetView>
  </sheetViews>
  <sheetFormatPr defaultColWidth="14.3984375" defaultRowHeight="15" customHeight="1" x14ac:dyDescent="0.25"/>
  <cols>
    <col min="1" max="1" width="16.19921875" style="385" customWidth="1"/>
    <col min="2" max="2" width="9.19921875" style="385" customWidth="1"/>
    <col min="3" max="3" width="10.796875" style="385" customWidth="1"/>
    <col min="4" max="8" width="19.59765625" style="385" customWidth="1"/>
    <col min="9" max="9" width="5.69921875" style="385" bestFit="1" customWidth="1"/>
    <col min="10" max="10" width="13.69921875" style="385" customWidth="1"/>
    <col min="11" max="11" width="5.69921875" style="385" bestFit="1" customWidth="1"/>
    <col min="12" max="12" width="10" style="385" customWidth="1"/>
    <col min="13" max="13" width="11.3984375" style="385" customWidth="1"/>
    <col min="14" max="14" width="10.796875" style="385" customWidth="1"/>
    <col min="15" max="23" width="5.69921875" style="385" customWidth="1"/>
    <col min="24" max="26" width="11" style="385" customWidth="1"/>
    <col min="27" max="31" width="12.59765625" style="385" customWidth="1"/>
    <col min="32" max="16384" width="14.3984375" style="385"/>
  </cols>
  <sheetData>
    <row r="1" spans="1:31" ht="21" customHeight="1" x14ac:dyDescent="0.25">
      <c r="A1" s="381" t="s">
        <v>0</v>
      </c>
      <c r="B1" s="382"/>
      <c r="C1" s="383"/>
      <c r="D1" s="384"/>
      <c r="E1" s="383"/>
      <c r="F1" s="383"/>
      <c r="G1" s="383"/>
      <c r="H1" s="384" t="s">
        <v>431</v>
      </c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</row>
    <row r="2" spans="1:31" ht="21" customHeight="1" x14ac:dyDescent="0.25">
      <c r="A2" s="386"/>
      <c r="B2" s="383"/>
      <c r="C2" s="383"/>
      <c r="D2" s="384"/>
      <c r="E2" s="383"/>
      <c r="F2" s="383"/>
      <c r="G2" s="383"/>
      <c r="H2" s="381" t="s">
        <v>432</v>
      </c>
      <c r="I2" s="382"/>
      <c r="J2" s="382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</row>
    <row r="3" spans="1:31" ht="21" customHeight="1" x14ac:dyDescent="0.25">
      <c r="A3" s="386"/>
      <c r="B3" s="383"/>
      <c r="C3" s="383"/>
      <c r="D3" s="384"/>
      <c r="E3" s="383"/>
      <c r="F3" s="383"/>
      <c r="G3" s="383"/>
      <c r="H3" s="381" t="s">
        <v>433</v>
      </c>
      <c r="I3" s="382"/>
      <c r="J3" s="382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</row>
    <row r="4" spans="1:31" ht="13.8" x14ac:dyDescent="0.25">
      <c r="A4" s="386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</row>
    <row r="5" spans="1:31" ht="13.8" x14ac:dyDescent="0.25">
      <c r="A5" s="386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</row>
    <row r="6" spans="1:31" ht="13.8" x14ac:dyDescent="0.25">
      <c r="A6" s="386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</row>
    <row r="7" spans="1:31" ht="13.8" x14ac:dyDescent="0.25">
      <c r="A7" s="386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</row>
    <row r="8" spans="1:31" ht="13.8" x14ac:dyDescent="0.25">
      <c r="A8" s="386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</row>
    <row r="9" spans="1:31" ht="13.8" x14ac:dyDescent="0.25">
      <c r="A9" s="386"/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</row>
    <row r="10" spans="1:31" ht="14.25" customHeight="1" x14ac:dyDescent="0.25">
      <c r="A10" s="387" t="s">
        <v>438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8"/>
      <c r="AB10" s="388"/>
      <c r="AC10" s="388"/>
      <c r="AD10" s="388"/>
      <c r="AE10" s="388"/>
    </row>
    <row r="11" spans="1:31" ht="14.25" customHeight="1" x14ac:dyDescent="0.25">
      <c r="A11" s="386" t="s">
        <v>1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8"/>
      <c r="AB11" s="388"/>
      <c r="AC11" s="388"/>
      <c r="AD11" s="388"/>
      <c r="AE11" s="388"/>
    </row>
    <row r="12" spans="1:31" ht="14.25" customHeight="1" x14ac:dyDescent="0.25">
      <c r="A12" s="386" t="s">
        <v>434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8"/>
      <c r="AB12" s="388"/>
      <c r="AC12" s="388"/>
      <c r="AD12" s="388"/>
      <c r="AE12" s="388"/>
    </row>
    <row r="13" spans="1:31" ht="14.25" customHeight="1" x14ac:dyDescent="0.25">
      <c r="A13" s="386" t="s">
        <v>435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8"/>
      <c r="AB13" s="388"/>
      <c r="AC13" s="388"/>
      <c r="AD13" s="388"/>
      <c r="AE13" s="388"/>
    </row>
    <row r="14" spans="1:31" ht="14.25" customHeight="1" x14ac:dyDescent="0.25">
      <c r="A14" s="386" t="s">
        <v>436</v>
      </c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8"/>
      <c r="AB14" s="388"/>
      <c r="AC14" s="388"/>
      <c r="AD14" s="388"/>
      <c r="AE14" s="388"/>
    </row>
    <row r="15" spans="1:31" ht="14.25" customHeight="1" x14ac:dyDescent="0.25">
      <c r="A15" s="386" t="s">
        <v>437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8"/>
      <c r="AB15" s="388"/>
      <c r="AC15" s="388"/>
      <c r="AD15" s="388"/>
      <c r="AE15" s="388"/>
    </row>
    <row r="16" spans="1:31" ht="13.8" x14ac:dyDescent="0.25">
      <c r="A16" s="383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3"/>
    </row>
    <row r="17" spans="1:31" ht="12" customHeight="1" x14ac:dyDescent="0.25"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</row>
    <row r="18" spans="1:31" ht="15.6" x14ac:dyDescent="0.3">
      <c r="A18" s="390"/>
      <c r="B18" s="391" t="s">
        <v>2</v>
      </c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92"/>
      <c r="P18" s="393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</row>
    <row r="19" spans="1:31" ht="15.6" x14ac:dyDescent="0.3">
      <c r="A19" s="390"/>
      <c r="B19" s="391" t="s">
        <v>3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92"/>
      <c r="P19" s="393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</row>
    <row r="20" spans="1:31" ht="15.6" x14ac:dyDescent="0.3">
      <c r="A20" s="390"/>
      <c r="B20" s="394" t="s">
        <v>430</v>
      </c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92"/>
      <c r="P20" s="393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</row>
    <row r="21" spans="1:31" ht="8.4" customHeight="1" x14ac:dyDescent="0.3">
      <c r="A21" s="390"/>
      <c r="B21" s="386"/>
      <c r="C21" s="383"/>
      <c r="D21" s="395"/>
      <c r="E21" s="395"/>
      <c r="F21" s="395"/>
      <c r="G21" s="395"/>
      <c r="H21" s="395"/>
      <c r="I21" s="395"/>
      <c r="J21" s="396"/>
      <c r="K21" s="395"/>
      <c r="L21" s="396"/>
      <c r="M21" s="395"/>
      <c r="N21" s="396"/>
      <c r="O21" s="392"/>
      <c r="P21" s="393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</row>
    <row r="22" spans="1:31" ht="8.4" customHeight="1" x14ac:dyDescent="0.3">
      <c r="A22" s="388"/>
      <c r="B22" s="388"/>
      <c r="C22" s="388"/>
      <c r="D22" s="397"/>
      <c r="E22" s="397"/>
      <c r="F22" s="397"/>
      <c r="G22" s="397"/>
      <c r="H22" s="397"/>
      <c r="I22" s="397"/>
      <c r="J22" s="398"/>
      <c r="K22" s="397"/>
      <c r="L22" s="398"/>
      <c r="M22" s="397"/>
      <c r="N22" s="398"/>
      <c r="O22" s="397"/>
      <c r="P22" s="39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</row>
    <row r="23" spans="1:31" ht="15.75" customHeight="1" x14ac:dyDescent="0.25">
      <c r="A23" s="399"/>
      <c r="B23" s="400" t="s">
        <v>4</v>
      </c>
      <c r="C23" s="401"/>
      <c r="D23" s="402" t="s">
        <v>5</v>
      </c>
      <c r="E23" s="403"/>
      <c r="F23" s="403"/>
      <c r="G23" s="403"/>
      <c r="H23" s="403"/>
      <c r="I23" s="403"/>
      <c r="J23" s="452"/>
      <c r="K23" s="464" t="s">
        <v>441</v>
      </c>
      <c r="L23" s="465"/>
      <c r="M23" s="458" t="s">
        <v>6</v>
      </c>
      <c r="N23" s="401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</row>
    <row r="24" spans="1:31" ht="135" customHeight="1" x14ac:dyDescent="0.3">
      <c r="A24" s="405"/>
      <c r="B24" s="406"/>
      <c r="C24" s="407"/>
      <c r="D24" s="408" t="s">
        <v>7</v>
      </c>
      <c r="E24" s="409" t="s">
        <v>8</v>
      </c>
      <c r="F24" s="409" t="s">
        <v>9</v>
      </c>
      <c r="G24" s="409" t="s">
        <v>10</v>
      </c>
      <c r="H24" s="409" t="s">
        <v>11</v>
      </c>
      <c r="I24" s="410" t="s">
        <v>12</v>
      </c>
      <c r="J24" s="453"/>
      <c r="K24" s="466"/>
      <c r="L24" s="467"/>
      <c r="M24" s="459"/>
      <c r="N24" s="407"/>
      <c r="O24" s="388"/>
      <c r="P24" s="388"/>
      <c r="Q24" s="411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</row>
    <row r="25" spans="1:31" ht="46.8" customHeight="1" thickBot="1" x14ac:dyDescent="0.3">
      <c r="A25" s="438"/>
      <c r="B25" s="420" t="s">
        <v>13</v>
      </c>
      <c r="C25" s="439" t="s">
        <v>14</v>
      </c>
      <c r="D25" s="440" t="s">
        <v>14</v>
      </c>
      <c r="E25" s="422" t="s">
        <v>14</v>
      </c>
      <c r="F25" s="422" t="s">
        <v>14</v>
      </c>
      <c r="G25" s="422" t="s">
        <v>14</v>
      </c>
      <c r="H25" s="422" t="s">
        <v>14</v>
      </c>
      <c r="I25" s="422" t="s">
        <v>13</v>
      </c>
      <c r="J25" s="454" t="s">
        <v>15</v>
      </c>
      <c r="K25" s="468" t="s">
        <v>13</v>
      </c>
      <c r="L25" s="469" t="s">
        <v>14</v>
      </c>
      <c r="M25" s="460" t="s">
        <v>13</v>
      </c>
      <c r="N25" s="439" t="s">
        <v>14</v>
      </c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</row>
    <row r="26" spans="1:31" ht="15.75" customHeight="1" thickBot="1" x14ac:dyDescent="0.3">
      <c r="A26" s="446" t="s">
        <v>16</v>
      </c>
      <c r="B26" s="447" t="s">
        <v>17</v>
      </c>
      <c r="C26" s="448" t="s">
        <v>18</v>
      </c>
      <c r="D26" s="449" t="s">
        <v>19</v>
      </c>
      <c r="E26" s="450" t="s">
        <v>20</v>
      </c>
      <c r="F26" s="450" t="s">
        <v>21</v>
      </c>
      <c r="G26" s="450" t="s">
        <v>22</v>
      </c>
      <c r="H26" s="450" t="s">
        <v>23</v>
      </c>
      <c r="I26" s="450" t="s">
        <v>24</v>
      </c>
      <c r="J26" s="455" t="s">
        <v>25</v>
      </c>
      <c r="K26" s="470" t="s">
        <v>26</v>
      </c>
      <c r="L26" s="451" t="s">
        <v>27</v>
      </c>
      <c r="M26" s="447" t="s">
        <v>28</v>
      </c>
      <c r="N26" s="451" t="s">
        <v>29</v>
      </c>
      <c r="O26" s="413"/>
      <c r="P26" s="413"/>
      <c r="Q26" s="414"/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</row>
    <row r="27" spans="1:31" ht="15.75" customHeight="1" x14ac:dyDescent="0.25">
      <c r="A27" s="441" t="s">
        <v>30</v>
      </c>
      <c r="B27" s="442">
        <v>1</v>
      </c>
      <c r="C27" s="443">
        <v>489940</v>
      </c>
      <c r="D27" s="443">
        <v>0</v>
      </c>
      <c r="E27" s="443">
        <v>0</v>
      </c>
      <c r="F27" s="443">
        <v>0</v>
      </c>
      <c r="G27" s="443">
        <v>0</v>
      </c>
      <c r="H27" s="443">
        <v>0</v>
      </c>
      <c r="I27" s="444">
        <v>0</v>
      </c>
      <c r="J27" s="456">
        <f t="shared" ref="J27:J30" si="0">D27+E27+F27+G27+H27</f>
        <v>0</v>
      </c>
      <c r="K27" s="471">
        <v>0</v>
      </c>
      <c r="L27" s="472">
        <v>0</v>
      </c>
      <c r="M27" s="461">
        <v>1</v>
      </c>
      <c r="N27" s="445">
        <f t="shared" ref="N27:N30" si="1">C27+J27+L27</f>
        <v>489940</v>
      </c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</row>
    <row r="28" spans="1:31" ht="15.75" customHeight="1" x14ac:dyDescent="0.25">
      <c r="A28" s="418" t="s">
        <v>31</v>
      </c>
      <c r="B28" s="415">
        <v>1</v>
      </c>
      <c r="C28" s="416">
        <f>'Кошторис  витрат'!J224</f>
        <v>489940</v>
      </c>
      <c r="D28" s="416">
        <v>0</v>
      </c>
      <c r="E28" s="416">
        <v>0</v>
      </c>
      <c r="F28" s="416">
        <v>0</v>
      </c>
      <c r="G28" s="416">
        <v>0</v>
      </c>
      <c r="H28" s="416">
        <v>0</v>
      </c>
      <c r="I28" s="444">
        <v>0</v>
      </c>
      <c r="J28" s="456">
        <f t="shared" ref="J28:J29" si="2">D28+E28+F28+G28+H28</f>
        <v>0</v>
      </c>
      <c r="K28" s="471">
        <v>0</v>
      </c>
      <c r="L28" s="472">
        <v>0</v>
      </c>
      <c r="M28" s="462">
        <f>(N28*M27)/N27</f>
        <v>1</v>
      </c>
      <c r="N28" s="417">
        <f t="shared" si="1"/>
        <v>489940</v>
      </c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</row>
    <row r="29" spans="1:31" ht="22.05" customHeight="1" x14ac:dyDescent="0.25">
      <c r="A29" s="419" t="s">
        <v>32</v>
      </c>
      <c r="B29" s="420">
        <f>C29/C28</f>
        <v>0.75</v>
      </c>
      <c r="C29" s="421">
        <v>367455</v>
      </c>
      <c r="D29" s="421">
        <v>0</v>
      </c>
      <c r="E29" s="421">
        <v>0</v>
      </c>
      <c r="F29" s="421">
        <v>0</v>
      </c>
      <c r="G29" s="421">
        <v>0</v>
      </c>
      <c r="H29" s="421">
        <v>0</v>
      </c>
      <c r="I29" s="444">
        <v>0</v>
      </c>
      <c r="J29" s="456">
        <f t="shared" si="2"/>
        <v>0</v>
      </c>
      <c r="K29" s="471">
        <v>0</v>
      </c>
      <c r="L29" s="472">
        <v>0</v>
      </c>
      <c r="M29" s="460">
        <f>(N29*M27)/N27</f>
        <v>0.75</v>
      </c>
      <c r="N29" s="423">
        <f t="shared" si="1"/>
        <v>367455</v>
      </c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</row>
    <row r="30" spans="1:31" ht="28.8" customHeight="1" x14ac:dyDescent="0.25">
      <c r="A30" s="424" t="s">
        <v>33</v>
      </c>
      <c r="B30" s="425">
        <f>B28-B29</f>
        <v>0.25</v>
      </c>
      <c r="C30" s="426">
        <f t="shared" ref="C30:H30" si="3">C28-C29</f>
        <v>122485</v>
      </c>
      <c r="D30" s="427">
        <f t="shared" si="3"/>
        <v>0</v>
      </c>
      <c r="E30" s="428">
        <f t="shared" si="3"/>
        <v>0</v>
      </c>
      <c r="F30" s="428">
        <f t="shared" si="3"/>
        <v>0</v>
      </c>
      <c r="G30" s="428">
        <f t="shared" si="3"/>
        <v>0</v>
      </c>
      <c r="H30" s="428">
        <f t="shared" si="3"/>
        <v>0</v>
      </c>
      <c r="I30" s="429"/>
      <c r="J30" s="457">
        <f t="shared" si="0"/>
        <v>0</v>
      </c>
      <c r="K30" s="473"/>
      <c r="L30" s="474">
        <f>L28-L29</f>
        <v>0</v>
      </c>
      <c r="M30" s="463">
        <f>(N30*M27)/N27</f>
        <v>0.25</v>
      </c>
      <c r="N30" s="430">
        <f t="shared" si="1"/>
        <v>122485</v>
      </c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</row>
    <row r="31" spans="1:31" ht="15.75" customHeight="1" x14ac:dyDescent="0.25">
      <c r="A31" s="386"/>
      <c r="B31" s="386"/>
      <c r="C31" s="386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</row>
    <row r="32" spans="1:31" ht="15.75" customHeight="1" x14ac:dyDescent="0.3">
      <c r="A32" s="431"/>
      <c r="B32" s="431" t="s">
        <v>34</v>
      </c>
      <c r="C32" s="432" t="s">
        <v>440</v>
      </c>
      <c r="D32" s="406"/>
      <c r="E32" s="406"/>
      <c r="F32" s="431"/>
      <c r="G32" s="433"/>
      <c r="H32" s="433"/>
      <c r="I32" s="434"/>
      <c r="J32" s="432" t="s">
        <v>442</v>
      </c>
      <c r="K32" s="406"/>
      <c r="L32" s="406"/>
      <c r="M32" s="406"/>
      <c r="N32" s="406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</row>
    <row r="33" spans="1:31" ht="15.75" customHeight="1" x14ac:dyDescent="0.3">
      <c r="A33" s="388"/>
      <c r="B33" s="388"/>
      <c r="C33" s="388"/>
      <c r="D33" s="435" t="s">
        <v>35</v>
      </c>
      <c r="E33" s="388"/>
      <c r="F33" s="436"/>
      <c r="G33" s="437" t="s">
        <v>36</v>
      </c>
      <c r="H33" s="382"/>
      <c r="I33" s="397"/>
      <c r="J33" s="437" t="s">
        <v>37</v>
      </c>
      <c r="K33" s="382"/>
      <c r="L33" s="382"/>
      <c r="M33" s="382"/>
      <c r="N33" s="382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</row>
    <row r="34" spans="1:31" ht="15.75" customHeight="1" x14ac:dyDescent="0.25">
      <c r="A34" s="383"/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3"/>
      <c r="U34" s="383"/>
      <c r="V34" s="383"/>
      <c r="W34" s="383"/>
      <c r="X34" s="383"/>
      <c r="Y34" s="383"/>
      <c r="Z34" s="383"/>
    </row>
    <row r="35" spans="1:31" ht="15.75" customHeight="1" x14ac:dyDescent="0.25">
      <c r="A35" s="383"/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3"/>
      <c r="X35" s="383"/>
      <c r="Y35" s="383"/>
      <c r="Z35" s="383"/>
    </row>
    <row r="36" spans="1:31" ht="15.75" customHeight="1" x14ac:dyDescent="0.25">
      <c r="A36" s="383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</row>
    <row r="37" spans="1:31" ht="15.75" customHeight="1" x14ac:dyDescent="0.25">
      <c r="A37" s="383"/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3"/>
    </row>
    <row r="38" spans="1:31" ht="15.75" customHeight="1" x14ac:dyDescent="0.25">
      <c r="A38" s="383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</row>
    <row r="39" spans="1:31" ht="15.75" customHeight="1" x14ac:dyDescent="0.25">
      <c r="A39" s="383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</row>
    <row r="40" spans="1:31" ht="15.75" customHeight="1" x14ac:dyDescent="0.25">
      <c r="A40" s="383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</row>
    <row r="41" spans="1:31" ht="15.75" customHeight="1" x14ac:dyDescent="0.25">
      <c r="A41" s="383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</row>
    <row r="42" spans="1:31" ht="15.75" customHeight="1" x14ac:dyDescent="0.25">
      <c r="A42" s="383"/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</row>
    <row r="43" spans="1:31" ht="15.75" customHeight="1" x14ac:dyDescent="0.25">
      <c r="A43" s="383"/>
      <c r="B43" s="383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</row>
    <row r="44" spans="1:31" ht="15.75" customHeight="1" x14ac:dyDescent="0.25">
      <c r="A44" s="383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</row>
    <row r="45" spans="1:31" ht="15.75" customHeight="1" x14ac:dyDescent="0.25">
      <c r="A45" s="383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</row>
    <row r="46" spans="1:31" ht="15.75" customHeight="1" x14ac:dyDescent="0.25">
      <c r="A46" s="383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</row>
    <row r="47" spans="1:31" ht="15.75" customHeight="1" x14ac:dyDescent="0.25">
      <c r="A47" s="383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</row>
    <row r="48" spans="1:31" ht="15.75" customHeight="1" x14ac:dyDescent="0.25">
      <c r="A48" s="383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</row>
    <row r="49" spans="1:26" ht="15.75" customHeight="1" x14ac:dyDescent="0.2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</row>
    <row r="50" spans="1:26" ht="15.75" customHeight="1" x14ac:dyDescent="0.2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</row>
    <row r="51" spans="1:26" ht="15.75" customHeight="1" x14ac:dyDescent="0.25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</row>
    <row r="52" spans="1:26" ht="15.75" customHeight="1" x14ac:dyDescent="0.25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</row>
    <row r="53" spans="1:26" ht="15.75" customHeight="1" x14ac:dyDescent="0.25">
      <c r="A53" s="383"/>
      <c r="B53" s="383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</row>
    <row r="54" spans="1:26" ht="15.75" customHeight="1" x14ac:dyDescent="0.25">
      <c r="A54" s="383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</row>
    <row r="55" spans="1:26" ht="15.75" customHeight="1" x14ac:dyDescent="0.25">
      <c r="A55" s="383"/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  <c r="U55" s="383"/>
      <c r="V55" s="383"/>
      <c r="W55" s="383"/>
      <c r="X55" s="383"/>
      <c r="Y55" s="383"/>
      <c r="Z55" s="383"/>
    </row>
    <row r="56" spans="1:26" ht="15.75" customHeight="1" x14ac:dyDescent="0.25">
      <c r="A56" s="383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3"/>
      <c r="U56" s="383"/>
      <c r="V56" s="383"/>
      <c r="W56" s="383"/>
      <c r="X56" s="383"/>
      <c r="Y56" s="383"/>
      <c r="Z56" s="383"/>
    </row>
    <row r="57" spans="1:26" ht="15.75" customHeight="1" x14ac:dyDescent="0.25">
      <c r="A57" s="383"/>
      <c r="B57" s="383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</row>
    <row r="58" spans="1:26" ht="15.75" customHeight="1" x14ac:dyDescent="0.25">
      <c r="A58" s="383"/>
      <c r="B58" s="383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3"/>
      <c r="Q58" s="383"/>
      <c r="R58" s="383"/>
      <c r="S58" s="383"/>
      <c r="T58" s="383"/>
      <c r="U58" s="383"/>
      <c r="V58" s="383"/>
      <c r="W58" s="383"/>
      <c r="X58" s="383"/>
      <c r="Y58" s="383"/>
      <c r="Z58" s="383"/>
    </row>
    <row r="59" spans="1:26" ht="15.75" customHeight="1" x14ac:dyDescent="0.25">
      <c r="A59" s="383"/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Z59" s="383"/>
    </row>
    <row r="60" spans="1:26" ht="15.75" customHeight="1" x14ac:dyDescent="0.25">
      <c r="A60" s="383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3"/>
      <c r="U60" s="383"/>
      <c r="V60" s="383"/>
      <c r="W60" s="383"/>
      <c r="X60" s="383"/>
      <c r="Y60" s="383"/>
      <c r="Z60" s="383"/>
    </row>
    <row r="61" spans="1:26" ht="15.75" customHeight="1" x14ac:dyDescent="0.25">
      <c r="A61" s="383"/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</row>
    <row r="62" spans="1:26" ht="15.75" customHeight="1" x14ac:dyDescent="0.25">
      <c r="A62" s="383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</row>
    <row r="63" spans="1:26" ht="15.75" customHeight="1" x14ac:dyDescent="0.25">
      <c r="A63" s="383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</row>
    <row r="64" spans="1:26" ht="15.75" customHeight="1" x14ac:dyDescent="0.25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</row>
    <row r="65" spans="1:26" ht="15.75" customHeight="1" x14ac:dyDescent="0.25">
      <c r="A65" s="383"/>
      <c r="B65" s="383"/>
      <c r="C65" s="383"/>
      <c r="D65" s="383"/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</row>
    <row r="66" spans="1:26" ht="15.75" customHeight="1" x14ac:dyDescent="0.25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</row>
    <row r="67" spans="1:26" ht="15.75" customHeight="1" x14ac:dyDescent="0.25">
      <c r="A67" s="383"/>
      <c r="B67" s="383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</row>
    <row r="68" spans="1:26" ht="15.75" customHeight="1" x14ac:dyDescent="0.25">
      <c r="A68" s="383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</row>
    <row r="69" spans="1:26" ht="15.75" customHeight="1" x14ac:dyDescent="0.25">
      <c r="A69" s="383"/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</row>
    <row r="70" spans="1:26" ht="15.75" customHeight="1" x14ac:dyDescent="0.25">
      <c r="A70" s="383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</row>
    <row r="71" spans="1:26" ht="15.75" customHeight="1" x14ac:dyDescent="0.25">
      <c r="A71" s="383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</row>
    <row r="72" spans="1:26" ht="15.75" customHeight="1" x14ac:dyDescent="0.2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</row>
    <row r="73" spans="1:26" ht="15.75" customHeight="1" x14ac:dyDescent="0.25">
      <c r="A73" s="383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</row>
    <row r="74" spans="1:26" ht="15.75" customHeight="1" x14ac:dyDescent="0.25">
      <c r="A74" s="383"/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</row>
    <row r="75" spans="1:26" ht="15.75" customHeight="1" x14ac:dyDescent="0.25">
      <c r="A75" s="383"/>
      <c r="B75" s="383"/>
      <c r="C75" s="383"/>
      <c r="D75" s="383"/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</row>
    <row r="76" spans="1:26" ht="15.75" customHeight="1" x14ac:dyDescent="0.25">
      <c r="A76" s="383"/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</row>
    <row r="77" spans="1:26" ht="15.75" customHeight="1" x14ac:dyDescent="0.25">
      <c r="A77" s="383"/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</row>
    <row r="78" spans="1:26" ht="15.75" customHeight="1" x14ac:dyDescent="0.25">
      <c r="A78" s="383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</row>
    <row r="79" spans="1:26" ht="15.75" customHeight="1" x14ac:dyDescent="0.25">
      <c r="A79" s="383"/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</row>
    <row r="80" spans="1:26" ht="15.75" customHeight="1" x14ac:dyDescent="0.25">
      <c r="A80" s="383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</row>
    <row r="81" spans="1:26" ht="15.75" customHeight="1" x14ac:dyDescent="0.2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</row>
    <row r="82" spans="1:26" ht="15.75" customHeight="1" x14ac:dyDescent="0.2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</row>
    <row r="83" spans="1:26" ht="15.75" customHeight="1" x14ac:dyDescent="0.25">
      <c r="A83" s="383"/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</row>
    <row r="84" spans="1:26" ht="15.75" customHeight="1" x14ac:dyDescent="0.25">
      <c r="A84" s="383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</row>
    <row r="85" spans="1:26" ht="15.75" customHeight="1" x14ac:dyDescent="0.25">
      <c r="A85" s="383"/>
      <c r="B85" s="383"/>
      <c r="C85" s="383"/>
      <c r="D85" s="383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</row>
    <row r="86" spans="1:26" ht="15.75" customHeight="1" x14ac:dyDescent="0.25">
      <c r="A86" s="383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</row>
    <row r="87" spans="1:26" ht="15.75" customHeight="1" x14ac:dyDescent="0.25">
      <c r="A87" s="383"/>
      <c r="B87" s="383"/>
      <c r="C87" s="383"/>
      <c r="D87" s="383"/>
      <c r="E87" s="383"/>
      <c r="F87" s="383"/>
      <c r="G87" s="383"/>
      <c r="H87" s="383"/>
      <c r="I87" s="383"/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</row>
    <row r="88" spans="1:26" ht="15.75" customHeight="1" x14ac:dyDescent="0.25">
      <c r="A88" s="383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</row>
    <row r="89" spans="1:26" ht="15.75" customHeight="1" x14ac:dyDescent="0.25">
      <c r="A89" s="383"/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</row>
    <row r="90" spans="1:26" ht="15.75" customHeight="1" x14ac:dyDescent="0.25">
      <c r="A90" s="383"/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</row>
    <row r="91" spans="1:26" ht="15.75" customHeight="1" x14ac:dyDescent="0.2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</row>
    <row r="92" spans="1:26" ht="15.75" customHeight="1" x14ac:dyDescent="0.25">
      <c r="A92" s="383"/>
      <c r="B92" s="383"/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</row>
    <row r="93" spans="1:26" ht="15.75" customHeight="1" x14ac:dyDescent="0.25">
      <c r="A93" s="383"/>
      <c r="B93" s="383"/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</row>
    <row r="94" spans="1:26" ht="15.75" customHeight="1" x14ac:dyDescent="0.25">
      <c r="A94" s="383"/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</row>
    <row r="95" spans="1:26" ht="15.75" customHeight="1" x14ac:dyDescent="0.25">
      <c r="A95" s="383"/>
      <c r="B95" s="383"/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</row>
    <row r="96" spans="1:26" ht="15.75" customHeight="1" x14ac:dyDescent="0.25">
      <c r="A96" s="383"/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</row>
    <row r="97" spans="1:26" ht="15.75" customHeight="1" x14ac:dyDescent="0.25">
      <c r="A97" s="383"/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</row>
    <row r="98" spans="1:26" ht="15.75" customHeight="1" x14ac:dyDescent="0.25">
      <c r="A98" s="383"/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</row>
    <row r="99" spans="1:26" ht="15.75" customHeight="1" x14ac:dyDescent="0.25">
      <c r="A99" s="383"/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</row>
    <row r="100" spans="1:26" ht="15.75" customHeight="1" x14ac:dyDescent="0.25">
      <c r="A100" s="383"/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</row>
    <row r="101" spans="1:26" ht="15.75" customHeight="1" x14ac:dyDescent="0.2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</row>
    <row r="102" spans="1:26" ht="15.75" customHeight="1" x14ac:dyDescent="0.25">
      <c r="A102" s="383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</row>
    <row r="103" spans="1:26" ht="15.75" customHeight="1" x14ac:dyDescent="0.25">
      <c r="A103" s="383"/>
      <c r="B103" s="383"/>
      <c r="C103" s="383"/>
      <c r="D103" s="383"/>
      <c r="E103" s="383"/>
      <c r="F103" s="383"/>
      <c r="G103" s="383"/>
      <c r="H103" s="383"/>
      <c r="I103" s="383"/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</row>
    <row r="104" spans="1:26" ht="15.75" customHeight="1" x14ac:dyDescent="0.25">
      <c r="A104" s="383"/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</row>
    <row r="105" spans="1:26" ht="15.75" customHeight="1" x14ac:dyDescent="0.25">
      <c r="A105" s="383"/>
      <c r="B105" s="383"/>
      <c r="C105" s="383"/>
      <c r="D105" s="383"/>
      <c r="E105" s="383"/>
      <c r="F105" s="383"/>
      <c r="G105" s="383"/>
      <c r="H105" s="383"/>
      <c r="I105" s="383"/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</row>
    <row r="106" spans="1:26" ht="15.75" customHeight="1" x14ac:dyDescent="0.25">
      <c r="A106" s="383"/>
      <c r="B106" s="383"/>
      <c r="C106" s="383"/>
      <c r="D106" s="383"/>
      <c r="E106" s="383"/>
      <c r="F106" s="383"/>
      <c r="G106" s="383"/>
      <c r="H106" s="383"/>
      <c r="I106" s="383"/>
      <c r="J106" s="383"/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</row>
    <row r="107" spans="1:26" ht="15.75" customHeight="1" x14ac:dyDescent="0.25">
      <c r="A107" s="383"/>
      <c r="B107" s="383"/>
      <c r="C107" s="383"/>
      <c r="D107" s="383"/>
      <c r="E107" s="383"/>
      <c r="F107" s="383"/>
      <c r="G107" s="383"/>
      <c r="H107" s="383"/>
      <c r="I107" s="383"/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</row>
    <row r="108" spans="1:26" ht="15.75" customHeight="1" x14ac:dyDescent="0.25">
      <c r="A108" s="383"/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</row>
    <row r="109" spans="1:26" ht="15.75" customHeight="1" x14ac:dyDescent="0.25">
      <c r="A109" s="383"/>
      <c r="B109" s="383"/>
      <c r="C109" s="383"/>
      <c r="D109" s="383"/>
      <c r="E109" s="383"/>
      <c r="F109" s="383"/>
      <c r="G109" s="383"/>
      <c r="H109" s="383"/>
      <c r="I109" s="383"/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</row>
    <row r="110" spans="1:26" ht="15.75" customHeight="1" x14ac:dyDescent="0.25">
      <c r="A110" s="383"/>
      <c r="B110" s="383"/>
      <c r="C110" s="383"/>
      <c r="D110" s="383"/>
      <c r="E110" s="383"/>
      <c r="F110" s="383"/>
      <c r="G110" s="383"/>
      <c r="H110" s="383"/>
      <c r="I110" s="383"/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</row>
    <row r="111" spans="1:26" ht="15.75" customHeight="1" x14ac:dyDescent="0.25">
      <c r="A111" s="383"/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</row>
    <row r="112" spans="1:26" ht="15.75" customHeight="1" x14ac:dyDescent="0.25">
      <c r="A112" s="383"/>
      <c r="B112" s="383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</row>
    <row r="113" spans="1:26" ht="15.75" customHeight="1" x14ac:dyDescent="0.25">
      <c r="A113" s="383"/>
      <c r="B113" s="383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</row>
    <row r="114" spans="1:26" ht="15.75" customHeight="1" x14ac:dyDescent="0.25">
      <c r="A114" s="383"/>
      <c r="B114" s="383"/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</row>
    <row r="115" spans="1:26" ht="15.75" customHeight="1" x14ac:dyDescent="0.25">
      <c r="A115" s="383"/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</row>
    <row r="116" spans="1:26" ht="15.75" customHeight="1" x14ac:dyDescent="0.25">
      <c r="A116" s="383"/>
      <c r="B116" s="383"/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</row>
    <row r="117" spans="1:26" ht="15.75" customHeight="1" x14ac:dyDescent="0.25">
      <c r="A117" s="383"/>
      <c r="B117" s="383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</row>
    <row r="118" spans="1:26" ht="15.75" customHeight="1" x14ac:dyDescent="0.25">
      <c r="A118" s="383"/>
      <c r="B118" s="383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</row>
    <row r="119" spans="1:26" ht="15.75" customHeight="1" x14ac:dyDescent="0.25">
      <c r="A119" s="383"/>
      <c r="B119" s="383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</row>
    <row r="120" spans="1:26" ht="15.75" customHeight="1" x14ac:dyDescent="0.25">
      <c r="A120" s="383"/>
      <c r="B120" s="383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</row>
    <row r="121" spans="1:26" ht="15.75" customHeight="1" x14ac:dyDescent="0.25">
      <c r="A121" s="383"/>
      <c r="B121" s="383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</row>
    <row r="122" spans="1:26" ht="15.75" customHeight="1" x14ac:dyDescent="0.25">
      <c r="A122" s="383"/>
      <c r="B122" s="383"/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</row>
    <row r="123" spans="1:26" ht="15.75" customHeight="1" x14ac:dyDescent="0.25">
      <c r="A123" s="383"/>
      <c r="B123" s="383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</row>
    <row r="124" spans="1:26" ht="15.75" customHeight="1" x14ac:dyDescent="0.25">
      <c r="A124" s="383"/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</row>
    <row r="125" spans="1:26" ht="15.75" customHeight="1" x14ac:dyDescent="0.25">
      <c r="A125" s="383"/>
      <c r="B125" s="383"/>
      <c r="C125" s="383"/>
      <c r="D125" s="383"/>
      <c r="E125" s="383"/>
      <c r="F125" s="383"/>
      <c r="G125" s="383"/>
      <c r="H125" s="383"/>
      <c r="I125" s="383"/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</row>
    <row r="126" spans="1:26" ht="15.75" customHeight="1" x14ac:dyDescent="0.25">
      <c r="A126" s="383"/>
      <c r="B126" s="383"/>
      <c r="C126" s="383"/>
      <c r="D126" s="383"/>
      <c r="E126" s="383"/>
      <c r="F126" s="383"/>
      <c r="G126" s="383"/>
      <c r="H126" s="383"/>
      <c r="I126" s="383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</row>
    <row r="127" spans="1:26" ht="15.75" customHeight="1" x14ac:dyDescent="0.25">
      <c r="A127" s="383"/>
      <c r="B127" s="383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</row>
    <row r="128" spans="1:26" ht="15.75" customHeight="1" x14ac:dyDescent="0.25">
      <c r="A128" s="383"/>
      <c r="B128" s="383"/>
      <c r="C128" s="383"/>
      <c r="D128" s="383"/>
      <c r="E128" s="383"/>
      <c r="F128" s="383"/>
      <c r="G128" s="383"/>
      <c r="H128" s="383"/>
      <c r="I128" s="383"/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</row>
    <row r="129" spans="1:26" ht="15.75" customHeight="1" x14ac:dyDescent="0.25">
      <c r="A129" s="383"/>
      <c r="B129" s="383"/>
      <c r="C129" s="383"/>
      <c r="D129" s="383"/>
      <c r="E129" s="383"/>
      <c r="F129" s="383"/>
      <c r="G129" s="383"/>
      <c r="H129" s="383"/>
      <c r="I129" s="383"/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</row>
    <row r="130" spans="1:26" ht="15.75" customHeight="1" x14ac:dyDescent="0.25">
      <c r="A130" s="383"/>
      <c r="B130" s="383"/>
      <c r="C130" s="383"/>
      <c r="D130" s="383"/>
      <c r="E130" s="383"/>
      <c r="F130" s="383"/>
      <c r="G130" s="383"/>
      <c r="H130" s="383"/>
      <c r="I130" s="383"/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</row>
    <row r="131" spans="1:26" ht="15.75" customHeight="1" x14ac:dyDescent="0.25">
      <c r="A131" s="383"/>
      <c r="B131" s="383"/>
      <c r="C131" s="383"/>
      <c r="D131" s="383"/>
      <c r="E131" s="383"/>
      <c r="F131" s="383"/>
      <c r="G131" s="383"/>
      <c r="H131" s="383"/>
      <c r="I131" s="383"/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</row>
    <row r="132" spans="1:26" ht="15.75" customHeight="1" x14ac:dyDescent="0.25">
      <c r="A132" s="383"/>
      <c r="B132" s="383"/>
      <c r="C132" s="383"/>
      <c r="D132" s="383"/>
      <c r="E132" s="383"/>
      <c r="F132" s="383"/>
      <c r="G132" s="38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</row>
    <row r="133" spans="1:26" ht="15.75" customHeight="1" x14ac:dyDescent="0.25">
      <c r="A133" s="383"/>
      <c r="B133" s="383"/>
      <c r="C133" s="383"/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</row>
    <row r="134" spans="1:26" ht="15.75" customHeight="1" x14ac:dyDescent="0.25">
      <c r="A134" s="383"/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</row>
    <row r="135" spans="1:26" ht="15.75" customHeight="1" x14ac:dyDescent="0.25">
      <c r="A135" s="383"/>
      <c r="B135" s="383"/>
      <c r="C135" s="383"/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</row>
    <row r="136" spans="1:26" ht="15.75" customHeight="1" x14ac:dyDescent="0.25">
      <c r="A136" s="383"/>
      <c r="B136" s="383"/>
      <c r="C136" s="383"/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</row>
    <row r="137" spans="1:26" ht="15.75" customHeight="1" x14ac:dyDescent="0.25">
      <c r="A137" s="383"/>
      <c r="B137" s="383"/>
      <c r="C137" s="383"/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</row>
    <row r="138" spans="1:26" ht="15.75" customHeight="1" x14ac:dyDescent="0.25">
      <c r="A138" s="383"/>
      <c r="B138" s="383"/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</row>
    <row r="139" spans="1:26" ht="15.75" customHeight="1" x14ac:dyDescent="0.25">
      <c r="A139" s="383"/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</row>
    <row r="140" spans="1:26" ht="15.75" customHeight="1" x14ac:dyDescent="0.25">
      <c r="A140" s="383"/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</row>
    <row r="141" spans="1:26" ht="15.75" customHeight="1" x14ac:dyDescent="0.25">
      <c r="A141" s="383"/>
      <c r="B141" s="383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</row>
    <row r="142" spans="1:26" ht="15.75" customHeight="1" x14ac:dyDescent="0.25">
      <c r="A142" s="383"/>
      <c r="B142" s="383"/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3"/>
      <c r="S142" s="383"/>
      <c r="T142" s="383"/>
      <c r="U142" s="383"/>
      <c r="V142" s="383"/>
      <c r="W142" s="383"/>
      <c r="X142" s="383"/>
      <c r="Y142" s="383"/>
      <c r="Z142" s="383"/>
    </row>
    <row r="143" spans="1:26" ht="15.75" customHeight="1" x14ac:dyDescent="0.25">
      <c r="A143" s="383"/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</row>
    <row r="144" spans="1:26" ht="15.75" customHeight="1" x14ac:dyDescent="0.25">
      <c r="A144" s="383"/>
      <c r="B144" s="383"/>
      <c r="C144" s="383"/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</row>
    <row r="145" spans="1:26" ht="15.75" customHeight="1" x14ac:dyDescent="0.25">
      <c r="A145" s="383"/>
      <c r="B145" s="383"/>
      <c r="C145" s="383"/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</row>
    <row r="146" spans="1:26" ht="15.75" customHeight="1" x14ac:dyDescent="0.25">
      <c r="A146" s="383"/>
      <c r="B146" s="383"/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</row>
    <row r="147" spans="1:26" ht="15.75" customHeight="1" x14ac:dyDescent="0.25">
      <c r="A147" s="383"/>
      <c r="B147" s="383"/>
      <c r="C147" s="383"/>
      <c r="D147" s="383"/>
      <c r="E147" s="383"/>
      <c r="F147" s="383"/>
      <c r="G147" s="383"/>
      <c r="H147" s="383"/>
      <c r="I147" s="383"/>
      <c r="J147" s="383"/>
      <c r="K147" s="383"/>
      <c r="L147" s="383"/>
      <c r="M147" s="383"/>
      <c r="N147" s="383"/>
      <c r="O147" s="383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</row>
    <row r="148" spans="1:26" ht="15.75" customHeight="1" x14ac:dyDescent="0.25">
      <c r="A148" s="383"/>
      <c r="B148" s="383"/>
      <c r="C148" s="383"/>
      <c r="D148" s="383"/>
      <c r="E148" s="383"/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</row>
    <row r="149" spans="1:26" ht="15.75" customHeight="1" x14ac:dyDescent="0.25">
      <c r="A149" s="383"/>
      <c r="B149" s="383"/>
      <c r="C149" s="383"/>
      <c r="D149" s="383"/>
      <c r="E149" s="383"/>
      <c r="F149" s="383"/>
      <c r="G149" s="383"/>
      <c r="H149" s="383"/>
      <c r="I149" s="383"/>
      <c r="J149" s="383"/>
      <c r="K149" s="383"/>
      <c r="L149" s="383"/>
      <c r="M149" s="383"/>
      <c r="N149" s="383"/>
      <c r="O149" s="383"/>
      <c r="P149" s="383"/>
      <c r="Q149" s="383"/>
      <c r="R149" s="383"/>
      <c r="S149" s="383"/>
      <c r="T149" s="383"/>
      <c r="U149" s="383"/>
      <c r="V149" s="383"/>
      <c r="W149" s="383"/>
      <c r="X149" s="383"/>
      <c r="Y149" s="383"/>
      <c r="Z149" s="383"/>
    </row>
    <row r="150" spans="1:26" ht="15.75" customHeight="1" x14ac:dyDescent="0.25">
      <c r="A150" s="383"/>
      <c r="B150" s="383"/>
      <c r="C150" s="383"/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</row>
    <row r="151" spans="1:26" ht="15.75" customHeight="1" x14ac:dyDescent="0.25">
      <c r="A151" s="383"/>
      <c r="B151" s="383"/>
      <c r="C151" s="383"/>
      <c r="D151" s="383"/>
      <c r="E151" s="383"/>
      <c r="F151" s="383"/>
      <c r="G151" s="383"/>
      <c r="H151" s="383"/>
      <c r="I151" s="383"/>
      <c r="J151" s="383"/>
      <c r="K151" s="383"/>
      <c r="L151" s="383"/>
      <c r="M151" s="383"/>
      <c r="N151" s="383"/>
      <c r="O151" s="383"/>
      <c r="P151" s="383"/>
      <c r="Q151" s="383"/>
      <c r="R151" s="383"/>
      <c r="S151" s="383"/>
      <c r="T151" s="383"/>
      <c r="U151" s="383"/>
      <c r="V151" s="383"/>
      <c r="W151" s="383"/>
      <c r="X151" s="383"/>
      <c r="Y151" s="383"/>
      <c r="Z151" s="383"/>
    </row>
    <row r="152" spans="1:26" ht="15.75" customHeight="1" x14ac:dyDescent="0.25">
      <c r="A152" s="383"/>
      <c r="B152" s="383"/>
      <c r="C152" s="383"/>
      <c r="D152" s="383"/>
      <c r="E152" s="383"/>
      <c r="F152" s="383"/>
      <c r="G152" s="383"/>
      <c r="H152" s="383"/>
      <c r="I152" s="383"/>
      <c r="J152" s="383"/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</row>
    <row r="153" spans="1:26" ht="15.75" customHeight="1" x14ac:dyDescent="0.25">
      <c r="A153" s="383"/>
      <c r="B153" s="383"/>
      <c r="C153" s="383"/>
      <c r="D153" s="383"/>
      <c r="E153" s="383"/>
      <c r="F153" s="383"/>
      <c r="G153" s="383"/>
      <c r="H153" s="383"/>
      <c r="I153" s="383"/>
      <c r="J153" s="383"/>
      <c r="K153" s="383"/>
      <c r="L153" s="383"/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383"/>
      <c r="Y153" s="383"/>
      <c r="Z153" s="383"/>
    </row>
    <row r="154" spans="1:26" ht="15.75" customHeight="1" x14ac:dyDescent="0.25">
      <c r="A154" s="383"/>
      <c r="B154" s="383"/>
      <c r="C154" s="383"/>
      <c r="D154" s="383"/>
      <c r="E154" s="383"/>
      <c r="F154" s="383"/>
      <c r="G154" s="383"/>
      <c r="H154" s="383"/>
      <c r="I154" s="383"/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</row>
    <row r="155" spans="1:26" ht="15.75" customHeight="1" x14ac:dyDescent="0.25">
      <c r="A155" s="383"/>
      <c r="B155" s="383"/>
      <c r="C155" s="383"/>
      <c r="D155" s="383"/>
      <c r="E155" s="383"/>
      <c r="F155" s="383"/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383"/>
      <c r="Y155" s="383"/>
      <c r="Z155" s="383"/>
    </row>
    <row r="156" spans="1:26" ht="15.75" customHeight="1" x14ac:dyDescent="0.25">
      <c r="A156" s="383"/>
      <c r="B156" s="383"/>
      <c r="C156" s="383"/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3"/>
      <c r="S156" s="383"/>
      <c r="T156" s="383"/>
      <c r="U156" s="383"/>
      <c r="V156" s="383"/>
      <c r="W156" s="383"/>
      <c r="X156" s="383"/>
      <c r="Y156" s="383"/>
      <c r="Z156" s="383"/>
    </row>
    <row r="157" spans="1:26" ht="15.75" customHeight="1" x14ac:dyDescent="0.25">
      <c r="A157" s="383"/>
      <c r="B157" s="383"/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3"/>
      <c r="S157" s="383"/>
      <c r="T157" s="383"/>
      <c r="U157" s="383"/>
      <c r="V157" s="383"/>
      <c r="W157" s="383"/>
      <c r="X157" s="383"/>
      <c r="Y157" s="383"/>
      <c r="Z157" s="383"/>
    </row>
    <row r="158" spans="1:26" ht="15.75" customHeight="1" x14ac:dyDescent="0.25">
      <c r="A158" s="383"/>
      <c r="B158" s="383"/>
      <c r="C158" s="383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3"/>
      <c r="S158" s="383"/>
      <c r="T158" s="383"/>
      <c r="U158" s="383"/>
      <c r="V158" s="383"/>
      <c r="W158" s="383"/>
      <c r="X158" s="383"/>
      <c r="Y158" s="383"/>
      <c r="Z158" s="383"/>
    </row>
    <row r="159" spans="1:26" ht="15.75" customHeight="1" x14ac:dyDescent="0.25">
      <c r="A159" s="383"/>
      <c r="B159" s="383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</row>
    <row r="160" spans="1:26" ht="15.75" customHeight="1" x14ac:dyDescent="0.25">
      <c r="A160" s="383"/>
      <c r="B160" s="383"/>
      <c r="C160" s="383"/>
      <c r="D160" s="383"/>
      <c r="E160" s="383"/>
      <c r="F160" s="383"/>
      <c r="G160" s="383"/>
      <c r="H160" s="383"/>
      <c r="I160" s="383"/>
      <c r="J160" s="383"/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</row>
    <row r="161" spans="1:26" ht="15.75" customHeight="1" x14ac:dyDescent="0.25">
      <c r="A161" s="383"/>
      <c r="B161" s="383"/>
      <c r="C161" s="383"/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383"/>
      <c r="O161" s="383"/>
      <c r="P161" s="383"/>
      <c r="Q161" s="383"/>
      <c r="R161" s="383"/>
      <c r="S161" s="383"/>
      <c r="T161" s="383"/>
      <c r="U161" s="383"/>
      <c r="V161" s="383"/>
      <c r="W161" s="383"/>
      <c r="X161" s="383"/>
      <c r="Y161" s="383"/>
      <c r="Z161" s="383"/>
    </row>
    <row r="162" spans="1:26" ht="15.75" customHeight="1" x14ac:dyDescent="0.25">
      <c r="A162" s="383"/>
      <c r="B162" s="383"/>
      <c r="C162" s="383"/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3"/>
      <c r="S162" s="383"/>
      <c r="T162" s="383"/>
      <c r="U162" s="383"/>
      <c r="V162" s="383"/>
      <c r="W162" s="383"/>
      <c r="X162" s="383"/>
      <c r="Y162" s="383"/>
      <c r="Z162" s="383"/>
    </row>
    <row r="163" spans="1:26" ht="15.75" customHeight="1" x14ac:dyDescent="0.25">
      <c r="A163" s="383"/>
      <c r="B163" s="383"/>
      <c r="C163" s="383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3"/>
      <c r="S163" s="383"/>
      <c r="T163" s="383"/>
      <c r="U163" s="383"/>
      <c r="V163" s="383"/>
      <c r="W163" s="383"/>
      <c r="X163" s="383"/>
      <c r="Y163" s="383"/>
      <c r="Z163" s="383"/>
    </row>
    <row r="164" spans="1:26" ht="15.75" customHeight="1" x14ac:dyDescent="0.25">
      <c r="A164" s="383"/>
      <c r="B164" s="383"/>
      <c r="C164" s="383"/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</row>
    <row r="165" spans="1:26" ht="15.75" customHeight="1" x14ac:dyDescent="0.25">
      <c r="A165" s="383"/>
      <c r="B165" s="383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3"/>
      <c r="S165" s="383"/>
      <c r="T165" s="383"/>
      <c r="U165" s="383"/>
      <c r="V165" s="383"/>
      <c r="W165" s="383"/>
      <c r="X165" s="383"/>
      <c r="Y165" s="383"/>
      <c r="Z165" s="383"/>
    </row>
    <row r="166" spans="1:26" ht="15.75" customHeight="1" x14ac:dyDescent="0.25">
      <c r="A166" s="383"/>
      <c r="B166" s="383"/>
      <c r="C166" s="383"/>
      <c r="D166" s="383"/>
      <c r="E166" s="383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</row>
    <row r="167" spans="1:26" ht="15.75" customHeight="1" x14ac:dyDescent="0.25">
      <c r="A167" s="383"/>
      <c r="B167" s="383"/>
      <c r="C167" s="383"/>
      <c r="D167" s="383"/>
      <c r="E167" s="383"/>
      <c r="F167" s="383"/>
      <c r="G167" s="383"/>
      <c r="H167" s="383"/>
      <c r="I167" s="383"/>
      <c r="J167" s="383"/>
      <c r="K167" s="383"/>
      <c r="L167" s="383"/>
      <c r="M167" s="383"/>
      <c r="N167" s="383"/>
      <c r="O167" s="383"/>
      <c r="P167" s="383"/>
      <c r="Q167" s="383"/>
      <c r="R167" s="383"/>
      <c r="S167" s="383"/>
      <c r="T167" s="383"/>
      <c r="U167" s="383"/>
      <c r="V167" s="383"/>
      <c r="W167" s="383"/>
      <c r="X167" s="383"/>
      <c r="Y167" s="383"/>
      <c r="Z167" s="383"/>
    </row>
    <row r="168" spans="1:26" ht="15.75" customHeight="1" x14ac:dyDescent="0.25">
      <c r="A168" s="383"/>
      <c r="B168" s="383"/>
      <c r="C168" s="383"/>
      <c r="D168" s="383"/>
      <c r="E168" s="383"/>
      <c r="F168" s="383"/>
      <c r="G168" s="383"/>
      <c r="H168" s="383"/>
      <c r="I168" s="383"/>
      <c r="J168" s="383"/>
      <c r="K168" s="383"/>
      <c r="L168" s="383"/>
      <c r="M168" s="383"/>
      <c r="N168" s="383"/>
      <c r="O168" s="383"/>
      <c r="P168" s="383"/>
      <c r="Q168" s="383"/>
      <c r="R168" s="383"/>
      <c r="S168" s="383"/>
      <c r="T168" s="383"/>
      <c r="U168" s="383"/>
      <c r="V168" s="383"/>
      <c r="W168" s="383"/>
      <c r="X168" s="383"/>
      <c r="Y168" s="383"/>
      <c r="Z168" s="383"/>
    </row>
    <row r="169" spans="1:26" ht="15.75" customHeight="1" x14ac:dyDescent="0.25">
      <c r="A169" s="383"/>
      <c r="B169" s="383"/>
      <c r="C169" s="383"/>
      <c r="D169" s="383"/>
      <c r="E169" s="383"/>
      <c r="F169" s="383"/>
      <c r="G169" s="383"/>
      <c r="H169" s="383"/>
      <c r="I169" s="383"/>
      <c r="J169" s="383"/>
      <c r="K169" s="383"/>
      <c r="L169" s="383"/>
      <c r="M169" s="383"/>
      <c r="N169" s="383"/>
      <c r="O169" s="383"/>
      <c r="P169" s="383"/>
      <c r="Q169" s="383"/>
      <c r="R169" s="383"/>
      <c r="S169" s="383"/>
      <c r="T169" s="383"/>
      <c r="U169" s="383"/>
      <c r="V169" s="383"/>
      <c r="W169" s="383"/>
      <c r="X169" s="383"/>
      <c r="Y169" s="383"/>
      <c r="Z169" s="383"/>
    </row>
    <row r="170" spans="1:26" ht="15.75" customHeight="1" x14ac:dyDescent="0.25">
      <c r="A170" s="383"/>
      <c r="B170" s="383"/>
      <c r="C170" s="383"/>
      <c r="D170" s="383"/>
      <c r="E170" s="383"/>
      <c r="F170" s="383"/>
      <c r="G170" s="383"/>
      <c r="H170" s="383"/>
      <c r="I170" s="383"/>
      <c r="J170" s="383"/>
      <c r="K170" s="383"/>
      <c r="L170" s="383"/>
      <c r="M170" s="383"/>
      <c r="N170" s="383"/>
      <c r="O170" s="383"/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3"/>
    </row>
    <row r="171" spans="1:26" ht="15.75" customHeight="1" x14ac:dyDescent="0.25">
      <c r="A171" s="383"/>
      <c r="B171" s="383"/>
      <c r="C171" s="383"/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383"/>
      <c r="R171" s="383"/>
      <c r="S171" s="383"/>
      <c r="T171" s="383"/>
      <c r="U171" s="383"/>
      <c r="V171" s="383"/>
      <c r="W171" s="383"/>
      <c r="X171" s="383"/>
      <c r="Y171" s="383"/>
      <c r="Z171" s="383"/>
    </row>
    <row r="172" spans="1:26" ht="15.75" customHeight="1" x14ac:dyDescent="0.25">
      <c r="A172" s="383"/>
      <c r="B172" s="383"/>
      <c r="C172" s="383"/>
      <c r="D172" s="383"/>
      <c r="E172" s="383"/>
      <c r="F172" s="383"/>
      <c r="G172" s="383"/>
      <c r="H172" s="383"/>
      <c r="I172" s="383"/>
      <c r="J172" s="383"/>
      <c r="K172" s="383"/>
      <c r="L172" s="383"/>
      <c r="M172" s="383"/>
      <c r="N172" s="383"/>
      <c r="O172" s="383"/>
      <c r="P172" s="383"/>
      <c r="Q172" s="383"/>
      <c r="R172" s="383"/>
      <c r="S172" s="383"/>
      <c r="T172" s="383"/>
      <c r="U172" s="383"/>
      <c r="V172" s="383"/>
      <c r="W172" s="383"/>
      <c r="X172" s="383"/>
      <c r="Y172" s="383"/>
      <c r="Z172" s="383"/>
    </row>
    <row r="173" spans="1:26" ht="15.75" customHeight="1" x14ac:dyDescent="0.25">
      <c r="A173" s="383"/>
      <c r="B173" s="383"/>
      <c r="C173" s="383"/>
      <c r="D173" s="383"/>
      <c r="E173" s="383"/>
      <c r="F173" s="383"/>
      <c r="G173" s="383"/>
      <c r="H173" s="383"/>
      <c r="I173" s="383"/>
      <c r="J173" s="383"/>
      <c r="K173" s="383"/>
      <c r="L173" s="383"/>
      <c r="M173" s="383"/>
      <c r="N173" s="383"/>
      <c r="O173" s="383"/>
      <c r="P173" s="383"/>
      <c r="Q173" s="383"/>
      <c r="R173" s="383"/>
      <c r="S173" s="383"/>
      <c r="T173" s="383"/>
      <c r="U173" s="383"/>
      <c r="V173" s="383"/>
      <c r="W173" s="383"/>
      <c r="X173" s="383"/>
      <c r="Y173" s="383"/>
      <c r="Z173" s="383"/>
    </row>
    <row r="174" spans="1:26" ht="15.75" customHeight="1" x14ac:dyDescent="0.25">
      <c r="A174" s="383"/>
      <c r="B174" s="383"/>
      <c r="C174" s="383"/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3"/>
      <c r="O174" s="383"/>
      <c r="P174" s="383"/>
      <c r="Q174" s="383"/>
      <c r="R174" s="383"/>
      <c r="S174" s="383"/>
      <c r="T174" s="383"/>
      <c r="U174" s="383"/>
      <c r="V174" s="383"/>
      <c r="W174" s="383"/>
      <c r="X174" s="383"/>
      <c r="Y174" s="383"/>
      <c r="Z174" s="383"/>
    </row>
    <row r="175" spans="1:26" ht="15.75" customHeight="1" x14ac:dyDescent="0.25">
      <c r="A175" s="383"/>
      <c r="B175" s="383"/>
      <c r="C175" s="383"/>
      <c r="D175" s="383"/>
      <c r="E175" s="383"/>
      <c r="F175" s="383"/>
      <c r="G175" s="383"/>
      <c r="H175" s="383"/>
      <c r="I175" s="383"/>
      <c r="J175" s="383"/>
      <c r="K175" s="383"/>
      <c r="L175" s="383"/>
      <c r="M175" s="383"/>
      <c r="N175" s="383"/>
      <c r="O175" s="383"/>
      <c r="P175" s="383"/>
      <c r="Q175" s="383"/>
      <c r="R175" s="383"/>
      <c r="S175" s="383"/>
      <c r="T175" s="383"/>
      <c r="U175" s="383"/>
      <c r="V175" s="383"/>
      <c r="W175" s="383"/>
      <c r="X175" s="383"/>
      <c r="Y175" s="383"/>
      <c r="Z175" s="383"/>
    </row>
    <row r="176" spans="1:26" ht="15.75" customHeight="1" x14ac:dyDescent="0.25">
      <c r="A176" s="383"/>
      <c r="B176" s="383"/>
      <c r="C176" s="383"/>
      <c r="D176" s="383"/>
      <c r="E176" s="383"/>
      <c r="F176" s="383"/>
      <c r="G176" s="383"/>
      <c r="H176" s="383"/>
      <c r="I176" s="383"/>
      <c r="J176" s="383"/>
      <c r="K176" s="383"/>
      <c r="L176" s="383"/>
      <c r="M176" s="383"/>
      <c r="N176" s="383"/>
      <c r="O176" s="383"/>
      <c r="P176" s="383"/>
      <c r="Q176" s="383"/>
      <c r="R176" s="383"/>
      <c r="S176" s="383"/>
      <c r="T176" s="383"/>
      <c r="U176" s="383"/>
      <c r="V176" s="383"/>
      <c r="W176" s="383"/>
      <c r="X176" s="383"/>
      <c r="Y176" s="383"/>
      <c r="Z176" s="383"/>
    </row>
    <row r="177" spans="1:26" ht="15.75" customHeight="1" x14ac:dyDescent="0.25">
      <c r="A177" s="383"/>
      <c r="B177" s="383"/>
      <c r="C177" s="383"/>
      <c r="D177" s="383"/>
      <c r="E177" s="383"/>
      <c r="F177" s="383"/>
      <c r="G177" s="383"/>
      <c r="H177" s="383"/>
      <c r="I177" s="383"/>
      <c r="J177" s="383"/>
      <c r="K177" s="383"/>
      <c r="L177" s="383"/>
      <c r="M177" s="383"/>
      <c r="N177" s="383"/>
      <c r="O177" s="383"/>
      <c r="P177" s="383"/>
      <c r="Q177" s="383"/>
      <c r="R177" s="383"/>
      <c r="S177" s="383"/>
      <c r="T177" s="383"/>
      <c r="U177" s="383"/>
      <c r="V177" s="383"/>
      <c r="W177" s="383"/>
      <c r="X177" s="383"/>
      <c r="Y177" s="383"/>
      <c r="Z177" s="383"/>
    </row>
    <row r="178" spans="1:26" ht="15.75" customHeight="1" x14ac:dyDescent="0.25">
      <c r="A178" s="383"/>
      <c r="B178" s="383"/>
      <c r="C178" s="383"/>
      <c r="D178" s="383"/>
      <c r="E178" s="383"/>
      <c r="F178" s="383"/>
      <c r="G178" s="383"/>
      <c r="H178" s="383"/>
      <c r="I178" s="383"/>
      <c r="J178" s="383"/>
      <c r="K178" s="383"/>
      <c r="L178" s="383"/>
      <c r="M178" s="383"/>
      <c r="N178" s="383"/>
      <c r="O178" s="383"/>
      <c r="P178" s="383"/>
      <c r="Q178" s="383"/>
      <c r="R178" s="383"/>
      <c r="S178" s="383"/>
      <c r="T178" s="383"/>
      <c r="U178" s="383"/>
      <c r="V178" s="383"/>
      <c r="W178" s="383"/>
      <c r="X178" s="383"/>
      <c r="Y178" s="383"/>
      <c r="Z178" s="383"/>
    </row>
    <row r="179" spans="1:26" ht="15.75" customHeight="1" x14ac:dyDescent="0.25">
      <c r="A179" s="383"/>
      <c r="B179" s="383"/>
      <c r="C179" s="383"/>
      <c r="D179" s="383"/>
      <c r="E179" s="383"/>
      <c r="F179" s="383"/>
      <c r="G179" s="383"/>
      <c r="H179" s="383"/>
      <c r="I179" s="383"/>
      <c r="J179" s="383"/>
      <c r="K179" s="383"/>
      <c r="L179" s="383"/>
      <c r="M179" s="383"/>
      <c r="N179" s="383"/>
      <c r="O179" s="383"/>
      <c r="P179" s="383"/>
      <c r="Q179" s="383"/>
      <c r="R179" s="383"/>
      <c r="S179" s="383"/>
      <c r="T179" s="383"/>
      <c r="U179" s="383"/>
      <c r="V179" s="383"/>
      <c r="W179" s="383"/>
      <c r="X179" s="383"/>
      <c r="Y179" s="383"/>
      <c r="Z179" s="383"/>
    </row>
    <row r="180" spans="1:26" ht="15.75" customHeight="1" x14ac:dyDescent="0.25">
      <c r="A180" s="383"/>
      <c r="B180" s="383"/>
      <c r="C180" s="383"/>
      <c r="D180" s="383"/>
      <c r="E180" s="383"/>
      <c r="F180" s="383"/>
      <c r="G180" s="383"/>
      <c r="H180" s="383"/>
      <c r="I180" s="383"/>
      <c r="J180" s="383"/>
      <c r="K180" s="383"/>
      <c r="L180" s="383"/>
      <c r="M180" s="383"/>
      <c r="N180" s="383"/>
      <c r="O180" s="383"/>
      <c r="P180" s="383"/>
      <c r="Q180" s="383"/>
      <c r="R180" s="383"/>
      <c r="S180" s="383"/>
      <c r="T180" s="383"/>
      <c r="U180" s="383"/>
      <c r="V180" s="383"/>
      <c r="W180" s="383"/>
      <c r="X180" s="383"/>
      <c r="Y180" s="383"/>
      <c r="Z180" s="383"/>
    </row>
    <row r="181" spans="1:26" ht="15.75" customHeight="1" x14ac:dyDescent="0.25">
      <c r="A181" s="383"/>
      <c r="B181" s="383"/>
      <c r="C181" s="383"/>
      <c r="D181" s="383"/>
      <c r="E181" s="383"/>
      <c r="F181" s="383"/>
      <c r="G181" s="383"/>
      <c r="H181" s="383"/>
      <c r="I181" s="383"/>
      <c r="J181" s="383"/>
      <c r="K181" s="383"/>
      <c r="L181" s="383"/>
      <c r="M181" s="383"/>
      <c r="N181" s="383"/>
      <c r="O181" s="383"/>
      <c r="P181" s="383"/>
      <c r="Q181" s="383"/>
      <c r="R181" s="383"/>
      <c r="S181" s="383"/>
      <c r="T181" s="383"/>
      <c r="U181" s="383"/>
      <c r="V181" s="383"/>
      <c r="W181" s="383"/>
      <c r="X181" s="383"/>
      <c r="Y181" s="383"/>
      <c r="Z181" s="383"/>
    </row>
    <row r="182" spans="1:26" ht="15.75" customHeight="1" x14ac:dyDescent="0.25">
      <c r="A182" s="383"/>
      <c r="B182" s="383"/>
      <c r="C182" s="383"/>
      <c r="D182" s="383"/>
      <c r="E182" s="383"/>
      <c r="F182" s="383"/>
      <c r="G182" s="383"/>
      <c r="H182" s="383"/>
      <c r="I182" s="383"/>
      <c r="J182" s="383"/>
      <c r="K182" s="383"/>
      <c r="L182" s="383"/>
      <c r="M182" s="383"/>
      <c r="N182" s="383"/>
      <c r="O182" s="383"/>
      <c r="P182" s="383"/>
      <c r="Q182" s="383"/>
      <c r="R182" s="383"/>
      <c r="S182" s="383"/>
      <c r="T182" s="383"/>
      <c r="U182" s="383"/>
      <c r="V182" s="383"/>
      <c r="W182" s="383"/>
      <c r="X182" s="383"/>
      <c r="Y182" s="383"/>
      <c r="Z182" s="383"/>
    </row>
    <row r="183" spans="1:26" ht="15.75" customHeight="1" x14ac:dyDescent="0.25">
      <c r="A183" s="383"/>
      <c r="B183" s="383"/>
      <c r="C183" s="383"/>
      <c r="D183" s="383"/>
      <c r="E183" s="383"/>
      <c r="F183" s="383"/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3"/>
    </row>
    <row r="184" spans="1:26" ht="15.75" customHeight="1" x14ac:dyDescent="0.25">
      <c r="A184" s="383"/>
      <c r="B184" s="383"/>
      <c r="C184" s="383"/>
      <c r="D184" s="383"/>
      <c r="E184" s="383"/>
      <c r="F184" s="383"/>
      <c r="G184" s="383"/>
      <c r="H184" s="383"/>
      <c r="I184" s="383"/>
      <c r="J184" s="383"/>
      <c r="K184" s="383"/>
      <c r="L184" s="383"/>
      <c r="M184" s="383"/>
      <c r="N184" s="383"/>
      <c r="O184" s="383"/>
      <c r="P184" s="383"/>
      <c r="Q184" s="383"/>
      <c r="R184" s="383"/>
      <c r="S184" s="383"/>
      <c r="T184" s="383"/>
      <c r="U184" s="383"/>
      <c r="V184" s="383"/>
      <c r="W184" s="383"/>
      <c r="X184" s="383"/>
      <c r="Y184" s="383"/>
      <c r="Z184" s="383"/>
    </row>
    <row r="185" spans="1:26" ht="15.75" customHeight="1" x14ac:dyDescent="0.25">
      <c r="A185" s="383"/>
      <c r="B185" s="383"/>
      <c r="C185" s="383"/>
      <c r="D185" s="383"/>
      <c r="E185" s="383"/>
      <c r="F185" s="383"/>
      <c r="G185" s="383"/>
      <c r="H185" s="383"/>
      <c r="I185" s="383"/>
      <c r="J185" s="383"/>
      <c r="K185" s="383"/>
      <c r="L185" s="383"/>
      <c r="M185" s="383"/>
      <c r="N185" s="383"/>
      <c r="O185" s="383"/>
      <c r="P185" s="383"/>
      <c r="Q185" s="383"/>
      <c r="R185" s="383"/>
      <c r="S185" s="383"/>
      <c r="T185" s="383"/>
      <c r="U185" s="383"/>
      <c r="V185" s="383"/>
      <c r="W185" s="383"/>
      <c r="X185" s="383"/>
      <c r="Y185" s="383"/>
      <c r="Z185" s="383"/>
    </row>
    <row r="186" spans="1:26" ht="15.75" customHeight="1" x14ac:dyDescent="0.25">
      <c r="A186" s="383"/>
      <c r="B186" s="383"/>
      <c r="C186" s="383"/>
      <c r="D186" s="383"/>
      <c r="E186" s="383"/>
      <c r="F186" s="383"/>
      <c r="G186" s="383"/>
      <c r="H186" s="383"/>
      <c r="I186" s="383"/>
      <c r="J186" s="383"/>
      <c r="K186" s="383"/>
      <c r="L186" s="383"/>
      <c r="M186" s="383"/>
      <c r="N186" s="383"/>
      <c r="O186" s="383"/>
      <c r="P186" s="383"/>
      <c r="Q186" s="383"/>
      <c r="R186" s="383"/>
      <c r="S186" s="383"/>
      <c r="T186" s="383"/>
      <c r="U186" s="383"/>
      <c r="V186" s="383"/>
      <c r="W186" s="383"/>
      <c r="X186" s="383"/>
      <c r="Y186" s="383"/>
      <c r="Z186" s="383"/>
    </row>
    <row r="187" spans="1:26" ht="15.75" customHeight="1" x14ac:dyDescent="0.25">
      <c r="A187" s="383"/>
      <c r="B187" s="383"/>
      <c r="C187" s="383"/>
      <c r="D187" s="383"/>
      <c r="E187" s="383"/>
      <c r="F187" s="383"/>
      <c r="G187" s="383"/>
      <c r="H187" s="383"/>
      <c r="I187" s="383"/>
      <c r="J187" s="383"/>
      <c r="K187" s="383"/>
      <c r="L187" s="383"/>
      <c r="M187" s="383"/>
      <c r="N187" s="383"/>
      <c r="O187" s="383"/>
      <c r="P187" s="383"/>
      <c r="Q187" s="383"/>
      <c r="R187" s="383"/>
      <c r="S187" s="383"/>
      <c r="T187" s="383"/>
      <c r="U187" s="383"/>
      <c r="V187" s="383"/>
      <c r="W187" s="383"/>
      <c r="X187" s="383"/>
      <c r="Y187" s="383"/>
      <c r="Z187" s="383"/>
    </row>
    <row r="188" spans="1:26" ht="15.75" customHeight="1" x14ac:dyDescent="0.25">
      <c r="A188" s="383"/>
      <c r="B188" s="383"/>
      <c r="C188" s="383"/>
      <c r="D188" s="383"/>
      <c r="E188" s="383"/>
      <c r="F188" s="383"/>
      <c r="G188" s="383"/>
      <c r="H188" s="383"/>
      <c r="I188" s="383"/>
      <c r="J188" s="383"/>
      <c r="K188" s="383"/>
      <c r="L188" s="383"/>
      <c r="M188" s="383"/>
      <c r="N188" s="383"/>
      <c r="O188" s="383"/>
      <c r="P188" s="383"/>
      <c r="Q188" s="383"/>
      <c r="R188" s="383"/>
      <c r="S188" s="383"/>
      <c r="T188" s="383"/>
      <c r="U188" s="383"/>
      <c r="V188" s="383"/>
      <c r="W188" s="383"/>
      <c r="X188" s="383"/>
      <c r="Y188" s="383"/>
      <c r="Z188" s="383"/>
    </row>
    <row r="189" spans="1:26" ht="15.75" customHeight="1" x14ac:dyDescent="0.25">
      <c r="A189" s="383"/>
      <c r="B189" s="383"/>
      <c r="C189" s="383"/>
      <c r="D189" s="383"/>
      <c r="E189" s="383"/>
      <c r="F189" s="383"/>
      <c r="G189" s="383"/>
      <c r="H189" s="383"/>
      <c r="I189" s="383"/>
      <c r="J189" s="383"/>
      <c r="K189" s="383"/>
      <c r="L189" s="383"/>
      <c r="M189" s="383"/>
      <c r="N189" s="383"/>
      <c r="O189" s="383"/>
      <c r="P189" s="383"/>
      <c r="Q189" s="383"/>
      <c r="R189" s="383"/>
      <c r="S189" s="383"/>
      <c r="T189" s="383"/>
      <c r="U189" s="383"/>
      <c r="V189" s="383"/>
      <c r="W189" s="383"/>
      <c r="X189" s="383"/>
      <c r="Y189" s="383"/>
      <c r="Z189" s="383"/>
    </row>
    <row r="190" spans="1:26" ht="15.75" customHeight="1" x14ac:dyDescent="0.25">
      <c r="A190" s="383"/>
      <c r="B190" s="383"/>
      <c r="C190" s="383"/>
      <c r="D190" s="383"/>
      <c r="E190" s="383"/>
      <c r="F190" s="383"/>
      <c r="G190" s="383"/>
      <c r="H190" s="383"/>
      <c r="I190" s="383"/>
      <c r="J190" s="383"/>
      <c r="K190" s="383"/>
      <c r="L190" s="383"/>
      <c r="M190" s="383"/>
      <c r="N190" s="383"/>
      <c r="O190" s="383"/>
      <c r="P190" s="383"/>
      <c r="Q190" s="383"/>
      <c r="R190" s="383"/>
      <c r="S190" s="383"/>
      <c r="T190" s="383"/>
      <c r="U190" s="383"/>
      <c r="V190" s="383"/>
      <c r="W190" s="383"/>
      <c r="X190" s="383"/>
      <c r="Y190" s="383"/>
      <c r="Z190" s="383"/>
    </row>
    <row r="191" spans="1:26" ht="15.75" customHeight="1" x14ac:dyDescent="0.25">
      <c r="A191" s="383"/>
      <c r="B191" s="383"/>
      <c r="C191" s="383"/>
      <c r="D191" s="383"/>
      <c r="E191" s="383"/>
      <c r="F191" s="383"/>
      <c r="G191" s="383"/>
      <c r="H191" s="383"/>
      <c r="I191" s="383"/>
      <c r="J191" s="383"/>
      <c r="K191" s="383"/>
      <c r="L191" s="383"/>
      <c r="M191" s="383"/>
      <c r="N191" s="383"/>
      <c r="O191" s="383"/>
      <c r="P191" s="383"/>
      <c r="Q191" s="383"/>
      <c r="R191" s="383"/>
      <c r="S191" s="383"/>
      <c r="T191" s="383"/>
      <c r="U191" s="383"/>
      <c r="V191" s="383"/>
      <c r="W191" s="383"/>
      <c r="X191" s="383"/>
      <c r="Y191" s="383"/>
      <c r="Z191" s="383"/>
    </row>
    <row r="192" spans="1:26" ht="15.75" customHeight="1" x14ac:dyDescent="0.25">
      <c r="A192" s="383"/>
      <c r="B192" s="383"/>
      <c r="C192" s="383"/>
      <c r="D192" s="383"/>
      <c r="E192" s="383"/>
      <c r="F192" s="383"/>
      <c r="G192" s="383"/>
      <c r="H192" s="383"/>
      <c r="I192" s="383"/>
      <c r="J192" s="383"/>
      <c r="K192" s="383"/>
      <c r="L192" s="383"/>
      <c r="M192" s="383"/>
      <c r="N192" s="383"/>
      <c r="O192" s="383"/>
      <c r="P192" s="383"/>
      <c r="Q192" s="383"/>
      <c r="R192" s="383"/>
      <c r="S192" s="383"/>
      <c r="T192" s="383"/>
      <c r="U192" s="383"/>
      <c r="V192" s="383"/>
      <c r="W192" s="383"/>
      <c r="X192" s="383"/>
      <c r="Y192" s="383"/>
      <c r="Z192" s="383"/>
    </row>
    <row r="193" spans="1:26" ht="15.75" customHeight="1" x14ac:dyDescent="0.25">
      <c r="A193" s="383"/>
      <c r="B193" s="383"/>
      <c r="C193" s="383"/>
      <c r="D193" s="383"/>
      <c r="E193" s="383"/>
      <c r="F193" s="383"/>
      <c r="G193" s="383"/>
      <c r="H193" s="383"/>
      <c r="I193" s="383"/>
      <c r="J193" s="383"/>
      <c r="K193" s="383"/>
      <c r="L193" s="383"/>
      <c r="M193" s="383"/>
      <c r="N193" s="383"/>
      <c r="O193" s="383"/>
      <c r="P193" s="383"/>
      <c r="Q193" s="383"/>
      <c r="R193" s="383"/>
      <c r="S193" s="383"/>
      <c r="T193" s="383"/>
      <c r="U193" s="383"/>
      <c r="V193" s="383"/>
      <c r="W193" s="383"/>
      <c r="X193" s="383"/>
      <c r="Y193" s="383"/>
      <c r="Z193" s="383"/>
    </row>
    <row r="194" spans="1:26" ht="15.75" customHeight="1" x14ac:dyDescent="0.25">
      <c r="A194" s="383"/>
      <c r="B194" s="383"/>
      <c r="C194" s="383"/>
      <c r="D194" s="383"/>
      <c r="E194" s="383"/>
      <c r="F194" s="383"/>
      <c r="G194" s="383"/>
      <c r="H194" s="383"/>
      <c r="I194" s="383"/>
      <c r="J194" s="383"/>
      <c r="K194" s="383"/>
      <c r="L194" s="383"/>
      <c r="M194" s="383"/>
      <c r="N194" s="383"/>
      <c r="O194" s="383"/>
      <c r="P194" s="383"/>
      <c r="Q194" s="383"/>
      <c r="R194" s="383"/>
      <c r="S194" s="383"/>
      <c r="T194" s="383"/>
      <c r="U194" s="383"/>
      <c r="V194" s="383"/>
      <c r="W194" s="383"/>
      <c r="X194" s="383"/>
      <c r="Y194" s="383"/>
      <c r="Z194" s="383"/>
    </row>
    <row r="195" spans="1:26" ht="15.75" customHeight="1" x14ac:dyDescent="0.25">
      <c r="A195" s="383"/>
      <c r="B195" s="383"/>
      <c r="C195" s="383"/>
      <c r="D195" s="383"/>
      <c r="E195" s="383"/>
      <c r="F195" s="383"/>
      <c r="G195" s="383"/>
      <c r="H195" s="383"/>
      <c r="I195" s="383"/>
      <c r="J195" s="383"/>
      <c r="K195" s="383"/>
      <c r="L195" s="383"/>
      <c r="M195" s="383"/>
      <c r="N195" s="383"/>
      <c r="O195" s="383"/>
      <c r="P195" s="383"/>
      <c r="Q195" s="383"/>
      <c r="R195" s="383"/>
      <c r="S195" s="383"/>
      <c r="T195" s="383"/>
      <c r="U195" s="383"/>
      <c r="V195" s="383"/>
      <c r="W195" s="383"/>
      <c r="X195" s="383"/>
      <c r="Y195" s="383"/>
      <c r="Z195" s="383"/>
    </row>
    <row r="196" spans="1:26" ht="15.75" customHeight="1" x14ac:dyDescent="0.25">
      <c r="A196" s="383"/>
      <c r="B196" s="383"/>
      <c r="C196" s="383"/>
      <c r="D196" s="383"/>
      <c r="E196" s="383"/>
      <c r="F196" s="383"/>
      <c r="G196" s="383"/>
      <c r="H196" s="383"/>
      <c r="I196" s="383"/>
      <c r="J196" s="383"/>
      <c r="K196" s="383"/>
      <c r="L196" s="383"/>
      <c r="M196" s="383"/>
      <c r="N196" s="383"/>
      <c r="O196" s="383"/>
      <c r="P196" s="383"/>
      <c r="Q196" s="383"/>
      <c r="R196" s="383"/>
      <c r="S196" s="383"/>
      <c r="T196" s="383"/>
      <c r="U196" s="383"/>
      <c r="V196" s="383"/>
      <c r="W196" s="383"/>
      <c r="X196" s="383"/>
      <c r="Y196" s="383"/>
      <c r="Z196" s="383"/>
    </row>
    <row r="197" spans="1:26" ht="15.75" customHeight="1" x14ac:dyDescent="0.25">
      <c r="A197" s="383"/>
      <c r="B197" s="383"/>
      <c r="C197" s="383"/>
      <c r="D197" s="383"/>
      <c r="E197" s="383"/>
      <c r="F197" s="383"/>
      <c r="G197" s="383"/>
      <c r="H197" s="383"/>
      <c r="I197" s="383"/>
      <c r="J197" s="383"/>
      <c r="K197" s="383"/>
      <c r="L197" s="383"/>
      <c r="M197" s="383"/>
      <c r="N197" s="383"/>
      <c r="O197" s="383"/>
      <c r="P197" s="383"/>
      <c r="Q197" s="383"/>
      <c r="R197" s="383"/>
      <c r="S197" s="383"/>
      <c r="T197" s="383"/>
      <c r="U197" s="383"/>
      <c r="V197" s="383"/>
      <c r="W197" s="383"/>
      <c r="X197" s="383"/>
      <c r="Y197" s="383"/>
      <c r="Z197" s="383"/>
    </row>
    <row r="198" spans="1:26" ht="15.75" customHeight="1" x14ac:dyDescent="0.25">
      <c r="A198" s="383"/>
      <c r="B198" s="383"/>
      <c r="C198" s="383"/>
      <c r="D198" s="383"/>
      <c r="E198" s="383"/>
      <c r="F198" s="383"/>
      <c r="G198" s="383"/>
      <c r="H198" s="383"/>
      <c r="I198" s="383"/>
      <c r="J198" s="383"/>
      <c r="K198" s="383"/>
      <c r="L198" s="383"/>
      <c r="M198" s="383"/>
      <c r="N198" s="383"/>
      <c r="O198" s="383"/>
      <c r="P198" s="383"/>
      <c r="Q198" s="383"/>
      <c r="R198" s="383"/>
      <c r="S198" s="383"/>
      <c r="T198" s="383"/>
      <c r="U198" s="383"/>
      <c r="V198" s="383"/>
      <c r="W198" s="383"/>
      <c r="X198" s="383"/>
      <c r="Y198" s="383"/>
      <c r="Z198" s="383"/>
    </row>
    <row r="199" spans="1:26" ht="15.75" customHeight="1" x14ac:dyDescent="0.25">
      <c r="A199" s="383"/>
      <c r="B199" s="383"/>
      <c r="C199" s="383"/>
      <c r="D199" s="383"/>
      <c r="E199" s="383"/>
      <c r="F199" s="383"/>
      <c r="G199" s="383"/>
      <c r="H199" s="383"/>
      <c r="I199" s="383"/>
      <c r="J199" s="383"/>
      <c r="K199" s="383"/>
      <c r="L199" s="383"/>
      <c r="M199" s="383"/>
      <c r="N199" s="383"/>
      <c r="O199" s="383"/>
      <c r="P199" s="383"/>
      <c r="Q199" s="383"/>
      <c r="R199" s="383"/>
      <c r="S199" s="383"/>
      <c r="T199" s="383"/>
      <c r="U199" s="383"/>
      <c r="V199" s="383"/>
      <c r="W199" s="383"/>
      <c r="X199" s="383"/>
      <c r="Y199" s="383"/>
      <c r="Z199" s="383"/>
    </row>
    <row r="200" spans="1:26" ht="15.75" customHeight="1" x14ac:dyDescent="0.25">
      <c r="A200" s="383"/>
      <c r="B200" s="383"/>
      <c r="C200" s="383"/>
      <c r="D200" s="383"/>
      <c r="E200" s="383"/>
      <c r="F200" s="383"/>
      <c r="G200" s="383"/>
      <c r="H200" s="383"/>
      <c r="I200" s="383"/>
      <c r="J200" s="383"/>
      <c r="K200" s="383"/>
      <c r="L200" s="383"/>
      <c r="M200" s="383"/>
      <c r="N200" s="383"/>
      <c r="O200" s="383"/>
      <c r="P200" s="383"/>
      <c r="Q200" s="383"/>
      <c r="R200" s="383"/>
      <c r="S200" s="383"/>
      <c r="T200" s="383"/>
      <c r="U200" s="383"/>
      <c r="V200" s="383"/>
      <c r="W200" s="383"/>
      <c r="X200" s="383"/>
      <c r="Y200" s="383"/>
      <c r="Z200" s="383"/>
    </row>
    <row r="201" spans="1:26" ht="15.75" customHeight="1" x14ac:dyDescent="0.25">
      <c r="A201" s="383"/>
      <c r="B201" s="383"/>
      <c r="C201" s="383"/>
      <c r="D201" s="383"/>
      <c r="E201" s="383"/>
      <c r="F201" s="383"/>
      <c r="G201" s="383"/>
      <c r="H201" s="383"/>
      <c r="I201" s="383"/>
      <c r="J201" s="383"/>
      <c r="K201" s="383"/>
      <c r="L201" s="383"/>
      <c r="M201" s="383"/>
      <c r="N201" s="383"/>
      <c r="O201" s="383"/>
      <c r="P201" s="383"/>
      <c r="Q201" s="383"/>
      <c r="R201" s="383"/>
      <c r="S201" s="383"/>
      <c r="T201" s="383"/>
      <c r="U201" s="383"/>
      <c r="V201" s="383"/>
      <c r="W201" s="383"/>
      <c r="X201" s="383"/>
      <c r="Y201" s="383"/>
      <c r="Z201" s="383"/>
    </row>
    <row r="202" spans="1:26" ht="15.75" customHeight="1" x14ac:dyDescent="0.25">
      <c r="A202" s="383"/>
      <c r="B202" s="383"/>
      <c r="C202" s="383"/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83"/>
      <c r="R202" s="383"/>
      <c r="S202" s="383"/>
      <c r="T202" s="383"/>
      <c r="U202" s="383"/>
      <c r="V202" s="383"/>
      <c r="W202" s="383"/>
      <c r="X202" s="383"/>
      <c r="Y202" s="383"/>
      <c r="Z202" s="383"/>
    </row>
    <row r="203" spans="1:26" ht="15.75" customHeight="1" x14ac:dyDescent="0.25">
      <c r="A203" s="383"/>
      <c r="B203" s="383"/>
      <c r="C203" s="383"/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  <c r="N203" s="383"/>
      <c r="O203" s="383"/>
      <c r="P203" s="383"/>
      <c r="Q203" s="383"/>
      <c r="R203" s="383"/>
      <c r="S203" s="383"/>
      <c r="T203" s="383"/>
      <c r="U203" s="383"/>
      <c r="V203" s="383"/>
      <c r="W203" s="383"/>
      <c r="X203" s="383"/>
      <c r="Y203" s="383"/>
      <c r="Z203" s="383"/>
    </row>
    <row r="204" spans="1:26" ht="15.75" customHeight="1" x14ac:dyDescent="0.25">
      <c r="A204" s="383"/>
      <c r="B204" s="383"/>
      <c r="C204" s="383"/>
      <c r="D204" s="383"/>
      <c r="E204" s="383"/>
      <c r="F204" s="383"/>
      <c r="G204" s="383"/>
      <c r="H204" s="383"/>
      <c r="I204" s="383"/>
      <c r="J204" s="383"/>
      <c r="K204" s="383"/>
      <c r="L204" s="383"/>
      <c r="M204" s="383"/>
      <c r="N204" s="383"/>
      <c r="O204" s="383"/>
      <c r="P204" s="383"/>
      <c r="Q204" s="383"/>
      <c r="R204" s="383"/>
      <c r="S204" s="383"/>
      <c r="T204" s="383"/>
      <c r="U204" s="383"/>
      <c r="V204" s="383"/>
      <c r="W204" s="383"/>
      <c r="X204" s="383"/>
      <c r="Y204" s="383"/>
      <c r="Z204" s="383"/>
    </row>
    <row r="205" spans="1:26" ht="15.75" customHeight="1" x14ac:dyDescent="0.25">
      <c r="A205" s="383"/>
      <c r="B205" s="383"/>
      <c r="C205" s="383"/>
      <c r="D205" s="383"/>
      <c r="E205" s="383"/>
      <c r="F205" s="383"/>
      <c r="G205" s="383"/>
      <c r="H205" s="383"/>
      <c r="I205" s="383"/>
      <c r="J205" s="383"/>
      <c r="K205" s="383"/>
      <c r="L205" s="383"/>
      <c r="M205" s="383"/>
      <c r="N205" s="383"/>
      <c r="O205" s="383"/>
      <c r="P205" s="383"/>
      <c r="Q205" s="383"/>
      <c r="R205" s="383"/>
      <c r="S205" s="383"/>
      <c r="T205" s="383"/>
      <c r="U205" s="383"/>
      <c r="V205" s="383"/>
      <c r="W205" s="383"/>
      <c r="X205" s="383"/>
      <c r="Y205" s="383"/>
      <c r="Z205" s="383"/>
    </row>
    <row r="206" spans="1:26" ht="15.75" customHeight="1" x14ac:dyDescent="0.25">
      <c r="A206" s="383"/>
      <c r="B206" s="383"/>
      <c r="C206" s="383"/>
      <c r="D206" s="383"/>
      <c r="E206" s="383"/>
      <c r="F206" s="383"/>
      <c r="G206" s="383"/>
      <c r="H206" s="383"/>
      <c r="I206" s="383"/>
      <c r="J206" s="383"/>
      <c r="K206" s="383"/>
      <c r="L206" s="383"/>
      <c r="M206" s="383"/>
      <c r="N206" s="383"/>
      <c r="O206" s="383"/>
      <c r="P206" s="383"/>
      <c r="Q206" s="383"/>
      <c r="R206" s="383"/>
      <c r="S206" s="383"/>
      <c r="T206" s="383"/>
      <c r="U206" s="383"/>
      <c r="V206" s="383"/>
      <c r="W206" s="383"/>
      <c r="X206" s="383"/>
      <c r="Y206" s="383"/>
      <c r="Z206" s="383"/>
    </row>
    <row r="207" spans="1:26" ht="15.75" customHeight="1" x14ac:dyDescent="0.25">
      <c r="A207" s="383"/>
      <c r="B207" s="383"/>
      <c r="C207" s="383"/>
      <c r="D207" s="383"/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383"/>
      <c r="Q207" s="383"/>
      <c r="R207" s="383"/>
      <c r="S207" s="383"/>
      <c r="T207" s="383"/>
      <c r="U207" s="383"/>
      <c r="V207" s="383"/>
      <c r="W207" s="383"/>
      <c r="X207" s="383"/>
      <c r="Y207" s="383"/>
      <c r="Z207" s="383"/>
    </row>
    <row r="208" spans="1:26" ht="15.75" customHeight="1" x14ac:dyDescent="0.25">
      <c r="A208" s="383"/>
      <c r="B208" s="383"/>
      <c r="C208" s="383"/>
      <c r="D208" s="383"/>
      <c r="E208" s="383"/>
      <c r="F208" s="383"/>
      <c r="G208" s="383"/>
      <c r="H208" s="383"/>
      <c r="I208" s="383"/>
      <c r="J208" s="383"/>
      <c r="K208" s="383"/>
      <c r="L208" s="383"/>
      <c r="M208" s="383"/>
      <c r="N208" s="383"/>
      <c r="O208" s="383"/>
      <c r="P208" s="383"/>
      <c r="Q208" s="383"/>
      <c r="R208" s="383"/>
      <c r="S208" s="383"/>
      <c r="T208" s="383"/>
      <c r="U208" s="383"/>
      <c r="V208" s="383"/>
      <c r="W208" s="383"/>
      <c r="X208" s="383"/>
      <c r="Y208" s="383"/>
      <c r="Z208" s="383"/>
    </row>
    <row r="209" spans="1:26" ht="15.75" customHeight="1" x14ac:dyDescent="0.25">
      <c r="A209" s="383"/>
      <c r="B209" s="383"/>
      <c r="C209" s="383"/>
      <c r="D209" s="383"/>
      <c r="E209" s="383"/>
      <c r="F209" s="383"/>
      <c r="G209" s="383"/>
      <c r="H209" s="383"/>
      <c r="I209" s="383"/>
      <c r="J209" s="383"/>
      <c r="K209" s="383"/>
      <c r="L209" s="383"/>
      <c r="M209" s="383"/>
      <c r="N209" s="383"/>
      <c r="O209" s="383"/>
      <c r="P209" s="383"/>
      <c r="Q209" s="383"/>
      <c r="R209" s="383"/>
      <c r="S209" s="383"/>
      <c r="T209" s="383"/>
      <c r="U209" s="383"/>
      <c r="V209" s="383"/>
      <c r="W209" s="383"/>
      <c r="X209" s="383"/>
      <c r="Y209" s="383"/>
      <c r="Z209" s="383"/>
    </row>
    <row r="210" spans="1:26" ht="15.75" customHeight="1" x14ac:dyDescent="0.25">
      <c r="A210" s="383"/>
      <c r="B210" s="383"/>
      <c r="C210" s="383"/>
      <c r="D210" s="383"/>
      <c r="E210" s="383"/>
      <c r="F210" s="383"/>
      <c r="G210" s="383"/>
      <c r="H210" s="383"/>
      <c r="I210" s="383"/>
      <c r="J210" s="383"/>
      <c r="K210" s="383"/>
      <c r="L210" s="383"/>
      <c r="M210" s="383"/>
      <c r="N210" s="383"/>
      <c r="O210" s="383"/>
      <c r="P210" s="383"/>
      <c r="Q210" s="383"/>
      <c r="R210" s="383"/>
      <c r="S210" s="383"/>
      <c r="T210" s="383"/>
      <c r="U210" s="383"/>
      <c r="V210" s="383"/>
      <c r="W210" s="383"/>
      <c r="X210" s="383"/>
      <c r="Y210" s="383"/>
      <c r="Z210" s="383"/>
    </row>
    <row r="211" spans="1:26" ht="15.75" customHeight="1" x14ac:dyDescent="0.25">
      <c r="A211" s="383"/>
      <c r="B211" s="383"/>
      <c r="C211" s="383"/>
      <c r="D211" s="383"/>
      <c r="E211" s="383"/>
      <c r="F211" s="383"/>
      <c r="G211" s="383"/>
      <c r="H211" s="383"/>
      <c r="I211" s="383"/>
      <c r="J211" s="383"/>
      <c r="K211" s="383"/>
      <c r="L211" s="383"/>
      <c r="M211" s="383"/>
      <c r="N211" s="383"/>
      <c r="O211" s="383"/>
      <c r="P211" s="383"/>
      <c r="Q211" s="383"/>
      <c r="R211" s="383"/>
      <c r="S211" s="383"/>
      <c r="T211" s="383"/>
      <c r="U211" s="383"/>
      <c r="V211" s="383"/>
      <c r="W211" s="383"/>
      <c r="X211" s="383"/>
      <c r="Y211" s="383"/>
      <c r="Z211" s="383"/>
    </row>
    <row r="212" spans="1:26" ht="15.75" customHeight="1" x14ac:dyDescent="0.25">
      <c r="A212" s="383"/>
      <c r="B212" s="383"/>
      <c r="C212" s="383"/>
      <c r="D212" s="383"/>
      <c r="E212" s="383"/>
      <c r="F212" s="383"/>
      <c r="G212" s="383"/>
      <c r="H212" s="383"/>
      <c r="I212" s="383"/>
      <c r="J212" s="383"/>
      <c r="K212" s="383"/>
      <c r="L212" s="383"/>
      <c r="M212" s="383"/>
      <c r="N212" s="383"/>
      <c r="O212" s="383"/>
      <c r="P212" s="383"/>
      <c r="Q212" s="383"/>
      <c r="R212" s="383"/>
      <c r="S212" s="383"/>
      <c r="T212" s="383"/>
      <c r="U212" s="383"/>
      <c r="V212" s="383"/>
      <c r="W212" s="383"/>
      <c r="X212" s="383"/>
      <c r="Y212" s="383"/>
      <c r="Z212" s="383"/>
    </row>
    <row r="213" spans="1:26" ht="15.75" customHeight="1" x14ac:dyDescent="0.25">
      <c r="A213" s="383"/>
      <c r="B213" s="383"/>
      <c r="C213" s="383"/>
      <c r="D213" s="383"/>
      <c r="E213" s="383"/>
      <c r="F213" s="383"/>
      <c r="G213" s="383"/>
      <c r="H213" s="383"/>
      <c r="I213" s="383"/>
      <c r="J213" s="383"/>
      <c r="K213" s="383"/>
      <c r="L213" s="383"/>
      <c r="M213" s="383"/>
      <c r="N213" s="383"/>
      <c r="O213" s="383"/>
      <c r="P213" s="383"/>
      <c r="Q213" s="383"/>
      <c r="R213" s="383"/>
      <c r="S213" s="383"/>
      <c r="T213" s="383"/>
      <c r="U213" s="383"/>
      <c r="V213" s="383"/>
      <c r="W213" s="383"/>
      <c r="X213" s="383"/>
      <c r="Y213" s="383"/>
      <c r="Z213" s="383"/>
    </row>
    <row r="214" spans="1:26" ht="15.75" customHeight="1" x14ac:dyDescent="0.25">
      <c r="A214" s="383"/>
      <c r="B214" s="383"/>
      <c r="C214" s="383"/>
      <c r="D214" s="383"/>
      <c r="E214" s="383"/>
      <c r="F214" s="383"/>
      <c r="G214" s="383"/>
      <c r="H214" s="383"/>
      <c r="I214" s="383"/>
      <c r="J214" s="383"/>
      <c r="K214" s="383"/>
      <c r="L214" s="383"/>
      <c r="M214" s="383"/>
      <c r="N214" s="383"/>
      <c r="O214" s="383"/>
      <c r="P214" s="383"/>
      <c r="Q214" s="383"/>
      <c r="R214" s="383"/>
      <c r="S214" s="383"/>
      <c r="T214" s="383"/>
      <c r="U214" s="383"/>
      <c r="V214" s="383"/>
      <c r="W214" s="383"/>
      <c r="X214" s="383"/>
      <c r="Y214" s="383"/>
      <c r="Z214" s="383"/>
    </row>
    <row r="215" spans="1:26" ht="15.75" customHeight="1" x14ac:dyDescent="0.25">
      <c r="A215" s="383"/>
      <c r="B215" s="383"/>
      <c r="C215" s="383"/>
      <c r="D215" s="383"/>
      <c r="E215" s="383"/>
      <c r="F215" s="383"/>
      <c r="G215" s="383"/>
      <c r="H215" s="383"/>
      <c r="I215" s="383"/>
      <c r="J215" s="383"/>
      <c r="K215" s="383"/>
      <c r="L215" s="383"/>
      <c r="M215" s="383"/>
      <c r="N215" s="383"/>
      <c r="O215" s="383"/>
      <c r="P215" s="383"/>
      <c r="Q215" s="383"/>
      <c r="R215" s="383"/>
      <c r="S215" s="383"/>
      <c r="T215" s="383"/>
      <c r="U215" s="383"/>
      <c r="V215" s="383"/>
      <c r="W215" s="383"/>
      <c r="X215" s="383"/>
      <c r="Y215" s="383"/>
      <c r="Z215" s="383"/>
    </row>
    <row r="216" spans="1:26" ht="15.75" customHeight="1" x14ac:dyDescent="0.25">
      <c r="A216" s="383"/>
      <c r="B216" s="383"/>
      <c r="C216" s="383"/>
      <c r="D216" s="383"/>
      <c r="E216" s="383"/>
      <c r="F216" s="383"/>
      <c r="G216" s="383"/>
      <c r="H216" s="383"/>
      <c r="I216" s="383"/>
      <c r="J216" s="383"/>
      <c r="K216" s="383"/>
      <c r="L216" s="383"/>
      <c r="M216" s="383"/>
      <c r="N216" s="383"/>
      <c r="O216" s="383"/>
      <c r="P216" s="383"/>
      <c r="Q216" s="383"/>
      <c r="R216" s="383"/>
      <c r="S216" s="383"/>
      <c r="T216" s="383"/>
      <c r="U216" s="383"/>
      <c r="V216" s="383"/>
      <c r="W216" s="383"/>
      <c r="X216" s="383"/>
      <c r="Y216" s="383"/>
      <c r="Z216" s="383"/>
    </row>
    <row r="217" spans="1:26" ht="15.75" customHeight="1" x14ac:dyDescent="0.25">
      <c r="A217" s="383"/>
      <c r="B217" s="383"/>
      <c r="C217" s="383"/>
      <c r="D217" s="383"/>
      <c r="E217" s="383"/>
      <c r="F217" s="383"/>
      <c r="G217" s="383"/>
      <c r="H217" s="383"/>
      <c r="I217" s="383"/>
      <c r="J217" s="383"/>
      <c r="K217" s="383"/>
      <c r="L217" s="383"/>
      <c r="M217" s="383"/>
      <c r="N217" s="383"/>
      <c r="O217" s="383"/>
      <c r="P217" s="383"/>
      <c r="Q217" s="383"/>
      <c r="R217" s="383"/>
      <c r="S217" s="383"/>
      <c r="T217" s="383"/>
      <c r="U217" s="383"/>
      <c r="V217" s="383"/>
      <c r="W217" s="383"/>
      <c r="X217" s="383"/>
      <c r="Y217" s="383"/>
      <c r="Z217" s="383"/>
    </row>
    <row r="218" spans="1:26" ht="15.75" customHeight="1" x14ac:dyDescent="0.25">
      <c r="A218" s="383"/>
      <c r="B218" s="383"/>
      <c r="C218" s="383"/>
      <c r="D218" s="383"/>
      <c r="E218" s="383"/>
      <c r="F218" s="383"/>
      <c r="G218" s="383"/>
      <c r="H218" s="383"/>
      <c r="I218" s="383"/>
      <c r="J218" s="383"/>
      <c r="K218" s="383"/>
      <c r="L218" s="383"/>
      <c r="M218" s="383"/>
      <c r="N218" s="383"/>
      <c r="O218" s="383"/>
      <c r="P218" s="383"/>
      <c r="Q218" s="383"/>
      <c r="R218" s="383"/>
      <c r="S218" s="383"/>
      <c r="T218" s="383"/>
      <c r="U218" s="383"/>
      <c r="V218" s="383"/>
      <c r="W218" s="383"/>
      <c r="X218" s="383"/>
      <c r="Y218" s="383"/>
      <c r="Z218" s="383"/>
    </row>
    <row r="219" spans="1:26" ht="15.75" customHeight="1" x14ac:dyDescent="0.25">
      <c r="A219" s="383"/>
      <c r="B219" s="383"/>
      <c r="C219" s="383"/>
      <c r="D219" s="383"/>
      <c r="E219" s="383"/>
      <c r="F219" s="383"/>
      <c r="G219" s="383"/>
      <c r="H219" s="383"/>
      <c r="I219" s="383"/>
      <c r="J219" s="383"/>
      <c r="K219" s="383"/>
      <c r="L219" s="383"/>
      <c r="M219" s="383"/>
      <c r="N219" s="383"/>
      <c r="O219" s="383"/>
      <c r="P219" s="383"/>
      <c r="Q219" s="383"/>
      <c r="R219" s="383"/>
      <c r="S219" s="383"/>
      <c r="T219" s="383"/>
      <c r="U219" s="383"/>
      <c r="V219" s="383"/>
      <c r="W219" s="383"/>
      <c r="X219" s="383"/>
      <c r="Y219" s="383"/>
      <c r="Z219" s="383"/>
    </row>
    <row r="220" spans="1:26" ht="15.75" customHeight="1" x14ac:dyDescent="0.25">
      <c r="A220" s="383"/>
      <c r="B220" s="383"/>
      <c r="C220" s="383"/>
      <c r="D220" s="383"/>
      <c r="E220" s="383"/>
      <c r="F220" s="383"/>
      <c r="G220" s="383"/>
      <c r="H220" s="383"/>
      <c r="I220" s="383"/>
      <c r="J220" s="383"/>
      <c r="K220" s="383"/>
      <c r="L220" s="383"/>
      <c r="M220" s="383"/>
      <c r="N220" s="383"/>
      <c r="O220" s="383"/>
      <c r="P220" s="383"/>
      <c r="Q220" s="383"/>
      <c r="R220" s="383"/>
      <c r="S220" s="383"/>
      <c r="T220" s="383"/>
      <c r="U220" s="383"/>
      <c r="V220" s="383"/>
      <c r="W220" s="383"/>
      <c r="X220" s="383"/>
      <c r="Y220" s="383"/>
      <c r="Z220" s="383"/>
    </row>
    <row r="221" spans="1:26" ht="15.75" customHeight="1" x14ac:dyDescent="0.25">
      <c r="A221" s="383"/>
      <c r="B221" s="383"/>
      <c r="C221" s="383"/>
      <c r="D221" s="383"/>
      <c r="E221" s="383"/>
      <c r="F221" s="383"/>
      <c r="G221" s="383"/>
      <c r="H221" s="383"/>
      <c r="I221" s="383"/>
      <c r="J221" s="383"/>
      <c r="K221" s="383"/>
      <c r="L221" s="383"/>
      <c r="M221" s="383"/>
      <c r="N221" s="383"/>
      <c r="O221" s="383"/>
      <c r="P221" s="383"/>
      <c r="Q221" s="383"/>
      <c r="R221" s="383"/>
      <c r="S221" s="383"/>
      <c r="T221" s="383"/>
      <c r="U221" s="383"/>
      <c r="V221" s="383"/>
      <c r="W221" s="383"/>
      <c r="X221" s="383"/>
      <c r="Y221" s="383"/>
      <c r="Z221" s="383"/>
    </row>
    <row r="222" spans="1:26" ht="15.75" customHeight="1" x14ac:dyDescent="0.25">
      <c r="A222" s="383"/>
      <c r="B222" s="383"/>
      <c r="C222" s="383"/>
      <c r="D222" s="383"/>
      <c r="E222" s="383"/>
      <c r="F222" s="383"/>
      <c r="G222" s="383"/>
      <c r="H222" s="383"/>
      <c r="I222" s="383"/>
      <c r="J222" s="383"/>
      <c r="K222" s="383"/>
      <c r="L222" s="383"/>
      <c r="M222" s="383"/>
      <c r="N222" s="383"/>
      <c r="O222" s="383"/>
      <c r="P222" s="383"/>
      <c r="Q222" s="383"/>
      <c r="R222" s="383"/>
      <c r="S222" s="383"/>
      <c r="T222" s="383"/>
      <c r="U222" s="383"/>
      <c r="V222" s="383"/>
      <c r="W222" s="383"/>
      <c r="X222" s="383"/>
      <c r="Y222" s="383"/>
      <c r="Z222" s="383"/>
    </row>
    <row r="223" spans="1:26" ht="15.75" customHeight="1" x14ac:dyDescent="0.25">
      <c r="A223" s="383"/>
      <c r="B223" s="383"/>
      <c r="C223" s="383"/>
      <c r="D223" s="383"/>
      <c r="E223" s="383"/>
      <c r="F223" s="383"/>
      <c r="G223" s="383"/>
      <c r="H223" s="383"/>
      <c r="I223" s="383"/>
      <c r="J223" s="383"/>
      <c r="K223" s="383"/>
      <c r="L223" s="383"/>
      <c r="M223" s="383"/>
      <c r="N223" s="383"/>
      <c r="O223" s="383"/>
      <c r="P223" s="383"/>
      <c r="Q223" s="383"/>
      <c r="R223" s="383"/>
      <c r="S223" s="383"/>
      <c r="T223" s="383"/>
      <c r="U223" s="383"/>
      <c r="V223" s="383"/>
      <c r="W223" s="383"/>
      <c r="X223" s="383"/>
      <c r="Y223" s="383"/>
      <c r="Z223" s="383"/>
    </row>
    <row r="224" spans="1:26" ht="15.75" customHeight="1" x14ac:dyDescent="0.25">
      <c r="A224" s="383"/>
      <c r="B224" s="383"/>
      <c r="C224" s="383"/>
      <c r="D224" s="383"/>
      <c r="E224" s="383"/>
      <c r="F224" s="383"/>
      <c r="G224" s="383"/>
      <c r="H224" s="383"/>
      <c r="I224" s="383"/>
      <c r="J224" s="383"/>
      <c r="K224" s="383"/>
      <c r="L224" s="383"/>
      <c r="M224" s="383"/>
      <c r="N224" s="383"/>
      <c r="O224" s="383"/>
      <c r="P224" s="383"/>
      <c r="Q224" s="383"/>
      <c r="R224" s="383"/>
      <c r="S224" s="383"/>
      <c r="T224" s="383"/>
      <c r="U224" s="383"/>
      <c r="V224" s="383"/>
      <c r="W224" s="383"/>
      <c r="X224" s="383"/>
      <c r="Y224" s="383"/>
      <c r="Z224" s="383"/>
    </row>
    <row r="225" spans="1:26" ht="15.75" customHeight="1" x14ac:dyDescent="0.25">
      <c r="A225" s="383"/>
      <c r="B225" s="383"/>
      <c r="C225" s="383"/>
      <c r="D225" s="383"/>
      <c r="E225" s="383"/>
      <c r="F225" s="383"/>
      <c r="G225" s="383"/>
      <c r="H225" s="383"/>
      <c r="I225" s="383"/>
      <c r="J225" s="383"/>
      <c r="K225" s="383"/>
      <c r="L225" s="383"/>
      <c r="M225" s="383"/>
      <c r="N225" s="383"/>
      <c r="O225" s="383"/>
      <c r="P225" s="383"/>
      <c r="Q225" s="383"/>
      <c r="R225" s="383"/>
      <c r="S225" s="383"/>
      <c r="T225" s="383"/>
      <c r="U225" s="383"/>
      <c r="V225" s="383"/>
      <c r="W225" s="383"/>
      <c r="X225" s="383"/>
      <c r="Y225" s="383"/>
      <c r="Z225" s="383"/>
    </row>
    <row r="226" spans="1:26" ht="15.75" customHeight="1" x14ac:dyDescent="0.25">
      <c r="A226" s="383"/>
      <c r="B226" s="383"/>
      <c r="C226" s="383"/>
      <c r="D226" s="383"/>
      <c r="E226" s="383"/>
      <c r="F226" s="383"/>
      <c r="G226" s="383"/>
      <c r="H226" s="383"/>
      <c r="I226" s="383"/>
      <c r="J226" s="383"/>
      <c r="K226" s="383"/>
      <c r="L226" s="383"/>
      <c r="M226" s="383"/>
      <c r="N226" s="383"/>
      <c r="O226" s="383"/>
      <c r="P226" s="383"/>
      <c r="Q226" s="383"/>
      <c r="R226" s="383"/>
      <c r="S226" s="383"/>
      <c r="T226" s="383"/>
      <c r="U226" s="383"/>
      <c r="V226" s="383"/>
      <c r="W226" s="383"/>
      <c r="X226" s="383"/>
      <c r="Y226" s="383"/>
      <c r="Z226" s="383"/>
    </row>
    <row r="227" spans="1:26" ht="15.75" customHeight="1" x14ac:dyDescent="0.25">
      <c r="A227" s="383"/>
      <c r="B227" s="383"/>
      <c r="C227" s="383"/>
      <c r="D227" s="383"/>
      <c r="E227" s="383"/>
      <c r="F227" s="383"/>
      <c r="G227" s="383"/>
      <c r="H227" s="383"/>
      <c r="I227" s="383"/>
      <c r="J227" s="383"/>
      <c r="K227" s="383"/>
      <c r="L227" s="383"/>
      <c r="M227" s="383"/>
      <c r="N227" s="383"/>
      <c r="O227" s="383"/>
      <c r="P227" s="383"/>
      <c r="Q227" s="383"/>
      <c r="R227" s="383"/>
      <c r="S227" s="383"/>
      <c r="T227" s="383"/>
      <c r="U227" s="383"/>
      <c r="V227" s="383"/>
      <c r="W227" s="383"/>
      <c r="X227" s="383"/>
      <c r="Y227" s="383"/>
      <c r="Z227" s="383"/>
    </row>
    <row r="228" spans="1:26" ht="15.75" customHeight="1" x14ac:dyDescent="0.25">
      <c r="A228" s="383"/>
      <c r="B228" s="383"/>
      <c r="C228" s="383"/>
      <c r="D228" s="383"/>
      <c r="E228" s="383"/>
      <c r="F228" s="383"/>
      <c r="G228" s="383"/>
      <c r="H228" s="383"/>
      <c r="I228" s="383"/>
      <c r="J228" s="383"/>
      <c r="K228" s="383"/>
      <c r="L228" s="383"/>
      <c r="M228" s="383"/>
      <c r="N228" s="383"/>
      <c r="O228" s="383"/>
      <c r="P228" s="383"/>
      <c r="Q228" s="383"/>
      <c r="R228" s="383"/>
      <c r="S228" s="383"/>
      <c r="T228" s="383"/>
      <c r="U228" s="383"/>
      <c r="V228" s="383"/>
      <c r="W228" s="383"/>
      <c r="X228" s="383"/>
      <c r="Y228" s="383"/>
      <c r="Z228" s="383"/>
    </row>
    <row r="229" spans="1:26" ht="15.75" customHeight="1" x14ac:dyDescent="0.25">
      <c r="A229" s="383"/>
      <c r="B229" s="383"/>
      <c r="C229" s="383"/>
      <c r="D229" s="383"/>
      <c r="E229" s="383"/>
      <c r="F229" s="383"/>
      <c r="G229" s="383"/>
      <c r="H229" s="383"/>
      <c r="I229" s="383"/>
      <c r="J229" s="383"/>
      <c r="K229" s="383"/>
      <c r="L229" s="383"/>
      <c r="M229" s="383"/>
      <c r="N229" s="383"/>
      <c r="O229" s="383"/>
      <c r="P229" s="383"/>
      <c r="Q229" s="383"/>
      <c r="R229" s="383"/>
      <c r="S229" s="383"/>
      <c r="T229" s="383"/>
      <c r="U229" s="383"/>
      <c r="V229" s="383"/>
      <c r="W229" s="383"/>
      <c r="X229" s="383"/>
      <c r="Y229" s="383"/>
      <c r="Z229" s="383"/>
    </row>
    <row r="230" spans="1:26" ht="15.75" customHeight="1" x14ac:dyDescent="0.25">
      <c r="A230" s="383"/>
      <c r="B230" s="383"/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  <c r="M230" s="383"/>
      <c r="N230" s="383"/>
      <c r="O230" s="383"/>
      <c r="P230" s="383"/>
      <c r="Q230" s="383"/>
      <c r="R230" s="383"/>
      <c r="S230" s="383"/>
      <c r="T230" s="383"/>
      <c r="U230" s="383"/>
      <c r="V230" s="383"/>
      <c r="W230" s="383"/>
      <c r="X230" s="383"/>
      <c r="Y230" s="383"/>
      <c r="Z230" s="383"/>
    </row>
    <row r="231" spans="1:26" ht="15.75" customHeight="1" x14ac:dyDescent="0.25">
      <c r="A231" s="383"/>
      <c r="B231" s="383"/>
      <c r="C231" s="383"/>
      <c r="D231" s="383"/>
      <c r="E231" s="383"/>
      <c r="F231" s="383"/>
      <c r="G231" s="383"/>
      <c r="H231" s="383"/>
      <c r="I231" s="383"/>
      <c r="J231" s="383"/>
      <c r="K231" s="383"/>
      <c r="L231" s="383"/>
      <c r="M231" s="383"/>
      <c r="N231" s="383"/>
      <c r="O231" s="383"/>
      <c r="P231" s="383"/>
      <c r="Q231" s="383"/>
      <c r="R231" s="383"/>
      <c r="S231" s="383"/>
      <c r="T231" s="383"/>
      <c r="U231" s="383"/>
      <c r="V231" s="383"/>
      <c r="W231" s="383"/>
      <c r="X231" s="383"/>
      <c r="Y231" s="383"/>
      <c r="Z231" s="383"/>
    </row>
    <row r="232" spans="1:26" ht="15.75" customHeight="1" x14ac:dyDescent="0.25">
      <c r="A232" s="383"/>
      <c r="B232" s="383"/>
      <c r="C232" s="383"/>
      <c r="D232" s="383"/>
      <c r="E232" s="383"/>
      <c r="F232" s="383"/>
      <c r="G232" s="383"/>
      <c r="H232" s="383"/>
      <c r="I232" s="383"/>
      <c r="J232" s="383"/>
      <c r="K232" s="383"/>
      <c r="L232" s="383"/>
      <c r="M232" s="383"/>
      <c r="N232" s="383"/>
      <c r="O232" s="383"/>
      <c r="P232" s="383"/>
      <c r="Q232" s="383"/>
      <c r="R232" s="383"/>
      <c r="S232" s="383"/>
      <c r="T232" s="383"/>
      <c r="U232" s="383"/>
      <c r="V232" s="383"/>
      <c r="W232" s="383"/>
      <c r="X232" s="383"/>
      <c r="Y232" s="383"/>
      <c r="Z232" s="383"/>
    </row>
    <row r="233" spans="1:26" ht="15.75" customHeight="1" x14ac:dyDescent="0.25">
      <c r="A233" s="383"/>
      <c r="B233" s="383"/>
      <c r="C233" s="383"/>
      <c r="D233" s="383"/>
      <c r="E233" s="383"/>
      <c r="F233" s="383"/>
      <c r="G233" s="383"/>
      <c r="H233" s="383"/>
      <c r="I233" s="383"/>
      <c r="J233" s="383"/>
      <c r="K233" s="383"/>
      <c r="L233" s="383"/>
      <c r="M233" s="383"/>
      <c r="N233" s="383"/>
      <c r="O233" s="383"/>
      <c r="P233" s="383"/>
      <c r="Q233" s="383"/>
      <c r="R233" s="383"/>
      <c r="S233" s="383"/>
      <c r="T233" s="383"/>
      <c r="U233" s="383"/>
      <c r="V233" s="383"/>
      <c r="W233" s="383"/>
      <c r="X233" s="383"/>
      <c r="Y233" s="383"/>
      <c r="Z233" s="383"/>
    </row>
  </sheetData>
  <mergeCells count="16">
    <mergeCell ref="A1:B1"/>
    <mergeCell ref="H2:J2"/>
    <mergeCell ref="H3:J3"/>
    <mergeCell ref="J32:N32"/>
    <mergeCell ref="G33:H33"/>
    <mergeCell ref="J33:N33"/>
    <mergeCell ref="B18:N18"/>
    <mergeCell ref="B19:N19"/>
    <mergeCell ref="B20:N20"/>
    <mergeCell ref="M23:N24"/>
    <mergeCell ref="C32:E32"/>
    <mergeCell ref="A23:A25"/>
    <mergeCell ref="B23:C24"/>
    <mergeCell ref="D23:J23"/>
    <mergeCell ref="K23:L24"/>
    <mergeCell ref="I24:J24"/>
  </mergeCells>
  <pageMargins left="1.0900000000000001" right="0.70866141732283472" top="0.74803149606299213" bottom="0.57999999999999996" header="0" footer="0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431"/>
  <sheetViews>
    <sheetView tabSelected="1" view="pageBreakPreview" zoomScale="60" zoomScaleNormal="75" workbookViewId="0">
      <selection sqref="A1:G1"/>
    </sheetView>
  </sheetViews>
  <sheetFormatPr defaultColWidth="14.3984375" defaultRowHeight="15" customHeight="1" outlineLevelCol="1" x14ac:dyDescent="0.25"/>
  <cols>
    <col min="1" max="1" width="10.59765625" customWidth="1"/>
    <col min="2" max="2" width="6.59765625" customWidth="1"/>
    <col min="3" max="3" width="44.19921875" customWidth="1"/>
    <col min="4" max="4" width="9.796875" customWidth="1"/>
    <col min="5" max="5" width="9.19921875" customWidth="1"/>
    <col min="6" max="7" width="13.59765625" customWidth="1"/>
    <col min="8" max="8" width="9.19921875" customWidth="1"/>
    <col min="9" max="10" width="13.59765625" customWidth="1"/>
    <col min="11" max="11" width="9.19921875" hidden="1" customWidth="1" outlineLevel="1"/>
    <col min="12" max="13" width="13.59765625" hidden="1" customWidth="1" outlineLevel="1"/>
    <col min="14" max="14" width="9.19921875" hidden="1" customWidth="1" outlineLevel="1"/>
    <col min="15" max="16" width="13.59765625" hidden="1" customWidth="1" outlineLevel="1"/>
    <col min="17" max="17" width="9.19921875" hidden="1" customWidth="1" outlineLevel="1"/>
    <col min="18" max="19" width="13.59765625" hidden="1" customWidth="1" outlineLevel="1"/>
    <col min="20" max="20" width="9.19921875" hidden="1" customWidth="1" outlineLevel="1"/>
    <col min="21" max="22" width="13.59765625" hidden="1" customWidth="1" outlineLevel="1"/>
    <col min="23" max="23" width="12.59765625" customWidth="1" collapsed="1"/>
    <col min="24" max="25" width="12.59765625" customWidth="1"/>
    <col min="26" max="26" width="13.69921875" customWidth="1"/>
    <col min="27" max="27" width="17.19921875" customWidth="1"/>
    <col min="28" max="28" width="16" customWidth="1"/>
    <col min="29" max="33" width="5.796875" customWidth="1"/>
  </cols>
  <sheetData>
    <row r="1" spans="1:33" ht="21" x14ac:dyDescent="0.4">
      <c r="A1" s="380" t="s">
        <v>443</v>
      </c>
      <c r="B1" s="380"/>
      <c r="C1" s="380"/>
      <c r="D1" s="380"/>
      <c r="E1" s="380"/>
      <c r="F1" s="380"/>
      <c r="G1" s="38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8"/>
      <c r="AB1" s="1"/>
      <c r="AC1" s="1"/>
      <c r="AD1" s="1"/>
      <c r="AE1" s="1"/>
      <c r="AF1" s="1"/>
      <c r="AG1" s="1"/>
    </row>
    <row r="2" spans="1:33" ht="19.5" customHeight="1" x14ac:dyDescent="0.25">
      <c r="A2" s="9" t="str">
        <f>Фінансування!A12</f>
        <v>Назва Грантоотримувача: ТОВ "Директорія кіно"</v>
      </c>
      <c r="B2" s="10"/>
      <c r="C2" s="9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3"/>
      <c r="X2" s="13"/>
      <c r="Y2" s="13"/>
      <c r="Z2" s="13"/>
      <c r="AA2" s="14"/>
      <c r="AB2" s="1"/>
      <c r="AC2" s="1"/>
      <c r="AD2" s="1"/>
      <c r="AE2" s="1"/>
      <c r="AF2" s="1"/>
      <c r="AG2" s="1"/>
    </row>
    <row r="3" spans="1:33" ht="19.5" customHeight="1" x14ac:dyDescent="0.25">
      <c r="A3" s="3" t="str">
        <f>Фінансування!A13</f>
        <v>Назва проєкту: "Ідея"</v>
      </c>
      <c r="B3" s="10"/>
      <c r="C3" s="9"/>
      <c r="D3" s="11"/>
      <c r="E3" s="12"/>
      <c r="F3" s="12"/>
      <c r="G3" s="12"/>
      <c r="H3" s="12"/>
      <c r="I3" s="12"/>
      <c r="J3" s="1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6"/>
      <c r="X3" s="16"/>
      <c r="Y3" s="16"/>
      <c r="Z3" s="16"/>
      <c r="AA3" s="14"/>
      <c r="AB3" s="1"/>
      <c r="AC3" s="1"/>
      <c r="AD3" s="1"/>
      <c r="AE3" s="1"/>
      <c r="AF3" s="1"/>
      <c r="AG3" s="1"/>
    </row>
    <row r="4" spans="1:33" ht="19.5" customHeight="1" x14ac:dyDescent="0.25">
      <c r="A4" s="3" t="str">
        <f>Фінансування!A14</f>
        <v>Дата початку проєкту: 14.09.2021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7"/>
      <c r="AB4" s="1"/>
      <c r="AC4" s="1"/>
      <c r="AD4" s="1"/>
      <c r="AE4" s="1"/>
      <c r="AF4" s="1"/>
      <c r="AG4" s="1"/>
    </row>
    <row r="5" spans="1:33" ht="19.5" customHeight="1" x14ac:dyDescent="0.25">
      <c r="A5" s="3" t="str">
        <f>Фінансування!A15</f>
        <v>Дата завершення проєкту: 30.11.2021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7"/>
      <c r="AB5" s="1"/>
      <c r="AC5" s="1"/>
      <c r="AD5" s="1"/>
      <c r="AE5" s="1"/>
      <c r="AF5" s="1"/>
      <c r="AG5" s="1"/>
    </row>
    <row r="6" spans="1:33" ht="13.8" x14ac:dyDescent="0.25">
      <c r="A6" s="3"/>
      <c r="B6" s="10"/>
      <c r="C6" s="18"/>
      <c r="D6" s="11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21"/>
      <c r="Y6" s="21"/>
      <c r="Z6" s="21"/>
      <c r="AA6" s="22"/>
      <c r="AB6" s="1"/>
      <c r="AC6" s="1"/>
      <c r="AD6" s="1"/>
      <c r="AE6" s="1"/>
      <c r="AF6" s="1"/>
      <c r="AG6" s="1"/>
    </row>
    <row r="7" spans="1:33" ht="26.25" customHeight="1" x14ac:dyDescent="0.25">
      <c r="A7" s="313" t="s">
        <v>38</v>
      </c>
      <c r="B7" s="315" t="s">
        <v>39</v>
      </c>
      <c r="C7" s="318" t="s">
        <v>40</v>
      </c>
      <c r="D7" s="318" t="s">
        <v>41</v>
      </c>
      <c r="E7" s="298" t="s">
        <v>42</v>
      </c>
      <c r="F7" s="295"/>
      <c r="G7" s="295"/>
      <c r="H7" s="295"/>
      <c r="I7" s="295"/>
      <c r="J7" s="296"/>
      <c r="K7" s="298" t="s">
        <v>43</v>
      </c>
      <c r="L7" s="295"/>
      <c r="M7" s="295"/>
      <c r="N7" s="295"/>
      <c r="O7" s="295"/>
      <c r="P7" s="296"/>
      <c r="Q7" s="298" t="s">
        <v>44</v>
      </c>
      <c r="R7" s="295"/>
      <c r="S7" s="295"/>
      <c r="T7" s="295"/>
      <c r="U7" s="295"/>
      <c r="V7" s="296"/>
      <c r="W7" s="297" t="s">
        <v>45</v>
      </c>
      <c r="X7" s="295"/>
      <c r="Y7" s="295"/>
      <c r="Z7" s="296"/>
      <c r="AA7" s="293" t="s">
        <v>46</v>
      </c>
      <c r="AB7" s="1"/>
      <c r="AC7" s="1"/>
      <c r="AD7" s="1"/>
      <c r="AE7" s="1"/>
      <c r="AF7" s="1"/>
      <c r="AG7" s="1"/>
    </row>
    <row r="8" spans="1:33" ht="42" customHeight="1" x14ac:dyDescent="0.25">
      <c r="A8" s="291"/>
      <c r="B8" s="316"/>
      <c r="C8" s="319"/>
      <c r="D8" s="319"/>
      <c r="E8" s="294" t="s">
        <v>47</v>
      </c>
      <c r="F8" s="295"/>
      <c r="G8" s="296"/>
      <c r="H8" s="294" t="s">
        <v>48</v>
      </c>
      <c r="I8" s="295"/>
      <c r="J8" s="296"/>
      <c r="K8" s="294" t="s">
        <v>47</v>
      </c>
      <c r="L8" s="295"/>
      <c r="M8" s="296"/>
      <c r="N8" s="294" t="s">
        <v>48</v>
      </c>
      <c r="O8" s="295"/>
      <c r="P8" s="296"/>
      <c r="Q8" s="294" t="s">
        <v>47</v>
      </c>
      <c r="R8" s="295"/>
      <c r="S8" s="296"/>
      <c r="T8" s="294" t="s">
        <v>48</v>
      </c>
      <c r="U8" s="295"/>
      <c r="V8" s="296"/>
      <c r="W8" s="299" t="s">
        <v>49</v>
      </c>
      <c r="X8" s="299" t="s">
        <v>50</v>
      </c>
      <c r="Y8" s="297" t="s">
        <v>51</v>
      </c>
      <c r="Z8" s="296"/>
      <c r="AA8" s="291"/>
      <c r="AB8" s="1"/>
      <c r="AC8" s="1"/>
      <c r="AD8" s="1"/>
      <c r="AE8" s="1"/>
      <c r="AF8" s="1"/>
      <c r="AG8" s="1"/>
    </row>
    <row r="9" spans="1:33" ht="30" customHeight="1" x14ac:dyDescent="0.25">
      <c r="A9" s="314"/>
      <c r="B9" s="317"/>
      <c r="C9" s="320"/>
      <c r="D9" s="320"/>
      <c r="E9" s="23" t="s">
        <v>52</v>
      </c>
      <c r="F9" s="24" t="s">
        <v>53</v>
      </c>
      <c r="G9" s="25" t="s">
        <v>54</v>
      </c>
      <c r="H9" s="23" t="s">
        <v>52</v>
      </c>
      <c r="I9" s="24" t="s">
        <v>53</v>
      </c>
      <c r="J9" s="25" t="s">
        <v>55</v>
      </c>
      <c r="K9" s="23" t="s">
        <v>52</v>
      </c>
      <c r="L9" s="24" t="s">
        <v>56</v>
      </c>
      <c r="M9" s="25" t="s">
        <v>57</v>
      </c>
      <c r="N9" s="23" t="s">
        <v>52</v>
      </c>
      <c r="O9" s="24" t="s">
        <v>56</v>
      </c>
      <c r="P9" s="25" t="s">
        <v>58</v>
      </c>
      <c r="Q9" s="23" t="s">
        <v>52</v>
      </c>
      <c r="R9" s="24" t="s">
        <v>56</v>
      </c>
      <c r="S9" s="25" t="s">
        <v>59</v>
      </c>
      <c r="T9" s="23" t="s">
        <v>52</v>
      </c>
      <c r="U9" s="24" t="s">
        <v>56</v>
      </c>
      <c r="V9" s="25" t="s">
        <v>60</v>
      </c>
      <c r="W9" s="292"/>
      <c r="X9" s="292"/>
      <c r="Y9" s="26" t="s">
        <v>61</v>
      </c>
      <c r="Z9" s="27" t="s">
        <v>13</v>
      </c>
      <c r="AA9" s="292"/>
      <c r="AB9" s="1"/>
      <c r="AC9" s="1"/>
      <c r="AD9" s="1"/>
      <c r="AE9" s="1"/>
      <c r="AF9" s="1"/>
      <c r="AG9" s="1"/>
    </row>
    <row r="10" spans="1:33" ht="24.75" customHeight="1" x14ac:dyDescent="0.25">
      <c r="A10" s="28">
        <v>1</v>
      </c>
      <c r="B10" s="28">
        <v>2</v>
      </c>
      <c r="C10" s="29">
        <v>3</v>
      </c>
      <c r="D10" s="29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30">
        <v>14</v>
      </c>
      <c r="O10" s="30">
        <v>15</v>
      </c>
      <c r="P10" s="30">
        <v>16</v>
      </c>
      <c r="Q10" s="30">
        <v>17</v>
      </c>
      <c r="R10" s="30">
        <v>18</v>
      </c>
      <c r="S10" s="30">
        <v>19</v>
      </c>
      <c r="T10" s="30">
        <v>20</v>
      </c>
      <c r="U10" s="30">
        <v>21</v>
      </c>
      <c r="V10" s="30">
        <v>22</v>
      </c>
      <c r="W10" s="30">
        <v>23</v>
      </c>
      <c r="X10" s="30">
        <v>24</v>
      </c>
      <c r="Y10" s="30">
        <v>25</v>
      </c>
      <c r="Z10" s="30">
        <v>26</v>
      </c>
      <c r="AA10" s="31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32" t="s">
        <v>62</v>
      </c>
      <c r="B11" s="33"/>
      <c r="C11" s="34" t="s">
        <v>63</v>
      </c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7"/>
      <c r="Z11" s="37"/>
      <c r="AA11" s="38"/>
      <c r="AB11" s="39"/>
      <c r="AC11" s="39"/>
      <c r="AD11" s="39"/>
      <c r="AE11" s="39"/>
      <c r="AF11" s="39"/>
      <c r="AG11" s="39"/>
    </row>
    <row r="12" spans="1:33" ht="30" customHeight="1" x14ac:dyDescent="0.25">
      <c r="A12" s="40" t="s">
        <v>64</v>
      </c>
      <c r="B12" s="41">
        <v>1</v>
      </c>
      <c r="C12" s="42" t="s">
        <v>65</v>
      </c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5"/>
      <c r="X12" s="45"/>
      <c r="Y12" s="45"/>
      <c r="Z12" s="45"/>
      <c r="AA12" s="46"/>
      <c r="AB12" s="5"/>
      <c r="AC12" s="5"/>
      <c r="AD12" s="5"/>
      <c r="AE12" s="5"/>
      <c r="AF12" s="5"/>
      <c r="AG12" s="5"/>
    </row>
    <row r="13" spans="1:33" ht="30" customHeight="1" x14ac:dyDescent="0.25">
      <c r="A13" s="47" t="s">
        <v>66</v>
      </c>
      <c r="B13" s="48" t="s">
        <v>67</v>
      </c>
      <c r="C13" s="49" t="s">
        <v>68</v>
      </c>
      <c r="D13" s="50"/>
      <c r="E13" s="51"/>
      <c r="F13" s="52"/>
      <c r="G13" s="53">
        <f>SUM(G14:G17)</f>
        <v>40000</v>
      </c>
      <c r="H13" s="51"/>
      <c r="I13" s="52"/>
      <c r="J13" s="53">
        <f>SUM(J14:J17)</f>
        <v>40000</v>
      </c>
      <c r="K13" s="51">
        <f t="shared" ref="K13" si="0">SUM(K14:K16)</f>
        <v>0</v>
      </c>
      <c r="L13" s="52"/>
      <c r="M13" s="53">
        <f t="shared" ref="M13:N13" si="1">SUM(M14:M16)</f>
        <v>0</v>
      </c>
      <c r="N13" s="51">
        <f t="shared" si="1"/>
        <v>0</v>
      </c>
      <c r="O13" s="52"/>
      <c r="P13" s="53">
        <f t="shared" ref="P13:Q13" si="2">SUM(P14:P16)</f>
        <v>0</v>
      </c>
      <c r="Q13" s="51">
        <f t="shared" si="2"/>
        <v>0</v>
      </c>
      <c r="R13" s="52"/>
      <c r="S13" s="53">
        <f t="shared" ref="S13:T13" si="3">SUM(S14:S16)</f>
        <v>0</v>
      </c>
      <c r="T13" s="51">
        <f t="shared" si="3"/>
        <v>0</v>
      </c>
      <c r="U13" s="52"/>
      <c r="V13" s="53">
        <f t="shared" ref="V13" si="4">SUM(V14:V16)</f>
        <v>0</v>
      </c>
      <c r="W13" s="53">
        <f>SUM(W14:W17)</f>
        <v>40000</v>
      </c>
      <c r="X13" s="53">
        <f>SUM(X14:X17)</f>
        <v>40000</v>
      </c>
      <c r="Y13" s="54">
        <f t="shared" ref="Y13:Y34" si="5">W13-X13</f>
        <v>0</v>
      </c>
      <c r="Z13" s="55">
        <f t="shared" ref="Z13:Z34" si="6">Y13/W13</f>
        <v>0</v>
      </c>
      <c r="AA13" s="56"/>
      <c r="AB13" s="57"/>
      <c r="AC13" s="57"/>
      <c r="AD13" s="57"/>
      <c r="AE13" s="57"/>
      <c r="AF13" s="57"/>
      <c r="AG13" s="57"/>
    </row>
    <row r="14" spans="1:33" ht="30" customHeight="1" x14ac:dyDescent="0.25">
      <c r="A14" s="227" t="s">
        <v>69</v>
      </c>
      <c r="B14" s="228" t="s">
        <v>70</v>
      </c>
      <c r="C14" s="229" t="s">
        <v>308</v>
      </c>
      <c r="D14" s="230" t="s">
        <v>72</v>
      </c>
      <c r="E14" s="231">
        <v>2.5</v>
      </c>
      <c r="F14" s="232">
        <v>1000</v>
      </c>
      <c r="G14" s="233">
        <f>E14*F14</f>
        <v>2500</v>
      </c>
      <c r="H14" s="231">
        <v>2.5</v>
      </c>
      <c r="I14" s="232">
        <v>1000</v>
      </c>
      <c r="J14" s="233">
        <f>H14*I14</f>
        <v>2500</v>
      </c>
      <c r="K14" s="62"/>
      <c r="L14" s="63"/>
      <c r="M14" s="64">
        <f t="shared" ref="M14:M16" si="7">K14*L14</f>
        <v>0</v>
      </c>
      <c r="N14" s="62"/>
      <c r="O14" s="63"/>
      <c r="P14" s="64">
        <f t="shared" ref="P14:P16" si="8">N14*O14</f>
        <v>0</v>
      </c>
      <c r="Q14" s="62"/>
      <c r="R14" s="63"/>
      <c r="S14" s="64">
        <f t="shared" ref="S14:S16" si="9">Q14*R14</f>
        <v>0</v>
      </c>
      <c r="T14" s="62"/>
      <c r="U14" s="63"/>
      <c r="V14" s="64">
        <f t="shared" ref="V14:V16" si="10">T14*U14</f>
        <v>0</v>
      </c>
      <c r="W14" s="65">
        <f t="shared" ref="W14:W16" si="11">G14+M14+S14</f>
        <v>2500</v>
      </c>
      <c r="X14" s="66">
        <f t="shared" ref="X14:X16" si="12">J14+P14+V14</f>
        <v>2500</v>
      </c>
      <c r="Y14" s="66">
        <f t="shared" si="5"/>
        <v>0</v>
      </c>
      <c r="Z14" s="67">
        <f t="shared" si="6"/>
        <v>0</v>
      </c>
      <c r="AA14" s="68"/>
      <c r="AB14" s="69"/>
      <c r="AC14" s="69"/>
      <c r="AD14" s="69"/>
      <c r="AE14" s="69"/>
      <c r="AF14" s="69"/>
      <c r="AG14" s="69"/>
    </row>
    <row r="15" spans="1:33" ht="30" customHeight="1" x14ac:dyDescent="0.25">
      <c r="A15" s="234" t="s">
        <v>69</v>
      </c>
      <c r="B15" s="235" t="s">
        <v>73</v>
      </c>
      <c r="C15" s="236" t="s">
        <v>309</v>
      </c>
      <c r="D15" s="237" t="s">
        <v>72</v>
      </c>
      <c r="E15" s="231">
        <v>2.5</v>
      </c>
      <c r="F15" s="232">
        <v>6000</v>
      </c>
      <c r="G15" s="238">
        <f>E15*F15</f>
        <v>15000</v>
      </c>
      <c r="H15" s="231">
        <v>2.5</v>
      </c>
      <c r="I15" s="232">
        <v>6000</v>
      </c>
      <c r="J15" s="238">
        <f>H15*I15</f>
        <v>15000</v>
      </c>
      <c r="K15" s="62"/>
      <c r="L15" s="63"/>
      <c r="M15" s="64">
        <f t="shared" si="7"/>
        <v>0</v>
      </c>
      <c r="N15" s="62"/>
      <c r="O15" s="63"/>
      <c r="P15" s="64">
        <f t="shared" si="8"/>
        <v>0</v>
      </c>
      <c r="Q15" s="62"/>
      <c r="R15" s="63"/>
      <c r="S15" s="64">
        <f t="shared" si="9"/>
        <v>0</v>
      </c>
      <c r="T15" s="62"/>
      <c r="U15" s="63"/>
      <c r="V15" s="64">
        <f t="shared" si="10"/>
        <v>0</v>
      </c>
      <c r="W15" s="65">
        <f t="shared" si="11"/>
        <v>15000</v>
      </c>
      <c r="X15" s="66">
        <f t="shared" si="12"/>
        <v>15000</v>
      </c>
      <c r="Y15" s="66">
        <f t="shared" si="5"/>
        <v>0</v>
      </c>
      <c r="Z15" s="67">
        <f t="shared" si="6"/>
        <v>0</v>
      </c>
      <c r="AA15" s="68"/>
      <c r="AB15" s="69"/>
      <c r="AC15" s="69"/>
      <c r="AD15" s="69"/>
      <c r="AE15" s="69"/>
      <c r="AF15" s="69"/>
      <c r="AG15" s="69"/>
    </row>
    <row r="16" spans="1:33" ht="30" customHeight="1" x14ac:dyDescent="0.25">
      <c r="A16" s="234" t="s">
        <v>69</v>
      </c>
      <c r="B16" s="235" t="s">
        <v>74</v>
      </c>
      <c r="C16" s="236" t="s">
        <v>310</v>
      </c>
      <c r="D16" s="237" t="s">
        <v>72</v>
      </c>
      <c r="E16" s="231">
        <v>2.5</v>
      </c>
      <c r="F16" s="232">
        <v>6000</v>
      </c>
      <c r="G16" s="238">
        <f>E16*F16</f>
        <v>15000</v>
      </c>
      <c r="H16" s="231">
        <v>2.5</v>
      </c>
      <c r="I16" s="232">
        <v>6000</v>
      </c>
      <c r="J16" s="238">
        <f>H16*I16</f>
        <v>15000</v>
      </c>
      <c r="K16" s="73"/>
      <c r="L16" s="74"/>
      <c r="M16" s="75">
        <f t="shared" si="7"/>
        <v>0</v>
      </c>
      <c r="N16" s="73"/>
      <c r="O16" s="74"/>
      <c r="P16" s="75">
        <f t="shared" si="8"/>
        <v>0</v>
      </c>
      <c r="Q16" s="73"/>
      <c r="R16" s="63"/>
      <c r="S16" s="75">
        <f t="shared" si="9"/>
        <v>0</v>
      </c>
      <c r="T16" s="73"/>
      <c r="U16" s="63"/>
      <c r="V16" s="75">
        <f t="shared" si="10"/>
        <v>0</v>
      </c>
      <c r="W16" s="76">
        <f t="shared" si="11"/>
        <v>15000</v>
      </c>
      <c r="X16" s="66">
        <f t="shared" si="12"/>
        <v>15000</v>
      </c>
      <c r="Y16" s="66">
        <f t="shared" si="5"/>
        <v>0</v>
      </c>
      <c r="Z16" s="67">
        <f t="shared" si="6"/>
        <v>0</v>
      </c>
      <c r="AA16" s="77"/>
      <c r="AB16" s="69"/>
      <c r="AC16" s="69"/>
      <c r="AD16" s="69"/>
      <c r="AE16" s="69"/>
      <c r="AF16" s="69"/>
      <c r="AG16" s="69"/>
    </row>
    <row r="17" spans="1:33" s="226" customFormat="1" ht="30" customHeight="1" thickBot="1" x14ac:dyDescent="0.3">
      <c r="A17" s="239" t="s">
        <v>69</v>
      </c>
      <c r="B17" s="240" t="s">
        <v>311</v>
      </c>
      <c r="C17" s="241" t="s">
        <v>312</v>
      </c>
      <c r="D17" s="242" t="s">
        <v>72</v>
      </c>
      <c r="E17" s="243">
        <v>2.5</v>
      </c>
      <c r="F17" s="244">
        <v>3000</v>
      </c>
      <c r="G17" s="245">
        <f>E17*F17</f>
        <v>7500</v>
      </c>
      <c r="H17" s="243">
        <v>2.5</v>
      </c>
      <c r="I17" s="244">
        <v>3000</v>
      </c>
      <c r="J17" s="245">
        <f>H17*I17</f>
        <v>7500</v>
      </c>
      <c r="K17" s="73"/>
      <c r="L17" s="74"/>
      <c r="M17" s="75">
        <f t="shared" ref="M17" si="13">K17*L17</f>
        <v>0</v>
      </c>
      <c r="N17" s="73"/>
      <c r="O17" s="74"/>
      <c r="P17" s="75">
        <f t="shared" ref="P17" si="14">N17*O17</f>
        <v>0</v>
      </c>
      <c r="Q17" s="73"/>
      <c r="R17" s="63"/>
      <c r="S17" s="75">
        <f t="shared" ref="S17" si="15">Q17*R17</f>
        <v>0</v>
      </c>
      <c r="T17" s="73"/>
      <c r="U17" s="63"/>
      <c r="V17" s="75">
        <f t="shared" ref="V17" si="16">T17*U17</f>
        <v>0</v>
      </c>
      <c r="W17" s="76">
        <f t="shared" ref="W17" si="17">G17+M17+S17</f>
        <v>7500</v>
      </c>
      <c r="X17" s="66">
        <f t="shared" ref="X17" si="18">J17+P17+V17</f>
        <v>7500</v>
      </c>
      <c r="Y17" s="66">
        <f t="shared" ref="Y17" si="19">W17-X17</f>
        <v>0</v>
      </c>
      <c r="Z17" s="67">
        <f t="shared" ref="Z17" si="20">Y17/W17</f>
        <v>0</v>
      </c>
      <c r="AA17" s="77"/>
      <c r="AB17" s="69"/>
      <c r="AC17" s="69"/>
      <c r="AD17" s="69"/>
      <c r="AE17" s="69"/>
      <c r="AF17" s="69"/>
      <c r="AG17" s="69"/>
    </row>
    <row r="18" spans="1:33" ht="30" hidden="1" customHeight="1" thickBot="1" x14ac:dyDescent="0.3">
      <c r="A18" s="47" t="s">
        <v>66</v>
      </c>
      <c r="B18" s="48" t="s">
        <v>75</v>
      </c>
      <c r="C18" s="78" t="s">
        <v>76</v>
      </c>
      <c r="D18" s="79"/>
      <c r="E18" s="80">
        <f>SUM(E19:E21)</f>
        <v>0</v>
      </c>
      <c r="F18" s="81"/>
      <c r="G18" s="82">
        <f t="shared" ref="G18:H18" si="21">SUM(G19:G21)</f>
        <v>0</v>
      </c>
      <c r="H18" s="80">
        <f t="shared" si="21"/>
        <v>0</v>
      </c>
      <c r="I18" s="81"/>
      <c r="J18" s="82">
        <f t="shared" ref="J18:K18" si="22">SUM(J19:J21)</f>
        <v>0</v>
      </c>
      <c r="K18" s="80">
        <f t="shared" si="22"/>
        <v>0</v>
      </c>
      <c r="L18" s="81"/>
      <c r="M18" s="82">
        <f t="shared" ref="M18:N18" si="23">SUM(M19:M21)</f>
        <v>0</v>
      </c>
      <c r="N18" s="80">
        <f t="shared" si="23"/>
        <v>0</v>
      </c>
      <c r="O18" s="81"/>
      <c r="P18" s="82">
        <f t="shared" ref="P18:Q18" si="24">SUM(P19:P21)</f>
        <v>0</v>
      </c>
      <c r="Q18" s="80">
        <f t="shared" si="24"/>
        <v>0</v>
      </c>
      <c r="R18" s="81"/>
      <c r="S18" s="82">
        <f t="shared" ref="S18:T18" si="25">SUM(S19:S21)</f>
        <v>0</v>
      </c>
      <c r="T18" s="80">
        <f t="shared" si="25"/>
        <v>0</v>
      </c>
      <c r="U18" s="81"/>
      <c r="V18" s="82">
        <f t="shared" ref="V18:X18" si="26">SUM(V19:V21)</f>
        <v>0</v>
      </c>
      <c r="W18" s="82">
        <f t="shared" si="26"/>
        <v>0</v>
      </c>
      <c r="X18" s="83">
        <f t="shared" si="26"/>
        <v>0</v>
      </c>
      <c r="Y18" s="83">
        <f t="shared" si="5"/>
        <v>0</v>
      </c>
      <c r="Z18" s="83">
        <v>0</v>
      </c>
      <c r="AA18" s="84"/>
      <c r="AB18" s="57"/>
      <c r="AC18" s="57"/>
      <c r="AD18" s="57"/>
      <c r="AE18" s="57"/>
      <c r="AF18" s="57"/>
      <c r="AG18" s="57"/>
    </row>
    <row r="19" spans="1:33" ht="30" hidden="1" customHeight="1" thickBot="1" x14ac:dyDescent="0.3">
      <c r="A19" s="58" t="s">
        <v>69</v>
      </c>
      <c r="B19" s="59" t="s">
        <v>77</v>
      </c>
      <c r="C19" s="60" t="s">
        <v>71</v>
      </c>
      <c r="D19" s="61" t="s">
        <v>72</v>
      </c>
      <c r="E19" s="62"/>
      <c r="F19" s="63"/>
      <c r="G19" s="64">
        <f t="shared" ref="G19:G21" si="27">E19*F19</f>
        <v>0</v>
      </c>
      <c r="H19" s="62"/>
      <c r="I19" s="63"/>
      <c r="J19" s="64">
        <f t="shared" ref="J19:J21" si="28">H19*I19</f>
        <v>0</v>
      </c>
      <c r="K19" s="62"/>
      <c r="L19" s="63"/>
      <c r="M19" s="64">
        <f t="shared" ref="M19:M21" si="29">K19*L19</f>
        <v>0</v>
      </c>
      <c r="N19" s="62"/>
      <c r="O19" s="63"/>
      <c r="P19" s="64">
        <f t="shared" ref="P19:P21" si="30">N19*O19</f>
        <v>0</v>
      </c>
      <c r="Q19" s="62"/>
      <c r="R19" s="63"/>
      <c r="S19" s="64">
        <f t="shared" ref="S19:S21" si="31">Q19*R19</f>
        <v>0</v>
      </c>
      <c r="T19" s="62"/>
      <c r="U19" s="63"/>
      <c r="V19" s="64">
        <f t="shared" ref="V19:V21" si="32">T19*U19</f>
        <v>0</v>
      </c>
      <c r="W19" s="65">
        <f t="shared" ref="W19:W21" si="33">G19+M19+S19</f>
        <v>0</v>
      </c>
      <c r="X19" s="66">
        <f t="shared" ref="X19:X21" si="34">J19+P19+V19</f>
        <v>0</v>
      </c>
      <c r="Y19" s="66">
        <f t="shared" si="5"/>
        <v>0</v>
      </c>
      <c r="Z19" s="67">
        <v>0</v>
      </c>
      <c r="AA19" s="68"/>
      <c r="AB19" s="69"/>
      <c r="AC19" s="69"/>
      <c r="AD19" s="69"/>
      <c r="AE19" s="69"/>
      <c r="AF19" s="69"/>
      <c r="AG19" s="69"/>
    </row>
    <row r="20" spans="1:33" ht="30" hidden="1" customHeight="1" thickBot="1" x14ac:dyDescent="0.3">
      <c r="A20" s="58" t="s">
        <v>69</v>
      </c>
      <c r="B20" s="59" t="s">
        <v>78</v>
      </c>
      <c r="C20" s="60" t="s">
        <v>71</v>
      </c>
      <c r="D20" s="61" t="s">
        <v>72</v>
      </c>
      <c r="E20" s="62"/>
      <c r="F20" s="63"/>
      <c r="G20" s="64">
        <f t="shared" si="27"/>
        <v>0</v>
      </c>
      <c r="H20" s="62"/>
      <c r="I20" s="63"/>
      <c r="J20" s="64">
        <f t="shared" si="28"/>
        <v>0</v>
      </c>
      <c r="K20" s="62"/>
      <c r="L20" s="63"/>
      <c r="M20" s="64">
        <f t="shared" si="29"/>
        <v>0</v>
      </c>
      <c r="N20" s="62"/>
      <c r="O20" s="63"/>
      <c r="P20" s="64">
        <f t="shared" si="30"/>
        <v>0</v>
      </c>
      <c r="Q20" s="62"/>
      <c r="R20" s="63"/>
      <c r="S20" s="64">
        <f t="shared" si="31"/>
        <v>0</v>
      </c>
      <c r="T20" s="62"/>
      <c r="U20" s="63"/>
      <c r="V20" s="64">
        <f t="shared" si="32"/>
        <v>0</v>
      </c>
      <c r="W20" s="65">
        <f t="shared" si="33"/>
        <v>0</v>
      </c>
      <c r="X20" s="66">
        <f t="shared" si="34"/>
        <v>0</v>
      </c>
      <c r="Y20" s="66">
        <f t="shared" si="5"/>
        <v>0</v>
      </c>
      <c r="Z20" s="67">
        <v>0</v>
      </c>
      <c r="AA20" s="68"/>
      <c r="AB20" s="69"/>
      <c r="AC20" s="69"/>
      <c r="AD20" s="69"/>
      <c r="AE20" s="69"/>
      <c r="AF20" s="69"/>
      <c r="AG20" s="69"/>
    </row>
    <row r="21" spans="1:33" ht="30" hidden="1" customHeight="1" thickBot="1" x14ac:dyDescent="0.3">
      <c r="A21" s="85" t="s">
        <v>69</v>
      </c>
      <c r="B21" s="71" t="s">
        <v>79</v>
      </c>
      <c r="C21" s="60" t="s">
        <v>71</v>
      </c>
      <c r="D21" s="86" t="s">
        <v>72</v>
      </c>
      <c r="E21" s="87"/>
      <c r="F21" s="88"/>
      <c r="G21" s="89">
        <f t="shared" si="27"/>
        <v>0</v>
      </c>
      <c r="H21" s="87"/>
      <c r="I21" s="88"/>
      <c r="J21" s="89">
        <f t="shared" si="28"/>
        <v>0</v>
      </c>
      <c r="K21" s="87"/>
      <c r="L21" s="88"/>
      <c r="M21" s="89">
        <f t="shared" si="29"/>
        <v>0</v>
      </c>
      <c r="N21" s="87"/>
      <c r="O21" s="88"/>
      <c r="P21" s="89">
        <f t="shared" si="30"/>
        <v>0</v>
      </c>
      <c r="Q21" s="87"/>
      <c r="R21" s="88"/>
      <c r="S21" s="89">
        <f t="shared" si="31"/>
        <v>0</v>
      </c>
      <c r="T21" s="87"/>
      <c r="U21" s="88"/>
      <c r="V21" s="89">
        <f t="shared" si="32"/>
        <v>0</v>
      </c>
      <c r="W21" s="76">
        <f t="shared" si="33"/>
        <v>0</v>
      </c>
      <c r="X21" s="66">
        <f t="shared" si="34"/>
        <v>0</v>
      </c>
      <c r="Y21" s="66">
        <f t="shared" si="5"/>
        <v>0</v>
      </c>
      <c r="Z21" s="67">
        <v>0</v>
      </c>
      <c r="AA21" s="90"/>
      <c r="AB21" s="69"/>
      <c r="AC21" s="69"/>
      <c r="AD21" s="69"/>
      <c r="AE21" s="69"/>
      <c r="AF21" s="69"/>
      <c r="AG21" s="69"/>
    </row>
    <row r="22" spans="1:33" ht="30" hidden="1" customHeight="1" thickBot="1" x14ac:dyDescent="0.3">
      <c r="A22" s="47" t="s">
        <v>66</v>
      </c>
      <c r="B22" s="48" t="s">
        <v>80</v>
      </c>
      <c r="C22" s="78" t="s">
        <v>81</v>
      </c>
      <c r="D22" s="79"/>
      <c r="E22" s="80">
        <f>SUM(E23:E25)</f>
        <v>0</v>
      </c>
      <c r="F22" s="81"/>
      <c r="G22" s="82">
        <f t="shared" ref="G22:H22" si="35">SUM(G23:G25)</f>
        <v>0</v>
      </c>
      <c r="H22" s="80">
        <f t="shared" si="35"/>
        <v>0</v>
      </c>
      <c r="I22" s="81"/>
      <c r="J22" s="82">
        <f t="shared" ref="J22:K22" si="36">SUM(J23:J25)</f>
        <v>0</v>
      </c>
      <c r="K22" s="80">
        <f t="shared" si="36"/>
        <v>0</v>
      </c>
      <c r="L22" s="81"/>
      <c r="M22" s="82">
        <f t="shared" ref="M22:N22" si="37">SUM(M23:M25)</f>
        <v>0</v>
      </c>
      <c r="N22" s="80">
        <f t="shared" si="37"/>
        <v>0</v>
      </c>
      <c r="O22" s="81"/>
      <c r="P22" s="82">
        <f t="shared" ref="P22:Q22" si="38">SUM(P23:P25)</f>
        <v>0</v>
      </c>
      <c r="Q22" s="80">
        <f t="shared" si="38"/>
        <v>0</v>
      </c>
      <c r="R22" s="81"/>
      <c r="S22" s="82">
        <f t="shared" ref="S22:T22" si="39">SUM(S23:S25)</f>
        <v>0</v>
      </c>
      <c r="T22" s="80">
        <f t="shared" si="39"/>
        <v>0</v>
      </c>
      <c r="U22" s="81"/>
      <c r="V22" s="82">
        <f t="shared" ref="V22:X22" si="40">SUM(V23:V25)</f>
        <v>0</v>
      </c>
      <c r="W22" s="82">
        <f t="shared" si="40"/>
        <v>0</v>
      </c>
      <c r="X22" s="82">
        <f t="shared" si="40"/>
        <v>0</v>
      </c>
      <c r="Y22" s="54">
        <f t="shared" si="5"/>
        <v>0</v>
      </c>
      <c r="Z22" s="55">
        <v>0</v>
      </c>
      <c r="AA22" s="84"/>
      <c r="AB22" s="57"/>
      <c r="AC22" s="57"/>
      <c r="AD22" s="57"/>
      <c r="AE22" s="57"/>
      <c r="AF22" s="57"/>
      <c r="AG22" s="57"/>
    </row>
    <row r="23" spans="1:33" ht="30" hidden="1" customHeight="1" thickBot="1" x14ac:dyDescent="0.3">
      <c r="A23" s="58" t="s">
        <v>69</v>
      </c>
      <c r="B23" s="59" t="s">
        <v>82</v>
      </c>
      <c r="C23" s="60" t="s">
        <v>83</v>
      </c>
      <c r="D23" s="61" t="s">
        <v>72</v>
      </c>
      <c r="E23" s="62"/>
      <c r="F23" s="63"/>
      <c r="G23" s="64">
        <f t="shared" ref="G23:G25" si="41">E23*F23</f>
        <v>0</v>
      </c>
      <c r="H23" s="62"/>
      <c r="I23" s="63"/>
      <c r="J23" s="64">
        <f t="shared" ref="J23:J25" si="42">H23*I23</f>
        <v>0</v>
      </c>
      <c r="K23" s="62"/>
      <c r="L23" s="63"/>
      <c r="M23" s="64">
        <f t="shared" ref="M23:M25" si="43">K23*L23</f>
        <v>0</v>
      </c>
      <c r="N23" s="62"/>
      <c r="O23" s="63"/>
      <c r="P23" s="64">
        <f t="shared" ref="P23:P25" si="44">N23*O23</f>
        <v>0</v>
      </c>
      <c r="Q23" s="62"/>
      <c r="R23" s="63"/>
      <c r="S23" s="64">
        <f t="shared" ref="S23:S25" si="45">Q23*R23</f>
        <v>0</v>
      </c>
      <c r="T23" s="62"/>
      <c r="U23" s="63"/>
      <c r="V23" s="64">
        <f t="shared" ref="V23:V25" si="46">T23*U23</f>
        <v>0</v>
      </c>
      <c r="W23" s="65">
        <f t="shared" ref="W23:W25" si="47">G23+M23+S23</f>
        <v>0</v>
      </c>
      <c r="X23" s="66">
        <f t="shared" ref="X23:X25" si="48">J23+P23+V23</f>
        <v>0</v>
      </c>
      <c r="Y23" s="66">
        <f t="shared" si="5"/>
        <v>0</v>
      </c>
      <c r="Z23" s="67">
        <v>0</v>
      </c>
      <c r="AA23" s="68"/>
      <c r="AB23" s="69"/>
      <c r="AC23" s="69"/>
      <c r="AD23" s="69"/>
      <c r="AE23" s="69"/>
      <c r="AF23" s="69"/>
      <c r="AG23" s="69"/>
    </row>
    <row r="24" spans="1:33" ht="30" hidden="1" customHeight="1" thickBot="1" x14ac:dyDescent="0.3">
      <c r="A24" s="58" t="s">
        <v>69</v>
      </c>
      <c r="B24" s="59" t="s">
        <v>84</v>
      </c>
      <c r="C24" s="60" t="s">
        <v>83</v>
      </c>
      <c r="D24" s="61" t="s">
        <v>72</v>
      </c>
      <c r="E24" s="62"/>
      <c r="F24" s="63"/>
      <c r="G24" s="64">
        <f t="shared" si="41"/>
        <v>0</v>
      </c>
      <c r="H24" s="62"/>
      <c r="I24" s="63"/>
      <c r="J24" s="64">
        <f t="shared" si="42"/>
        <v>0</v>
      </c>
      <c r="K24" s="62"/>
      <c r="L24" s="63"/>
      <c r="M24" s="64">
        <f t="shared" si="43"/>
        <v>0</v>
      </c>
      <c r="N24" s="62"/>
      <c r="O24" s="63"/>
      <c r="P24" s="64">
        <f t="shared" si="44"/>
        <v>0</v>
      </c>
      <c r="Q24" s="62"/>
      <c r="R24" s="63"/>
      <c r="S24" s="64">
        <f t="shared" si="45"/>
        <v>0</v>
      </c>
      <c r="T24" s="62"/>
      <c r="U24" s="63"/>
      <c r="V24" s="64">
        <f t="shared" si="46"/>
        <v>0</v>
      </c>
      <c r="W24" s="65">
        <f t="shared" si="47"/>
        <v>0</v>
      </c>
      <c r="X24" s="66">
        <f t="shared" si="48"/>
        <v>0</v>
      </c>
      <c r="Y24" s="66">
        <f t="shared" si="5"/>
        <v>0</v>
      </c>
      <c r="Z24" s="67">
        <v>0</v>
      </c>
      <c r="AA24" s="68"/>
      <c r="AB24" s="69"/>
      <c r="AC24" s="69"/>
      <c r="AD24" s="69"/>
      <c r="AE24" s="69"/>
      <c r="AF24" s="69"/>
      <c r="AG24" s="69"/>
    </row>
    <row r="25" spans="1:33" ht="30" hidden="1" customHeight="1" thickBot="1" x14ac:dyDescent="0.3">
      <c r="A25" s="70" t="s">
        <v>69</v>
      </c>
      <c r="B25" s="91" t="s">
        <v>85</v>
      </c>
      <c r="C25" s="60" t="s">
        <v>83</v>
      </c>
      <c r="D25" s="72" t="s">
        <v>72</v>
      </c>
      <c r="E25" s="73"/>
      <c r="F25" s="74"/>
      <c r="G25" s="75">
        <f t="shared" si="41"/>
        <v>0</v>
      </c>
      <c r="H25" s="73"/>
      <c r="I25" s="74"/>
      <c r="J25" s="75">
        <f t="shared" si="42"/>
        <v>0</v>
      </c>
      <c r="K25" s="87"/>
      <c r="L25" s="88"/>
      <c r="M25" s="89">
        <f t="shared" si="43"/>
        <v>0</v>
      </c>
      <c r="N25" s="87"/>
      <c r="O25" s="88"/>
      <c r="P25" s="89">
        <f t="shared" si="44"/>
        <v>0</v>
      </c>
      <c r="Q25" s="87"/>
      <c r="R25" s="88"/>
      <c r="S25" s="89">
        <f t="shared" si="45"/>
        <v>0</v>
      </c>
      <c r="T25" s="87"/>
      <c r="U25" s="88"/>
      <c r="V25" s="89">
        <f t="shared" si="46"/>
        <v>0</v>
      </c>
      <c r="W25" s="76">
        <f t="shared" si="47"/>
        <v>0</v>
      </c>
      <c r="X25" s="325">
        <f t="shared" si="48"/>
        <v>0</v>
      </c>
      <c r="Y25" s="325">
        <f t="shared" si="5"/>
        <v>0</v>
      </c>
      <c r="Z25" s="326">
        <v>0</v>
      </c>
      <c r="AA25" s="77"/>
      <c r="AB25" s="69"/>
      <c r="AC25" s="69"/>
      <c r="AD25" s="69"/>
      <c r="AE25" s="69"/>
      <c r="AF25" s="69"/>
      <c r="AG25" s="69"/>
    </row>
    <row r="26" spans="1:33" ht="30" customHeight="1" x14ac:dyDescent="0.25">
      <c r="A26" s="47" t="s">
        <v>64</v>
      </c>
      <c r="B26" s="48" t="s">
        <v>86</v>
      </c>
      <c r="C26" s="78" t="s">
        <v>87</v>
      </c>
      <c r="D26" s="79"/>
      <c r="E26" s="80"/>
      <c r="F26" s="81"/>
      <c r="G26" s="82">
        <f t="shared" ref="G26:H26" si="49">SUM(G27:G29)</f>
        <v>8800</v>
      </c>
      <c r="H26" s="80"/>
      <c r="I26" s="81"/>
      <c r="J26" s="82">
        <f t="shared" ref="J26:K26" si="50">SUM(J27:J29)</f>
        <v>8800</v>
      </c>
      <c r="K26" s="80">
        <f t="shared" si="50"/>
        <v>0</v>
      </c>
      <c r="L26" s="81"/>
      <c r="M26" s="82">
        <f t="shared" ref="M26:N26" si="51">SUM(M27:M29)</f>
        <v>0</v>
      </c>
      <c r="N26" s="80">
        <f t="shared" si="51"/>
        <v>0</v>
      </c>
      <c r="O26" s="81"/>
      <c r="P26" s="82">
        <f t="shared" ref="P26:Q26" si="52">SUM(P27:P29)</f>
        <v>0</v>
      </c>
      <c r="Q26" s="80">
        <f t="shared" si="52"/>
        <v>0</v>
      </c>
      <c r="R26" s="81"/>
      <c r="S26" s="82">
        <f t="shared" ref="S26:T26" si="53">SUM(S27:S29)</f>
        <v>0</v>
      </c>
      <c r="T26" s="80">
        <f t="shared" si="53"/>
        <v>0</v>
      </c>
      <c r="U26" s="81"/>
      <c r="V26" s="321">
        <f t="shared" ref="V26:X26" si="54">SUM(V27:V29)</f>
        <v>0</v>
      </c>
      <c r="W26" s="328">
        <f t="shared" si="54"/>
        <v>8800</v>
      </c>
      <c r="X26" s="329">
        <f t="shared" si="54"/>
        <v>8800</v>
      </c>
      <c r="Y26" s="330">
        <f t="shared" si="5"/>
        <v>0</v>
      </c>
      <c r="Z26" s="331">
        <f t="shared" si="6"/>
        <v>0</v>
      </c>
      <c r="AA26" s="332"/>
      <c r="AB26" s="5"/>
      <c r="AC26" s="5"/>
      <c r="AD26" s="5"/>
      <c r="AE26" s="5"/>
      <c r="AF26" s="5"/>
      <c r="AG26" s="5"/>
    </row>
    <row r="27" spans="1:33" ht="28.8" customHeight="1" thickBot="1" x14ac:dyDescent="0.3">
      <c r="A27" s="92" t="s">
        <v>69</v>
      </c>
      <c r="B27" s="93" t="s">
        <v>88</v>
      </c>
      <c r="C27" s="60" t="s">
        <v>89</v>
      </c>
      <c r="D27" s="94"/>
      <c r="E27" s="95">
        <f>G13</f>
        <v>40000</v>
      </c>
      <c r="F27" s="96">
        <v>0.22</v>
      </c>
      <c r="G27" s="97">
        <f t="shared" ref="G27:G29" si="55">E27*F27</f>
        <v>8800</v>
      </c>
      <c r="H27" s="95">
        <f>J13</f>
        <v>40000</v>
      </c>
      <c r="I27" s="96">
        <v>0.22</v>
      </c>
      <c r="J27" s="97">
        <f t="shared" ref="J27:J29" si="56">H27*I27</f>
        <v>8800</v>
      </c>
      <c r="K27" s="95">
        <f>M13</f>
        <v>0</v>
      </c>
      <c r="L27" s="96">
        <v>0.22</v>
      </c>
      <c r="M27" s="97">
        <f t="shared" ref="M27:M29" si="57">K27*L27</f>
        <v>0</v>
      </c>
      <c r="N27" s="95">
        <f>P13</f>
        <v>0</v>
      </c>
      <c r="O27" s="96">
        <v>0.22</v>
      </c>
      <c r="P27" s="97">
        <f t="shared" ref="P27:P29" si="58">N27*O27</f>
        <v>0</v>
      </c>
      <c r="Q27" s="95">
        <f>S13</f>
        <v>0</v>
      </c>
      <c r="R27" s="96">
        <v>0.22</v>
      </c>
      <c r="S27" s="97">
        <f t="shared" ref="S27:S29" si="59">Q27*R27</f>
        <v>0</v>
      </c>
      <c r="T27" s="95">
        <f>V13</f>
        <v>0</v>
      </c>
      <c r="U27" s="96">
        <v>0.22</v>
      </c>
      <c r="V27" s="322">
        <f t="shared" ref="V27:V29" si="60">T27*U27</f>
        <v>0</v>
      </c>
      <c r="W27" s="333">
        <f t="shared" ref="W27:W29" si="61">G27+M27+S27</f>
        <v>8800</v>
      </c>
      <c r="X27" s="66">
        <f t="shared" ref="X27:X29" si="62">J27+P27+V27</f>
        <v>8800</v>
      </c>
      <c r="Y27" s="66">
        <f t="shared" si="5"/>
        <v>0</v>
      </c>
      <c r="Z27" s="67">
        <f t="shared" si="6"/>
        <v>0</v>
      </c>
      <c r="AA27" s="334"/>
      <c r="AB27" s="69"/>
      <c r="AC27" s="69"/>
      <c r="AD27" s="69"/>
      <c r="AE27" s="69"/>
      <c r="AF27" s="69"/>
      <c r="AG27" s="69"/>
    </row>
    <row r="28" spans="1:33" ht="30" hidden="1" customHeight="1" thickBot="1" x14ac:dyDescent="0.3">
      <c r="A28" s="58" t="s">
        <v>69</v>
      </c>
      <c r="B28" s="59" t="s">
        <v>90</v>
      </c>
      <c r="C28" s="60" t="s">
        <v>91</v>
      </c>
      <c r="D28" s="61"/>
      <c r="E28" s="62">
        <f>G18</f>
        <v>0</v>
      </c>
      <c r="F28" s="63">
        <v>0.22</v>
      </c>
      <c r="G28" s="64">
        <f t="shared" si="55"/>
        <v>0</v>
      </c>
      <c r="H28" s="62">
        <f>J18</f>
        <v>0</v>
      </c>
      <c r="I28" s="63">
        <v>0.22</v>
      </c>
      <c r="J28" s="64">
        <f t="shared" si="56"/>
        <v>0</v>
      </c>
      <c r="K28" s="62">
        <f>M18</f>
        <v>0</v>
      </c>
      <c r="L28" s="63">
        <v>0.22</v>
      </c>
      <c r="M28" s="64">
        <f t="shared" si="57"/>
        <v>0</v>
      </c>
      <c r="N28" s="62">
        <f>P18</f>
        <v>0</v>
      </c>
      <c r="O28" s="63">
        <v>0.22</v>
      </c>
      <c r="P28" s="64">
        <f t="shared" si="58"/>
        <v>0</v>
      </c>
      <c r="Q28" s="62">
        <f>S18</f>
        <v>0</v>
      </c>
      <c r="R28" s="63">
        <v>0.22</v>
      </c>
      <c r="S28" s="64">
        <f t="shared" si="59"/>
        <v>0</v>
      </c>
      <c r="T28" s="62">
        <f>V18</f>
        <v>0</v>
      </c>
      <c r="U28" s="63">
        <v>0.22</v>
      </c>
      <c r="V28" s="323">
        <f t="shared" si="60"/>
        <v>0</v>
      </c>
      <c r="W28" s="335">
        <f t="shared" si="61"/>
        <v>0</v>
      </c>
      <c r="X28" s="66">
        <f t="shared" si="62"/>
        <v>0</v>
      </c>
      <c r="Y28" s="66">
        <f t="shared" si="5"/>
        <v>0</v>
      </c>
      <c r="Z28" s="67">
        <v>0</v>
      </c>
      <c r="AA28" s="336"/>
      <c r="AB28" s="69"/>
      <c r="AC28" s="69"/>
      <c r="AD28" s="69"/>
      <c r="AE28" s="69"/>
      <c r="AF28" s="69"/>
      <c r="AG28" s="69"/>
    </row>
    <row r="29" spans="1:33" ht="30" hidden="1" customHeight="1" thickBot="1" x14ac:dyDescent="0.3">
      <c r="A29" s="70" t="s">
        <v>69</v>
      </c>
      <c r="B29" s="91" t="s">
        <v>92</v>
      </c>
      <c r="C29" s="99" t="s">
        <v>81</v>
      </c>
      <c r="D29" s="72"/>
      <c r="E29" s="73">
        <f>G22</f>
        <v>0</v>
      </c>
      <c r="F29" s="74">
        <v>0.22</v>
      </c>
      <c r="G29" s="75">
        <f t="shared" si="55"/>
        <v>0</v>
      </c>
      <c r="H29" s="73">
        <f>J22</f>
        <v>0</v>
      </c>
      <c r="I29" s="74">
        <v>0.22</v>
      </c>
      <c r="J29" s="75">
        <f t="shared" si="56"/>
        <v>0</v>
      </c>
      <c r="K29" s="73">
        <f>M22</f>
        <v>0</v>
      </c>
      <c r="L29" s="74">
        <v>0.22</v>
      </c>
      <c r="M29" s="75">
        <f t="shared" si="57"/>
        <v>0</v>
      </c>
      <c r="N29" s="73">
        <f>P22</f>
        <v>0</v>
      </c>
      <c r="O29" s="74">
        <v>0.22</v>
      </c>
      <c r="P29" s="75">
        <f t="shared" si="58"/>
        <v>0</v>
      </c>
      <c r="Q29" s="73">
        <f>S22</f>
        <v>0</v>
      </c>
      <c r="R29" s="74">
        <v>0.22</v>
      </c>
      <c r="S29" s="75">
        <f t="shared" si="59"/>
        <v>0</v>
      </c>
      <c r="T29" s="73">
        <f>V22</f>
        <v>0</v>
      </c>
      <c r="U29" s="74">
        <v>0.22</v>
      </c>
      <c r="V29" s="324">
        <f t="shared" si="60"/>
        <v>0</v>
      </c>
      <c r="W29" s="337">
        <f t="shared" si="61"/>
        <v>0</v>
      </c>
      <c r="X29" s="66">
        <f t="shared" si="62"/>
        <v>0</v>
      </c>
      <c r="Y29" s="66">
        <f t="shared" si="5"/>
        <v>0</v>
      </c>
      <c r="Z29" s="67">
        <v>0</v>
      </c>
      <c r="AA29" s="338"/>
      <c r="AB29" s="69"/>
      <c r="AC29" s="69"/>
      <c r="AD29" s="69"/>
      <c r="AE29" s="69"/>
      <c r="AF29" s="69"/>
      <c r="AG29" s="69"/>
    </row>
    <row r="30" spans="1:33" ht="30" customHeight="1" x14ac:dyDescent="0.25">
      <c r="A30" s="47" t="s">
        <v>66</v>
      </c>
      <c r="B30" s="48" t="s">
        <v>93</v>
      </c>
      <c r="C30" s="78" t="s">
        <v>94</v>
      </c>
      <c r="D30" s="79"/>
      <c r="E30" s="80"/>
      <c r="F30" s="81"/>
      <c r="G30" s="82">
        <f t="shared" ref="G30:H30" si="63">SUM(G31:G33)</f>
        <v>142500</v>
      </c>
      <c r="H30" s="80"/>
      <c r="I30" s="81"/>
      <c r="J30" s="82">
        <f t="shared" ref="J30:K30" si="64">SUM(J31:J33)</f>
        <v>142500</v>
      </c>
      <c r="K30" s="80">
        <f t="shared" si="64"/>
        <v>0</v>
      </c>
      <c r="L30" s="81"/>
      <c r="M30" s="82">
        <f t="shared" ref="M30:N30" si="65">SUM(M31:M33)</f>
        <v>0</v>
      </c>
      <c r="N30" s="80">
        <f t="shared" si="65"/>
        <v>0</v>
      </c>
      <c r="O30" s="81"/>
      <c r="P30" s="82">
        <f t="shared" ref="P30:Q30" si="66">SUM(P31:P33)</f>
        <v>0</v>
      </c>
      <c r="Q30" s="80">
        <f t="shared" si="66"/>
        <v>0</v>
      </c>
      <c r="R30" s="81"/>
      <c r="S30" s="82">
        <f t="shared" ref="S30:T30" si="67">SUM(S31:S33)</f>
        <v>0</v>
      </c>
      <c r="T30" s="80">
        <f t="shared" si="67"/>
        <v>0</v>
      </c>
      <c r="U30" s="81"/>
      <c r="V30" s="321">
        <f t="shared" ref="V30:X30" si="68">SUM(V31:V33)</f>
        <v>0</v>
      </c>
      <c r="W30" s="339">
        <f t="shared" si="68"/>
        <v>142500</v>
      </c>
      <c r="X30" s="82">
        <f t="shared" si="68"/>
        <v>142500</v>
      </c>
      <c r="Y30" s="82">
        <f t="shared" si="5"/>
        <v>0</v>
      </c>
      <c r="Z30" s="82">
        <f t="shared" si="6"/>
        <v>0</v>
      </c>
      <c r="AA30" s="340"/>
      <c r="AB30" s="5"/>
      <c r="AC30" s="5"/>
      <c r="AD30" s="5"/>
      <c r="AE30" s="5"/>
      <c r="AF30" s="5"/>
      <c r="AG30" s="5"/>
    </row>
    <row r="31" spans="1:33" ht="30" customHeight="1" x14ac:dyDescent="0.25">
      <c r="A31" s="234" t="s">
        <v>69</v>
      </c>
      <c r="B31" s="235" t="s">
        <v>95</v>
      </c>
      <c r="C31" s="229" t="s">
        <v>313</v>
      </c>
      <c r="D31" s="237" t="s">
        <v>72</v>
      </c>
      <c r="E31" s="246">
        <v>2.5</v>
      </c>
      <c r="F31" s="247">
        <v>48000</v>
      </c>
      <c r="G31" s="238">
        <f>E31*F31</f>
        <v>120000</v>
      </c>
      <c r="H31" s="246">
        <v>2.5</v>
      </c>
      <c r="I31" s="247">
        <v>48000</v>
      </c>
      <c r="J31" s="238">
        <f>H31*I31</f>
        <v>120000</v>
      </c>
      <c r="K31" s="62"/>
      <c r="L31" s="63"/>
      <c r="M31" s="64">
        <f t="shared" ref="M31:M33" si="69">K31*L31</f>
        <v>0</v>
      </c>
      <c r="N31" s="62"/>
      <c r="O31" s="63"/>
      <c r="P31" s="64">
        <f t="shared" ref="P31:P33" si="70">N31*O31</f>
        <v>0</v>
      </c>
      <c r="Q31" s="62"/>
      <c r="R31" s="63"/>
      <c r="S31" s="64">
        <f t="shared" ref="S31:S33" si="71">Q31*R31</f>
        <v>0</v>
      </c>
      <c r="T31" s="62"/>
      <c r="U31" s="63"/>
      <c r="V31" s="323">
        <f t="shared" ref="V31:V33" si="72">T31*U31</f>
        <v>0</v>
      </c>
      <c r="W31" s="335">
        <f t="shared" ref="W31:W33" si="73">G31+M31+S31</f>
        <v>120000</v>
      </c>
      <c r="X31" s="66">
        <f t="shared" ref="X31:X33" si="74">J31+P31+V31</f>
        <v>120000</v>
      </c>
      <c r="Y31" s="66">
        <f t="shared" si="5"/>
        <v>0</v>
      </c>
      <c r="Z31" s="67">
        <f t="shared" si="6"/>
        <v>0</v>
      </c>
      <c r="AA31" s="336"/>
      <c r="AB31" s="5"/>
      <c r="AC31" s="5"/>
      <c r="AD31" s="5"/>
      <c r="AE31" s="5"/>
      <c r="AF31" s="5"/>
      <c r="AG31" s="5"/>
    </row>
    <row r="32" spans="1:33" ht="28.8" customHeight="1" thickBot="1" x14ac:dyDescent="0.3">
      <c r="A32" s="234" t="s">
        <v>69</v>
      </c>
      <c r="B32" s="235" t="s">
        <v>96</v>
      </c>
      <c r="C32" s="229" t="s">
        <v>314</v>
      </c>
      <c r="D32" s="237" t="s">
        <v>135</v>
      </c>
      <c r="E32" s="246">
        <v>1</v>
      </c>
      <c r="F32" s="247">
        <v>22500</v>
      </c>
      <c r="G32" s="238">
        <f>E32*F32</f>
        <v>22500</v>
      </c>
      <c r="H32" s="246">
        <v>1</v>
      </c>
      <c r="I32" s="247">
        <v>22500</v>
      </c>
      <c r="J32" s="238">
        <f>H32*I32</f>
        <v>22500</v>
      </c>
      <c r="K32" s="62"/>
      <c r="L32" s="63"/>
      <c r="M32" s="64">
        <f t="shared" si="69"/>
        <v>0</v>
      </c>
      <c r="N32" s="62"/>
      <c r="O32" s="63"/>
      <c r="P32" s="64">
        <f t="shared" si="70"/>
        <v>0</v>
      </c>
      <c r="Q32" s="62"/>
      <c r="R32" s="63"/>
      <c r="S32" s="64">
        <f t="shared" si="71"/>
        <v>0</v>
      </c>
      <c r="T32" s="62"/>
      <c r="U32" s="63"/>
      <c r="V32" s="323">
        <f t="shared" si="72"/>
        <v>0</v>
      </c>
      <c r="W32" s="341">
        <f t="shared" si="73"/>
        <v>22500</v>
      </c>
      <c r="X32" s="342">
        <f t="shared" si="74"/>
        <v>22500</v>
      </c>
      <c r="Y32" s="342">
        <f t="shared" si="5"/>
        <v>0</v>
      </c>
      <c r="Z32" s="343">
        <f t="shared" si="6"/>
        <v>0</v>
      </c>
      <c r="AA32" s="344"/>
      <c r="AB32" s="5"/>
      <c r="AC32" s="5"/>
      <c r="AD32" s="5"/>
      <c r="AE32" s="5"/>
      <c r="AF32" s="5"/>
      <c r="AG32" s="5"/>
    </row>
    <row r="33" spans="1:33" ht="30" hidden="1" customHeight="1" thickBot="1" x14ac:dyDescent="0.3">
      <c r="A33" s="70" t="s">
        <v>69</v>
      </c>
      <c r="B33" s="71" t="s">
        <v>97</v>
      </c>
      <c r="C33" s="99" t="s">
        <v>83</v>
      </c>
      <c r="D33" s="72" t="s">
        <v>72</v>
      </c>
      <c r="E33" s="73"/>
      <c r="F33" s="74"/>
      <c r="G33" s="75">
        <f t="shared" ref="G33" si="75">E33*F33</f>
        <v>0</v>
      </c>
      <c r="H33" s="73"/>
      <c r="I33" s="74"/>
      <c r="J33" s="75">
        <f t="shared" ref="J33" si="76">H33*I33</f>
        <v>0</v>
      </c>
      <c r="K33" s="87"/>
      <c r="L33" s="88"/>
      <c r="M33" s="89">
        <f t="shared" si="69"/>
        <v>0</v>
      </c>
      <c r="N33" s="87"/>
      <c r="O33" s="88"/>
      <c r="P33" s="89">
        <f t="shared" si="70"/>
        <v>0</v>
      </c>
      <c r="Q33" s="87"/>
      <c r="R33" s="88"/>
      <c r="S33" s="89">
        <f t="shared" si="71"/>
        <v>0</v>
      </c>
      <c r="T33" s="87"/>
      <c r="U33" s="88"/>
      <c r="V33" s="89">
        <f t="shared" si="72"/>
        <v>0</v>
      </c>
      <c r="W33" s="325">
        <f t="shared" si="73"/>
        <v>0</v>
      </c>
      <c r="X33" s="66">
        <f t="shared" si="74"/>
        <v>0</v>
      </c>
      <c r="Y33" s="325">
        <f t="shared" si="5"/>
        <v>0</v>
      </c>
      <c r="Z33" s="67">
        <v>0</v>
      </c>
      <c r="AA33" s="327"/>
      <c r="AB33" s="5"/>
      <c r="AC33" s="5"/>
      <c r="AD33" s="5"/>
      <c r="AE33" s="5"/>
      <c r="AF33" s="5"/>
      <c r="AG33" s="5"/>
    </row>
    <row r="34" spans="1:33" ht="27.6" customHeight="1" thickBot="1" x14ac:dyDescent="0.3">
      <c r="A34" s="101" t="s">
        <v>98</v>
      </c>
      <c r="B34" s="102"/>
      <c r="C34" s="103"/>
      <c r="D34" s="104"/>
      <c r="E34" s="105"/>
      <c r="F34" s="106"/>
      <c r="G34" s="107">
        <f>G13+G18+G22+G26+G30</f>
        <v>191300</v>
      </c>
      <c r="H34" s="105"/>
      <c r="I34" s="106"/>
      <c r="J34" s="107">
        <f>J13+J18+J22+J26+J30</f>
        <v>191300</v>
      </c>
      <c r="K34" s="105"/>
      <c r="L34" s="108"/>
      <c r="M34" s="107">
        <f>M13+M18+M22+M26+M30</f>
        <v>0</v>
      </c>
      <c r="N34" s="105"/>
      <c r="O34" s="108"/>
      <c r="P34" s="107">
        <f>P13+P18+P22+P26+P30</f>
        <v>0</v>
      </c>
      <c r="Q34" s="105"/>
      <c r="R34" s="108"/>
      <c r="S34" s="107">
        <f>S13+S18+S22+S26+S30</f>
        <v>0</v>
      </c>
      <c r="T34" s="105"/>
      <c r="U34" s="108"/>
      <c r="V34" s="107">
        <f t="shared" ref="V34:X34" si="77">V13+V18+V22+V26+V30</f>
        <v>0</v>
      </c>
      <c r="W34" s="107">
        <f t="shared" si="77"/>
        <v>191300</v>
      </c>
      <c r="X34" s="109">
        <f t="shared" si="77"/>
        <v>191300</v>
      </c>
      <c r="Y34" s="110">
        <f t="shared" si="5"/>
        <v>0</v>
      </c>
      <c r="Z34" s="111">
        <f t="shared" si="6"/>
        <v>0</v>
      </c>
      <c r="AA34" s="112"/>
      <c r="AB34" s="5"/>
      <c r="AC34" s="5"/>
      <c r="AD34" s="5"/>
      <c r="AE34" s="5"/>
      <c r="AF34" s="5"/>
      <c r="AG34" s="5"/>
    </row>
    <row r="35" spans="1:33" ht="30" hidden="1" customHeight="1" thickBot="1" x14ac:dyDescent="0.3">
      <c r="A35" s="113" t="s">
        <v>64</v>
      </c>
      <c r="B35" s="114">
        <v>2</v>
      </c>
      <c r="C35" s="115" t="s">
        <v>99</v>
      </c>
      <c r="D35" s="116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45"/>
      <c r="Y35" s="117"/>
      <c r="Z35" s="45"/>
      <c r="AA35" s="46"/>
      <c r="AB35" s="5"/>
      <c r="AC35" s="5"/>
      <c r="AD35" s="5"/>
      <c r="AE35" s="5"/>
      <c r="AF35" s="5"/>
      <c r="AG35" s="5"/>
    </row>
    <row r="36" spans="1:33" ht="30" hidden="1" customHeight="1" thickBot="1" x14ac:dyDescent="0.3">
      <c r="A36" s="47" t="s">
        <v>66</v>
      </c>
      <c r="B36" s="48" t="s">
        <v>100</v>
      </c>
      <c r="C36" s="49" t="s">
        <v>101</v>
      </c>
      <c r="D36" s="50"/>
      <c r="E36" s="51">
        <f>SUM(E37:E39)</f>
        <v>0</v>
      </c>
      <c r="F36" s="52"/>
      <c r="G36" s="53">
        <f t="shared" ref="G36:H36" si="78">SUM(G37:G39)</f>
        <v>0</v>
      </c>
      <c r="H36" s="51">
        <f t="shared" si="78"/>
        <v>0</v>
      </c>
      <c r="I36" s="52"/>
      <c r="J36" s="53">
        <f t="shared" ref="J36:K36" si="79">SUM(J37:J39)</f>
        <v>0</v>
      </c>
      <c r="K36" s="51">
        <f t="shared" si="79"/>
        <v>0</v>
      </c>
      <c r="L36" s="52"/>
      <c r="M36" s="53">
        <f t="shared" ref="M36:N36" si="80">SUM(M37:M39)</f>
        <v>0</v>
      </c>
      <c r="N36" s="51">
        <f t="shared" si="80"/>
        <v>0</v>
      </c>
      <c r="O36" s="52"/>
      <c r="P36" s="53">
        <f t="shared" ref="P36:Q36" si="81">SUM(P37:P39)</f>
        <v>0</v>
      </c>
      <c r="Q36" s="51">
        <f t="shared" si="81"/>
        <v>0</v>
      </c>
      <c r="R36" s="52"/>
      <c r="S36" s="53">
        <f t="shared" ref="S36:T36" si="82">SUM(S37:S39)</f>
        <v>0</v>
      </c>
      <c r="T36" s="51">
        <f t="shared" si="82"/>
        <v>0</v>
      </c>
      <c r="U36" s="52"/>
      <c r="V36" s="53">
        <f t="shared" ref="V36:X36" si="83">SUM(V37:V39)</f>
        <v>0</v>
      </c>
      <c r="W36" s="53">
        <f t="shared" si="83"/>
        <v>0</v>
      </c>
      <c r="X36" s="118">
        <f t="shared" si="83"/>
        <v>0</v>
      </c>
      <c r="Y36" s="81">
        <f t="shared" ref="Y36:Y48" si="84">W36-X36</f>
        <v>0</v>
      </c>
      <c r="Z36" s="119">
        <v>0</v>
      </c>
      <c r="AA36" s="56"/>
      <c r="AB36" s="57"/>
      <c r="AC36" s="57"/>
      <c r="AD36" s="57"/>
      <c r="AE36" s="57"/>
      <c r="AF36" s="57"/>
      <c r="AG36" s="57"/>
    </row>
    <row r="37" spans="1:33" ht="30" hidden="1" customHeight="1" thickBot="1" x14ac:dyDescent="0.3">
      <c r="A37" s="58" t="s">
        <v>69</v>
      </c>
      <c r="B37" s="59" t="s">
        <v>102</v>
      </c>
      <c r="C37" s="60" t="s">
        <v>103</v>
      </c>
      <c r="D37" s="61" t="s">
        <v>104</v>
      </c>
      <c r="E37" s="62"/>
      <c r="F37" s="63"/>
      <c r="G37" s="64">
        <f t="shared" ref="G37:G39" si="85">E37*F37</f>
        <v>0</v>
      </c>
      <c r="H37" s="62"/>
      <c r="I37" s="63"/>
      <c r="J37" s="64">
        <f t="shared" ref="J37:J39" si="86">H37*I37</f>
        <v>0</v>
      </c>
      <c r="K37" s="62"/>
      <c r="L37" s="63"/>
      <c r="M37" s="64">
        <f t="shared" ref="M37:M39" si="87">K37*L37</f>
        <v>0</v>
      </c>
      <c r="N37" s="62"/>
      <c r="O37" s="63"/>
      <c r="P37" s="64">
        <f t="shared" ref="P37:P39" si="88">N37*O37</f>
        <v>0</v>
      </c>
      <c r="Q37" s="62"/>
      <c r="R37" s="63"/>
      <c r="S37" s="64">
        <f t="shared" ref="S37:S39" si="89">Q37*R37</f>
        <v>0</v>
      </c>
      <c r="T37" s="62"/>
      <c r="U37" s="63"/>
      <c r="V37" s="64">
        <f t="shared" ref="V37:V39" si="90">T37*U37</f>
        <v>0</v>
      </c>
      <c r="W37" s="65">
        <f t="shared" ref="W37:W39" si="91">G37+M37+S37</f>
        <v>0</v>
      </c>
      <c r="X37" s="66">
        <f t="shared" ref="X37:X39" si="92">J37+P37+V37</f>
        <v>0</v>
      </c>
      <c r="Y37" s="66">
        <f t="shared" si="84"/>
        <v>0</v>
      </c>
      <c r="Z37" s="67">
        <v>0</v>
      </c>
      <c r="AA37" s="68"/>
      <c r="AB37" s="69"/>
      <c r="AC37" s="69"/>
      <c r="AD37" s="69"/>
      <c r="AE37" s="69"/>
      <c r="AF37" s="69"/>
      <c r="AG37" s="69"/>
    </row>
    <row r="38" spans="1:33" ht="30" hidden="1" customHeight="1" thickBot="1" x14ac:dyDescent="0.3">
      <c r="A38" s="58" t="s">
        <v>69</v>
      </c>
      <c r="B38" s="59" t="s">
        <v>105</v>
      </c>
      <c r="C38" s="60" t="s">
        <v>103</v>
      </c>
      <c r="D38" s="61" t="s">
        <v>104</v>
      </c>
      <c r="E38" s="62"/>
      <c r="F38" s="63"/>
      <c r="G38" s="64">
        <f t="shared" si="85"/>
        <v>0</v>
      </c>
      <c r="H38" s="62"/>
      <c r="I38" s="63"/>
      <c r="J38" s="64">
        <f t="shared" si="86"/>
        <v>0</v>
      </c>
      <c r="K38" s="62"/>
      <c r="L38" s="63"/>
      <c r="M38" s="64">
        <f t="shared" si="87"/>
        <v>0</v>
      </c>
      <c r="N38" s="62"/>
      <c r="O38" s="63"/>
      <c r="P38" s="64">
        <f t="shared" si="88"/>
        <v>0</v>
      </c>
      <c r="Q38" s="62"/>
      <c r="R38" s="63"/>
      <c r="S38" s="64">
        <f t="shared" si="89"/>
        <v>0</v>
      </c>
      <c r="T38" s="62"/>
      <c r="U38" s="63"/>
      <c r="V38" s="64">
        <f t="shared" si="90"/>
        <v>0</v>
      </c>
      <c r="W38" s="65">
        <f t="shared" si="91"/>
        <v>0</v>
      </c>
      <c r="X38" s="66">
        <f t="shared" si="92"/>
        <v>0</v>
      </c>
      <c r="Y38" s="66">
        <f t="shared" si="84"/>
        <v>0</v>
      </c>
      <c r="Z38" s="67">
        <v>0</v>
      </c>
      <c r="AA38" s="68"/>
      <c r="AB38" s="69"/>
      <c r="AC38" s="69"/>
      <c r="AD38" s="69"/>
      <c r="AE38" s="69"/>
      <c r="AF38" s="69"/>
      <c r="AG38" s="69"/>
    </row>
    <row r="39" spans="1:33" ht="30" hidden="1" customHeight="1" thickBot="1" x14ac:dyDescent="0.3">
      <c r="A39" s="85" t="s">
        <v>69</v>
      </c>
      <c r="B39" s="91" t="s">
        <v>106</v>
      </c>
      <c r="C39" s="60" t="s">
        <v>103</v>
      </c>
      <c r="D39" s="86" t="s">
        <v>104</v>
      </c>
      <c r="E39" s="87"/>
      <c r="F39" s="88"/>
      <c r="G39" s="89">
        <f t="shared" si="85"/>
        <v>0</v>
      </c>
      <c r="H39" s="87"/>
      <c r="I39" s="88"/>
      <c r="J39" s="89">
        <f t="shared" si="86"/>
        <v>0</v>
      </c>
      <c r="K39" s="87"/>
      <c r="L39" s="88"/>
      <c r="M39" s="89">
        <f t="shared" si="87"/>
        <v>0</v>
      </c>
      <c r="N39" s="87"/>
      <c r="O39" s="88"/>
      <c r="P39" s="89">
        <f t="shared" si="88"/>
        <v>0</v>
      </c>
      <c r="Q39" s="87"/>
      <c r="R39" s="88"/>
      <c r="S39" s="89">
        <f t="shared" si="89"/>
        <v>0</v>
      </c>
      <c r="T39" s="87"/>
      <c r="U39" s="88"/>
      <c r="V39" s="89">
        <f t="shared" si="90"/>
        <v>0</v>
      </c>
      <c r="W39" s="76">
        <f t="shared" si="91"/>
        <v>0</v>
      </c>
      <c r="X39" s="66">
        <f t="shared" si="92"/>
        <v>0</v>
      </c>
      <c r="Y39" s="66">
        <f t="shared" si="84"/>
        <v>0</v>
      </c>
      <c r="Z39" s="67">
        <v>0</v>
      </c>
      <c r="AA39" s="90"/>
      <c r="AB39" s="69"/>
      <c r="AC39" s="69"/>
      <c r="AD39" s="69"/>
      <c r="AE39" s="69"/>
      <c r="AF39" s="69"/>
      <c r="AG39" s="69"/>
    </row>
    <row r="40" spans="1:33" ht="30" hidden="1" customHeight="1" thickBot="1" x14ac:dyDescent="0.3">
      <c r="A40" s="47" t="s">
        <v>66</v>
      </c>
      <c r="B40" s="48" t="s">
        <v>107</v>
      </c>
      <c r="C40" s="78" t="s">
        <v>108</v>
      </c>
      <c r="D40" s="79"/>
      <c r="E40" s="80">
        <f>SUM(E41:E43)</f>
        <v>0</v>
      </c>
      <c r="F40" s="81"/>
      <c r="G40" s="82">
        <f t="shared" ref="G40:H40" si="93">SUM(G41:G43)</f>
        <v>0</v>
      </c>
      <c r="H40" s="80">
        <f t="shared" si="93"/>
        <v>0</v>
      </c>
      <c r="I40" s="81"/>
      <c r="J40" s="82">
        <f t="shared" ref="J40:K40" si="94">SUM(J41:J43)</f>
        <v>0</v>
      </c>
      <c r="K40" s="80">
        <f t="shared" si="94"/>
        <v>0</v>
      </c>
      <c r="L40" s="81"/>
      <c r="M40" s="82">
        <f t="shared" ref="M40:N40" si="95">SUM(M41:M43)</f>
        <v>0</v>
      </c>
      <c r="N40" s="80">
        <f t="shared" si="95"/>
        <v>0</v>
      </c>
      <c r="O40" s="81"/>
      <c r="P40" s="82">
        <f t="shared" ref="P40:Q40" si="96">SUM(P41:P43)</f>
        <v>0</v>
      </c>
      <c r="Q40" s="80">
        <f t="shared" si="96"/>
        <v>0</v>
      </c>
      <c r="R40" s="81"/>
      <c r="S40" s="82">
        <f t="shared" ref="S40:T40" si="97">SUM(S41:S43)</f>
        <v>0</v>
      </c>
      <c r="T40" s="80">
        <f t="shared" si="97"/>
        <v>0</v>
      </c>
      <c r="U40" s="81"/>
      <c r="V40" s="82">
        <f t="shared" ref="V40:X40" si="98">SUM(V41:V43)</f>
        <v>0</v>
      </c>
      <c r="W40" s="82">
        <f t="shared" si="98"/>
        <v>0</v>
      </c>
      <c r="X40" s="82">
        <f t="shared" si="98"/>
        <v>0</v>
      </c>
      <c r="Y40" s="120">
        <f t="shared" si="84"/>
        <v>0</v>
      </c>
      <c r="Z40" s="120">
        <v>0</v>
      </c>
      <c r="AA40" s="84"/>
      <c r="AB40" s="57"/>
      <c r="AC40" s="57"/>
      <c r="AD40" s="57"/>
      <c r="AE40" s="57"/>
      <c r="AF40" s="57"/>
      <c r="AG40" s="57"/>
    </row>
    <row r="41" spans="1:33" ht="30" hidden="1" customHeight="1" thickBot="1" x14ac:dyDescent="0.3">
      <c r="A41" s="58" t="s">
        <v>69</v>
      </c>
      <c r="B41" s="59" t="s">
        <v>109</v>
      </c>
      <c r="C41" s="60" t="s">
        <v>110</v>
      </c>
      <c r="D41" s="61" t="s">
        <v>111</v>
      </c>
      <c r="E41" s="62"/>
      <c r="F41" s="63"/>
      <c r="G41" s="64">
        <f t="shared" ref="G41:G43" si="99">E41*F41</f>
        <v>0</v>
      </c>
      <c r="H41" s="62"/>
      <c r="I41" s="63"/>
      <c r="J41" s="64">
        <f t="shared" ref="J41:J43" si="100">H41*I41</f>
        <v>0</v>
      </c>
      <c r="K41" s="62"/>
      <c r="L41" s="63"/>
      <c r="M41" s="64">
        <f t="shared" ref="M41:M43" si="101">K41*L41</f>
        <v>0</v>
      </c>
      <c r="N41" s="62"/>
      <c r="O41" s="63"/>
      <c r="P41" s="64">
        <f t="shared" ref="P41:P43" si="102">N41*O41</f>
        <v>0</v>
      </c>
      <c r="Q41" s="62"/>
      <c r="R41" s="63"/>
      <c r="S41" s="64">
        <f t="shared" ref="S41:S43" si="103">Q41*R41</f>
        <v>0</v>
      </c>
      <c r="T41" s="62"/>
      <c r="U41" s="63"/>
      <c r="V41" s="64">
        <f t="shared" ref="V41:V43" si="104">T41*U41</f>
        <v>0</v>
      </c>
      <c r="W41" s="65">
        <f t="shared" ref="W41:W43" si="105">G41+M41+S41</f>
        <v>0</v>
      </c>
      <c r="X41" s="66">
        <f t="shared" ref="X41:X43" si="106">J41+P41+V41</f>
        <v>0</v>
      </c>
      <c r="Y41" s="66">
        <f t="shared" si="84"/>
        <v>0</v>
      </c>
      <c r="Z41" s="67">
        <v>0</v>
      </c>
      <c r="AA41" s="68"/>
      <c r="AB41" s="69"/>
      <c r="AC41" s="69"/>
      <c r="AD41" s="69"/>
      <c r="AE41" s="69"/>
      <c r="AF41" s="69"/>
      <c r="AG41" s="69"/>
    </row>
    <row r="42" spans="1:33" ht="30" hidden="1" customHeight="1" thickBot="1" x14ac:dyDescent="0.3">
      <c r="A42" s="58" t="s">
        <v>69</v>
      </c>
      <c r="B42" s="59" t="s">
        <v>112</v>
      </c>
      <c r="C42" s="60" t="s">
        <v>110</v>
      </c>
      <c r="D42" s="61" t="s">
        <v>111</v>
      </c>
      <c r="E42" s="62"/>
      <c r="F42" s="63"/>
      <c r="G42" s="64">
        <f t="shared" si="99"/>
        <v>0</v>
      </c>
      <c r="H42" s="62"/>
      <c r="I42" s="63"/>
      <c r="J42" s="64">
        <f t="shared" si="100"/>
        <v>0</v>
      </c>
      <c r="K42" s="62"/>
      <c r="L42" s="63"/>
      <c r="M42" s="64">
        <f t="shared" si="101"/>
        <v>0</v>
      </c>
      <c r="N42" s="62"/>
      <c r="O42" s="63"/>
      <c r="P42" s="64">
        <f t="shared" si="102"/>
        <v>0</v>
      </c>
      <c r="Q42" s="62"/>
      <c r="R42" s="63"/>
      <c r="S42" s="64">
        <f t="shared" si="103"/>
        <v>0</v>
      </c>
      <c r="T42" s="62"/>
      <c r="U42" s="63"/>
      <c r="V42" s="64">
        <f t="shared" si="104"/>
        <v>0</v>
      </c>
      <c r="W42" s="65">
        <f t="shared" si="105"/>
        <v>0</v>
      </c>
      <c r="X42" s="66">
        <f t="shared" si="106"/>
        <v>0</v>
      </c>
      <c r="Y42" s="66">
        <f t="shared" si="84"/>
        <v>0</v>
      </c>
      <c r="Z42" s="67">
        <v>0</v>
      </c>
      <c r="AA42" s="68"/>
      <c r="AB42" s="69"/>
      <c r="AC42" s="69"/>
      <c r="AD42" s="69"/>
      <c r="AE42" s="69"/>
      <c r="AF42" s="69"/>
      <c r="AG42" s="69"/>
    </row>
    <row r="43" spans="1:33" ht="30" hidden="1" customHeight="1" thickBot="1" x14ac:dyDescent="0.3">
      <c r="A43" s="85" t="s">
        <v>69</v>
      </c>
      <c r="B43" s="91" t="s">
        <v>113</v>
      </c>
      <c r="C43" s="121" t="s">
        <v>110</v>
      </c>
      <c r="D43" s="86" t="s">
        <v>111</v>
      </c>
      <c r="E43" s="87"/>
      <c r="F43" s="88"/>
      <c r="G43" s="89">
        <f t="shared" si="99"/>
        <v>0</v>
      </c>
      <c r="H43" s="87"/>
      <c r="I43" s="88"/>
      <c r="J43" s="89">
        <f t="shared" si="100"/>
        <v>0</v>
      </c>
      <c r="K43" s="87"/>
      <c r="L43" s="88"/>
      <c r="M43" s="89">
        <f t="shared" si="101"/>
        <v>0</v>
      </c>
      <c r="N43" s="87"/>
      <c r="O43" s="88"/>
      <c r="P43" s="89">
        <f t="shared" si="102"/>
        <v>0</v>
      </c>
      <c r="Q43" s="87"/>
      <c r="R43" s="88"/>
      <c r="S43" s="89">
        <f t="shared" si="103"/>
        <v>0</v>
      </c>
      <c r="T43" s="87"/>
      <c r="U43" s="88"/>
      <c r="V43" s="89">
        <f t="shared" si="104"/>
        <v>0</v>
      </c>
      <c r="W43" s="76">
        <f t="shared" si="105"/>
        <v>0</v>
      </c>
      <c r="X43" s="66">
        <f t="shared" si="106"/>
        <v>0</v>
      </c>
      <c r="Y43" s="66">
        <f t="shared" si="84"/>
        <v>0</v>
      </c>
      <c r="Z43" s="67">
        <v>0</v>
      </c>
      <c r="AA43" s="90"/>
      <c r="AB43" s="69"/>
      <c r="AC43" s="69"/>
      <c r="AD43" s="69"/>
      <c r="AE43" s="69"/>
      <c r="AF43" s="69"/>
      <c r="AG43" s="69"/>
    </row>
    <row r="44" spans="1:33" ht="30" hidden="1" customHeight="1" thickBot="1" x14ac:dyDescent="0.3">
      <c r="A44" s="47" t="s">
        <v>66</v>
      </c>
      <c r="B44" s="48" t="s">
        <v>114</v>
      </c>
      <c r="C44" s="78" t="s">
        <v>115</v>
      </c>
      <c r="D44" s="79"/>
      <c r="E44" s="80">
        <f>SUM(E45:E47)</f>
        <v>0</v>
      </c>
      <c r="F44" s="81"/>
      <c r="G44" s="82">
        <f t="shared" ref="G44:H44" si="107">SUM(G45:G47)</f>
        <v>0</v>
      </c>
      <c r="H44" s="80">
        <f t="shared" si="107"/>
        <v>0</v>
      </c>
      <c r="I44" s="81"/>
      <c r="J44" s="82">
        <f t="shared" ref="J44:K44" si="108">SUM(J45:J47)</f>
        <v>0</v>
      </c>
      <c r="K44" s="80">
        <f t="shared" si="108"/>
        <v>0</v>
      </c>
      <c r="L44" s="81"/>
      <c r="M44" s="82">
        <f t="shared" ref="M44:N44" si="109">SUM(M45:M47)</f>
        <v>0</v>
      </c>
      <c r="N44" s="80">
        <f t="shared" si="109"/>
        <v>0</v>
      </c>
      <c r="O44" s="81"/>
      <c r="P44" s="82">
        <f t="shared" ref="P44:Q44" si="110">SUM(P45:P47)</f>
        <v>0</v>
      </c>
      <c r="Q44" s="80">
        <f t="shared" si="110"/>
        <v>0</v>
      </c>
      <c r="R44" s="81"/>
      <c r="S44" s="82">
        <f t="shared" ref="S44:T44" si="111">SUM(S45:S47)</f>
        <v>0</v>
      </c>
      <c r="T44" s="80">
        <f t="shared" si="111"/>
        <v>0</v>
      </c>
      <c r="U44" s="81"/>
      <c r="V44" s="82">
        <f t="shared" ref="V44:X44" si="112">SUM(V45:V47)</f>
        <v>0</v>
      </c>
      <c r="W44" s="82">
        <f t="shared" si="112"/>
        <v>0</v>
      </c>
      <c r="X44" s="82">
        <f t="shared" si="112"/>
        <v>0</v>
      </c>
      <c r="Y44" s="81">
        <f t="shared" si="84"/>
        <v>0</v>
      </c>
      <c r="Z44" s="81">
        <v>0</v>
      </c>
      <c r="AA44" s="84"/>
      <c r="AB44" s="57"/>
      <c r="AC44" s="57"/>
      <c r="AD44" s="57"/>
      <c r="AE44" s="57"/>
      <c r="AF44" s="57"/>
      <c r="AG44" s="57"/>
    </row>
    <row r="45" spans="1:33" ht="30" hidden="1" customHeight="1" thickBot="1" x14ac:dyDescent="0.3">
      <c r="A45" s="58" t="s">
        <v>69</v>
      </c>
      <c r="B45" s="59" t="s">
        <v>116</v>
      </c>
      <c r="C45" s="60" t="s">
        <v>117</v>
      </c>
      <c r="D45" s="61" t="s">
        <v>111</v>
      </c>
      <c r="E45" s="62"/>
      <c r="F45" s="63"/>
      <c r="G45" s="64">
        <f t="shared" ref="G45:G47" si="113">E45*F45</f>
        <v>0</v>
      </c>
      <c r="H45" s="62"/>
      <c r="I45" s="63"/>
      <c r="J45" s="64">
        <f t="shared" ref="J45:J47" si="114">H45*I45</f>
        <v>0</v>
      </c>
      <c r="K45" s="62"/>
      <c r="L45" s="63"/>
      <c r="M45" s="64">
        <f t="shared" ref="M45:M47" si="115">K45*L45</f>
        <v>0</v>
      </c>
      <c r="N45" s="62"/>
      <c r="O45" s="63"/>
      <c r="P45" s="64">
        <f t="shared" ref="P45:P47" si="116">N45*O45</f>
        <v>0</v>
      </c>
      <c r="Q45" s="62"/>
      <c r="R45" s="63"/>
      <c r="S45" s="64">
        <f t="shared" ref="S45:S47" si="117">Q45*R45</f>
        <v>0</v>
      </c>
      <c r="T45" s="62"/>
      <c r="U45" s="63"/>
      <c r="V45" s="64">
        <f t="shared" ref="V45:V47" si="118">T45*U45</f>
        <v>0</v>
      </c>
      <c r="W45" s="65">
        <f t="shared" ref="W45:W47" si="119">G45+M45+S45</f>
        <v>0</v>
      </c>
      <c r="X45" s="66">
        <f t="shared" ref="X45:X47" si="120">J45+P45+V45</f>
        <v>0</v>
      </c>
      <c r="Y45" s="66">
        <f t="shared" si="84"/>
        <v>0</v>
      </c>
      <c r="Z45" s="67">
        <v>0</v>
      </c>
      <c r="AA45" s="68"/>
      <c r="AB45" s="69"/>
      <c r="AC45" s="69"/>
      <c r="AD45" s="69"/>
      <c r="AE45" s="69"/>
      <c r="AF45" s="69"/>
      <c r="AG45" s="69"/>
    </row>
    <row r="46" spans="1:33" ht="30" hidden="1" customHeight="1" thickBot="1" x14ac:dyDescent="0.3">
      <c r="A46" s="58" t="s">
        <v>69</v>
      </c>
      <c r="B46" s="59" t="s">
        <v>118</v>
      </c>
      <c r="C46" s="60" t="s">
        <v>119</v>
      </c>
      <c r="D46" s="61" t="s">
        <v>111</v>
      </c>
      <c r="E46" s="62"/>
      <c r="F46" s="63"/>
      <c r="G46" s="64">
        <f t="shared" si="113"/>
        <v>0</v>
      </c>
      <c r="H46" s="62"/>
      <c r="I46" s="63"/>
      <c r="J46" s="64">
        <f t="shared" si="114"/>
        <v>0</v>
      </c>
      <c r="K46" s="62"/>
      <c r="L46" s="63"/>
      <c r="M46" s="64">
        <f t="shared" si="115"/>
        <v>0</v>
      </c>
      <c r="N46" s="62"/>
      <c r="O46" s="63"/>
      <c r="P46" s="64">
        <f t="shared" si="116"/>
        <v>0</v>
      </c>
      <c r="Q46" s="62"/>
      <c r="R46" s="63"/>
      <c r="S46" s="64">
        <f t="shared" si="117"/>
        <v>0</v>
      </c>
      <c r="T46" s="62"/>
      <c r="U46" s="63"/>
      <c r="V46" s="64">
        <f t="shared" si="118"/>
        <v>0</v>
      </c>
      <c r="W46" s="65">
        <f t="shared" si="119"/>
        <v>0</v>
      </c>
      <c r="X46" s="66">
        <f t="shared" si="120"/>
        <v>0</v>
      </c>
      <c r="Y46" s="66">
        <f t="shared" si="84"/>
        <v>0</v>
      </c>
      <c r="Z46" s="67">
        <v>0</v>
      </c>
      <c r="AA46" s="68"/>
      <c r="AB46" s="69"/>
      <c r="AC46" s="69"/>
      <c r="AD46" s="69"/>
      <c r="AE46" s="69"/>
      <c r="AF46" s="69"/>
      <c r="AG46" s="69"/>
    </row>
    <row r="47" spans="1:33" ht="30" hidden="1" customHeight="1" thickBot="1" x14ac:dyDescent="0.3">
      <c r="A47" s="70" t="s">
        <v>69</v>
      </c>
      <c r="B47" s="71" t="s">
        <v>120</v>
      </c>
      <c r="C47" s="99" t="s">
        <v>117</v>
      </c>
      <c r="D47" s="72" t="s">
        <v>111</v>
      </c>
      <c r="E47" s="87"/>
      <c r="F47" s="88"/>
      <c r="G47" s="89">
        <f t="shared" si="113"/>
        <v>0</v>
      </c>
      <c r="H47" s="87"/>
      <c r="I47" s="88"/>
      <c r="J47" s="89">
        <f t="shared" si="114"/>
        <v>0</v>
      </c>
      <c r="K47" s="87"/>
      <c r="L47" s="88"/>
      <c r="M47" s="89">
        <f t="shared" si="115"/>
        <v>0</v>
      </c>
      <c r="N47" s="87"/>
      <c r="O47" s="88"/>
      <c r="P47" s="89">
        <f t="shared" si="116"/>
        <v>0</v>
      </c>
      <c r="Q47" s="87"/>
      <c r="R47" s="88"/>
      <c r="S47" s="89">
        <f t="shared" si="117"/>
        <v>0</v>
      </c>
      <c r="T47" s="87"/>
      <c r="U47" s="88"/>
      <c r="V47" s="89">
        <f t="shared" si="118"/>
        <v>0</v>
      </c>
      <c r="W47" s="76">
        <f t="shared" si="119"/>
        <v>0</v>
      </c>
      <c r="X47" s="66">
        <f t="shared" si="120"/>
        <v>0</v>
      </c>
      <c r="Y47" s="66">
        <f t="shared" si="84"/>
        <v>0</v>
      </c>
      <c r="Z47" s="67">
        <v>0</v>
      </c>
      <c r="AA47" s="90"/>
      <c r="AB47" s="69"/>
      <c r="AC47" s="69"/>
      <c r="AD47" s="69"/>
      <c r="AE47" s="69"/>
      <c r="AF47" s="69"/>
      <c r="AG47" s="69"/>
    </row>
    <row r="48" spans="1:33" ht="30" hidden="1" customHeight="1" thickBot="1" x14ac:dyDescent="0.3">
      <c r="A48" s="101" t="s">
        <v>121</v>
      </c>
      <c r="B48" s="102"/>
      <c r="C48" s="103"/>
      <c r="D48" s="104"/>
      <c r="E48" s="108">
        <f>E44+E40+E36</f>
        <v>0</v>
      </c>
      <c r="F48" s="122"/>
      <c r="G48" s="107">
        <f t="shared" ref="G48:H48" si="121">G44+G40+G36</f>
        <v>0</v>
      </c>
      <c r="H48" s="108">
        <f t="shared" si="121"/>
        <v>0</v>
      </c>
      <c r="I48" s="122"/>
      <c r="J48" s="107">
        <f t="shared" ref="J48:K48" si="122">J44+J40+J36</f>
        <v>0</v>
      </c>
      <c r="K48" s="123">
        <f t="shared" si="122"/>
        <v>0</v>
      </c>
      <c r="L48" s="122"/>
      <c r="M48" s="107">
        <f t="shared" ref="M48:N48" si="123">M44+M40+M36</f>
        <v>0</v>
      </c>
      <c r="N48" s="123">
        <f t="shared" si="123"/>
        <v>0</v>
      </c>
      <c r="O48" s="122"/>
      <c r="P48" s="107">
        <f t="shared" ref="P48:Q48" si="124">P44+P40+P36</f>
        <v>0</v>
      </c>
      <c r="Q48" s="123">
        <f t="shared" si="124"/>
        <v>0</v>
      </c>
      <c r="R48" s="122"/>
      <c r="S48" s="107">
        <f t="shared" ref="S48:T48" si="125">S44+S40+S36</f>
        <v>0</v>
      </c>
      <c r="T48" s="123">
        <f t="shared" si="125"/>
        <v>0</v>
      </c>
      <c r="U48" s="122"/>
      <c r="V48" s="107">
        <f t="shared" ref="V48:X48" si="126">V44+V40+V36</f>
        <v>0</v>
      </c>
      <c r="W48" s="124">
        <f t="shared" si="126"/>
        <v>0</v>
      </c>
      <c r="X48" s="124">
        <f t="shared" si="126"/>
        <v>0</v>
      </c>
      <c r="Y48" s="124">
        <f t="shared" si="84"/>
        <v>0</v>
      </c>
      <c r="Z48" s="124">
        <v>0</v>
      </c>
      <c r="AA48" s="112"/>
      <c r="AB48" s="5"/>
      <c r="AC48" s="5"/>
      <c r="AD48" s="5"/>
      <c r="AE48" s="5"/>
      <c r="AF48" s="5"/>
      <c r="AG48" s="5"/>
    </row>
    <row r="49" spans="1:33" ht="0.6" hidden="1" customHeight="1" thickBot="1" x14ac:dyDescent="0.3">
      <c r="A49" s="113" t="s">
        <v>64</v>
      </c>
      <c r="B49" s="114">
        <v>3</v>
      </c>
      <c r="C49" s="115" t="s">
        <v>122</v>
      </c>
      <c r="D49" s="116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45"/>
      <c r="Y49" s="45"/>
      <c r="Z49" s="45"/>
      <c r="AA49" s="46"/>
      <c r="AB49" s="5"/>
      <c r="AC49" s="5"/>
      <c r="AD49" s="5"/>
      <c r="AE49" s="5"/>
      <c r="AF49" s="5"/>
      <c r="AG49" s="5"/>
    </row>
    <row r="50" spans="1:33" ht="45" hidden="1" customHeight="1" thickBot="1" x14ac:dyDescent="0.3">
      <c r="A50" s="47" t="s">
        <v>66</v>
      </c>
      <c r="B50" s="48" t="s">
        <v>123</v>
      </c>
      <c r="C50" s="49" t="s">
        <v>124</v>
      </c>
      <c r="D50" s="50"/>
      <c r="E50" s="51">
        <f>SUM(E51:E53)</f>
        <v>0</v>
      </c>
      <c r="F50" s="52"/>
      <c r="G50" s="53">
        <f t="shared" ref="G50:H50" si="127">SUM(G51:G53)</f>
        <v>0</v>
      </c>
      <c r="H50" s="51">
        <f t="shared" si="127"/>
        <v>0</v>
      </c>
      <c r="I50" s="52"/>
      <c r="J50" s="53">
        <f t="shared" ref="J50:K50" si="128">SUM(J51:J53)</f>
        <v>0</v>
      </c>
      <c r="K50" s="51">
        <f t="shared" si="128"/>
        <v>0</v>
      </c>
      <c r="L50" s="52"/>
      <c r="M50" s="53">
        <f t="shared" ref="M50:N50" si="129">SUM(M51:M53)</f>
        <v>0</v>
      </c>
      <c r="N50" s="51">
        <f t="shared" si="129"/>
        <v>0</v>
      </c>
      <c r="O50" s="52"/>
      <c r="P50" s="53">
        <f t="shared" ref="P50:Q50" si="130">SUM(P51:P53)</f>
        <v>0</v>
      </c>
      <c r="Q50" s="51">
        <f t="shared" si="130"/>
        <v>0</v>
      </c>
      <c r="R50" s="52"/>
      <c r="S50" s="53">
        <f t="shared" ref="S50:T50" si="131">SUM(S51:S53)</f>
        <v>0</v>
      </c>
      <c r="T50" s="51">
        <f t="shared" si="131"/>
        <v>0</v>
      </c>
      <c r="U50" s="52"/>
      <c r="V50" s="53">
        <f t="shared" ref="V50:X50" si="132">SUM(V51:V53)</f>
        <v>0</v>
      </c>
      <c r="W50" s="53">
        <f t="shared" si="132"/>
        <v>0</v>
      </c>
      <c r="X50" s="53">
        <f t="shared" si="132"/>
        <v>0</v>
      </c>
      <c r="Y50" s="54">
        <f t="shared" ref="Y50:Y57" si="133">W50-X50</f>
        <v>0</v>
      </c>
      <c r="Z50" s="55">
        <v>0</v>
      </c>
      <c r="AA50" s="56"/>
      <c r="AB50" s="57"/>
      <c r="AC50" s="57"/>
      <c r="AD50" s="57"/>
      <c r="AE50" s="57"/>
      <c r="AF50" s="57"/>
      <c r="AG50" s="57"/>
    </row>
    <row r="51" spans="1:33" ht="30" hidden="1" customHeight="1" thickBot="1" x14ac:dyDescent="0.3">
      <c r="A51" s="58" t="s">
        <v>69</v>
      </c>
      <c r="B51" s="59" t="s">
        <v>125</v>
      </c>
      <c r="C51" s="60" t="s">
        <v>126</v>
      </c>
      <c r="D51" s="61" t="s">
        <v>104</v>
      </c>
      <c r="E51" s="62"/>
      <c r="F51" s="63"/>
      <c r="G51" s="64">
        <f t="shared" ref="G51:G53" si="134">E51*F51</f>
        <v>0</v>
      </c>
      <c r="H51" s="62"/>
      <c r="I51" s="63"/>
      <c r="J51" s="64">
        <f t="shared" ref="J51:J53" si="135">H51*I51</f>
        <v>0</v>
      </c>
      <c r="K51" s="62"/>
      <c r="L51" s="63"/>
      <c r="M51" s="64">
        <f t="shared" ref="M51:M53" si="136">K51*L51</f>
        <v>0</v>
      </c>
      <c r="N51" s="62"/>
      <c r="O51" s="63"/>
      <c r="P51" s="64">
        <f t="shared" ref="P51:P53" si="137">N51*O51</f>
        <v>0</v>
      </c>
      <c r="Q51" s="62"/>
      <c r="R51" s="63"/>
      <c r="S51" s="64">
        <f t="shared" ref="S51:S53" si="138">Q51*R51</f>
        <v>0</v>
      </c>
      <c r="T51" s="62"/>
      <c r="U51" s="63"/>
      <c r="V51" s="64">
        <f t="shared" ref="V51:V53" si="139">T51*U51</f>
        <v>0</v>
      </c>
      <c r="W51" s="65">
        <f t="shared" ref="W51:W53" si="140">G51+M51+S51</f>
        <v>0</v>
      </c>
      <c r="X51" s="66">
        <f t="shared" ref="X51:X53" si="141">J51+P51+V51</f>
        <v>0</v>
      </c>
      <c r="Y51" s="66">
        <f t="shared" si="133"/>
        <v>0</v>
      </c>
      <c r="Z51" s="67">
        <v>0</v>
      </c>
      <c r="AA51" s="68"/>
      <c r="AB51" s="69"/>
      <c r="AC51" s="69"/>
      <c r="AD51" s="69"/>
      <c r="AE51" s="69"/>
      <c r="AF51" s="69"/>
      <c r="AG51" s="69"/>
    </row>
    <row r="52" spans="1:33" ht="30" hidden="1" customHeight="1" thickBot="1" x14ac:dyDescent="0.3">
      <c r="A52" s="58" t="s">
        <v>69</v>
      </c>
      <c r="B52" s="59" t="s">
        <v>127</v>
      </c>
      <c r="C52" s="60" t="s">
        <v>128</v>
      </c>
      <c r="D52" s="61" t="s">
        <v>104</v>
      </c>
      <c r="E52" s="62"/>
      <c r="F52" s="63"/>
      <c r="G52" s="64">
        <f t="shared" si="134"/>
        <v>0</v>
      </c>
      <c r="H52" s="62"/>
      <c r="I52" s="63"/>
      <c r="J52" s="64">
        <f t="shared" si="135"/>
        <v>0</v>
      </c>
      <c r="K52" s="62"/>
      <c r="L52" s="63"/>
      <c r="M52" s="64">
        <f t="shared" si="136"/>
        <v>0</v>
      </c>
      <c r="N52" s="62"/>
      <c r="O52" s="63"/>
      <c r="P52" s="64">
        <f t="shared" si="137"/>
        <v>0</v>
      </c>
      <c r="Q52" s="62"/>
      <c r="R52" s="63"/>
      <c r="S52" s="64">
        <f t="shared" si="138"/>
        <v>0</v>
      </c>
      <c r="T52" s="62"/>
      <c r="U52" s="63"/>
      <c r="V52" s="64">
        <f t="shared" si="139"/>
        <v>0</v>
      </c>
      <c r="W52" s="65">
        <f t="shared" si="140"/>
        <v>0</v>
      </c>
      <c r="X52" s="66">
        <f t="shared" si="141"/>
        <v>0</v>
      </c>
      <c r="Y52" s="66">
        <f t="shared" si="133"/>
        <v>0</v>
      </c>
      <c r="Z52" s="67">
        <v>0</v>
      </c>
      <c r="AA52" s="68"/>
      <c r="AB52" s="69"/>
      <c r="AC52" s="69"/>
      <c r="AD52" s="69"/>
      <c r="AE52" s="69"/>
      <c r="AF52" s="69"/>
      <c r="AG52" s="69"/>
    </row>
    <row r="53" spans="1:33" ht="30" hidden="1" customHeight="1" thickBot="1" x14ac:dyDescent="0.3">
      <c r="A53" s="70" t="s">
        <v>69</v>
      </c>
      <c r="B53" s="71" t="s">
        <v>129</v>
      </c>
      <c r="C53" s="99" t="s">
        <v>130</v>
      </c>
      <c r="D53" s="72" t="s">
        <v>104</v>
      </c>
      <c r="E53" s="73"/>
      <c r="F53" s="74"/>
      <c r="G53" s="75">
        <f t="shared" si="134"/>
        <v>0</v>
      </c>
      <c r="H53" s="73"/>
      <c r="I53" s="74"/>
      <c r="J53" s="75">
        <f t="shared" si="135"/>
        <v>0</v>
      </c>
      <c r="K53" s="73"/>
      <c r="L53" s="74"/>
      <c r="M53" s="75">
        <f t="shared" si="136"/>
        <v>0</v>
      </c>
      <c r="N53" s="73"/>
      <c r="O53" s="74"/>
      <c r="P53" s="75">
        <f t="shared" si="137"/>
        <v>0</v>
      </c>
      <c r="Q53" s="73"/>
      <c r="R53" s="74"/>
      <c r="S53" s="75">
        <f t="shared" si="138"/>
        <v>0</v>
      </c>
      <c r="T53" s="73"/>
      <c r="U53" s="74"/>
      <c r="V53" s="75">
        <f t="shared" si="139"/>
        <v>0</v>
      </c>
      <c r="W53" s="76">
        <f t="shared" si="140"/>
        <v>0</v>
      </c>
      <c r="X53" s="66">
        <f t="shared" si="141"/>
        <v>0</v>
      </c>
      <c r="Y53" s="66">
        <f t="shared" si="133"/>
        <v>0</v>
      </c>
      <c r="Z53" s="67">
        <v>0</v>
      </c>
      <c r="AA53" s="77"/>
      <c r="AB53" s="69"/>
      <c r="AC53" s="69"/>
      <c r="AD53" s="69"/>
      <c r="AE53" s="69"/>
      <c r="AF53" s="69"/>
      <c r="AG53" s="69"/>
    </row>
    <row r="54" spans="1:33" ht="46.8" hidden="1" customHeight="1" thickBot="1" x14ac:dyDescent="0.3">
      <c r="A54" s="47" t="s">
        <v>66</v>
      </c>
      <c r="B54" s="48" t="s">
        <v>131</v>
      </c>
      <c r="C54" s="78" t="s">
        <v>132</v>
      </c>
      <c r="D54" s="79"/>
      <c r="E54" s="80"/>
      <c r="F54" s="81"/>
      <c r="G54" s="82"/>
      <c r="H54" s="80"/>
      <c r="I54" s="81"/>
      <c r="J54" s="82"/>
      <c r="K54" s="80">
        <f>SUM(K55:K56)</f>
        <v>0</v>
      </c>
      <c r="L54" s="81"/>
      <c r="M54" s="82">
        <f t="shared" ref="M54:N54" si="142">SUM(M55:M56)</f>
        <v>0</v>
      </c>
      <c r="N54" s="80">
        <f t="shared" si="142"/>
        <v>0</v>
      </c>
      <c r="O54" s="81"/>
      <c r="P54" s="82">
        <f t="shared" ref="P54:Q54" si="143">SUM(P55:P56)</f>
        <v>0</v>
      </c>
      <c r="Q54" s="80">
        <f t="shared" si="143"/>
        <v>0</v>
      </c>
      <c r="R54" s="81"/>
      <c r="S54" s="82">
        <f t="shared" ref="S54:T54" si="144">SUM(S55:S56)</f>
        <v>0</v>
      </c>
      <c r="T54" s="80">
        <f t="shared" si="144"/>
        <v>0</v>
      </c>
      <c r="U54" s="81"/>
      <c r="V54" s="82">
        <f t="shared" ref="V54:X54" si="145">SUM(V55:V56)</f>
        <v>0</v>
      </c>
      <c r="W54" s="82">
        <f t="shared" si="145"/>
        <v>0</v>
      </c>
      <c r="X54" s="82">
        <f t="shared" si="145"/>
        <v>0</v>
      </c>
      <c r="Y54" s="82">
        <f t="shared" si="133"/>
        <v>0</v>
      </c>
      <c r="Z54" s="82">
        <v>0</v>
      </c>
      <c r="AA54" s="84"/>
      <c r="AB54" s="57"/>
      <c r="AC54" s="57"/>
      <c r="AD54" s="57"/>
      <c r="AE54" s="57"/>
      <c r="AF54" s="57"/>
      <c r="AG54" s="57"/>
    </row>
    <row r="55" spans="1:33" ht="30" hidden="1" customHeight="1" thickBot="1" x14ac:dyDescent="0.3">
      <c r="A55" s="58" t="s">
        <v>69</v>
      </c>
      <c r="B55" s="59" t="s">
        <v>133</v>
      </c>
      <c r="C55" s="60" t="s">
        <v>134</v>
      </c>
      <c r="D55" s="61" t="s">
        <v>135</v>
      </c>
      <c r="E55" s="300" t="s">
        <v>136</v>
      </c>
      <c r="F55" s="301"/>
      <c r="G55" s="302"/>
      <c r="H55" s="300" t="s">
        <v>136</v>
      </c>
      <c r="I55" s="301"/>
      <c r="J55" s="302"/>
      <c r="K55" s="62"/>
      <c r="L55" s="63"/>
      <c r="M55" s="64">
        <f t="shared" ref="M55:M56" si="146">K55*L55</f>
        <v>0</v>
      </c>
      <c r="N55" s="62"/>
      <c r="O55" s="63"/>
      <c r="P55" s="64">
        <f t="shared" ref="P55:P56" si="147">N55*O55</f>
        <v>0</v>
      </c>
      <c r="Q55" s="62"/>
      <c r="R55" s="63"/>
      <c r="S55" s="64">
        <f t="shared" ref="S55:S56" si="148">Q55*R55</f>
        <v>0</v>
      </c>
      <c r="T55" s="62"/>
      <c r="U55" s="63"/>
      <c r="V55" s="64">
        <f t="shared" ref="V55:V56" si="149">T55*U55</f>
        <v>0</v>
      </c>
      <c r="W55" s="76">
        <f t="shared" ref="W55:W56" si="150">G55+M55+S55</f>
        <v>0</v>
      </c>
      <c r="X55" s="66">
        <f t="shared" ref="X55:X56" si="151">J55+P55+V55</f>
        <v>0</v>
      </c>
      <c r="Y55" s="66">
        <f t="shared" si="133"/>
        <v>0</v>
      </c>
      <c r="Z55" s="67">
        <v>0</v>
      </c>
      <c r="AA55" s="68"/>
      <c r="AB55" s="69"/>
      <c r="AC55" s="69"/>
      <c r="AD55" s="69"/>
      <c r="AE55" s="69"/>
      <c r="AF55" s="69"/>
      <c r="AG55" s="69"/>
    </row>
    <row r="56" spans="1:33" ht="30" hidden="1" customHeight="1" thickBot="1" x14ac:dyDescent="0.3">
      <c r="A56" s="70" t="s">
        <v>69</v>
      </c>
      <c r="B56" s="71" t="s">
        <v>137</v>
      </c>
      <c r="C56" s="99" t="s">
        <v>138</v>
      </c>
      <c r="D56" s="72" t="s">
        <v>135</v>
      </c>
      <c r="E56" s="303"/>
      <c r="F56" s="304"/>
      <c r="G56" s="305"/>
      <c r="H56" s="303"/>
      <c r="I56" s="304"/>
      <c r="J56" s="305"/>
      <c r="K56" s="87"/>
      <c r="L56" s="88"/>
      <c r="M56" s="89">
        <f t="shared" si="146"/>
        <v>0</v>
      </c>
      <c r="N56" s="87"/>
      <c r="O56" s="88"/>
      <c r="P56" s="89">
        <f t="shared" si="147"/>
        <v>0</v>
      </c>
      <c r="Q56" s="87"/>
      <c r="R56" s="88"/>
      <c r="S56" s="89">
        <f t="shared" si="148"/>
        <v>0</v>
      </c>
      <c r="T56" s="87"/>
      <c r="U56" s="88"/>
      <c r="V56" s="89">
        <f t="shared" si="149"/>
        <v>0</v>
      </c>
      <c r="W56" s="76">
        <f t="shared" si="150"/>
        <v>0</v>
      </c>
      <c r="X56" s="66">
        <f t="shared" si="151"/>
        <v>0</v>
      </c>
      <c r="Y56" s="100">
        <f t="shared" si="133"/>
        <v>0</v>
      </c>
      <c r="Z56" s="67">
        <v>0</v>
      </c>
      <c r="AA56" s="90"/>
      <c r="AB56" s="69"/>
      <c r="AC56" s="69"/>
      <c r="AD56" s="69"/>
      <c r="AE56" s="69"/>
      <c r="AF56" s="69"/>
      <c r="AG56" s="69"/>
    </row>
    <row r="57" spans="1:33" ht="30" hidden="1" customHeight="1" thickBot="1" x14ac:dyDescent="0.3">
      <c r="A57" s="101" t="s">
        <v>139</v>
      </c>
      <c r="B57" s="102"/>
      <c r="C57" s="103"/>
      <c r="D57" s="104"/>
      <c r="E57" s="108">
        <f>E50</f>
        <v>0</v>
      </c>
      <c r="F57" s="122"/>
      <c r="G57" s="107">
        <f t="shared" ref="G57:H57" si="152">G50</f>
        <v>0</v>
      </c>
      <c r="H57" s="108">
        <f t="shared" si="152"/>
        <v>0</v>
      </c>
      <c r="I57" s="122"/>
      <c r="J57" s="107">
        <f>J50</f>
        <v>0</v>
      </c>
      <c r="K57" s="123">
        <f>K54+K50</f>
        <v>0</v>
      </c>
      <c r="L57" s="122"/>
      <c r="M57" s="107">
        <f t="shared" ref="M57:N57" si="153">M54+M50</f>
        <v>0</v>
      </c>
      <c r="N57" s="123">
        <f t="shared" si="153"/>
        <v>0</v>
      </c>
      <c r="O57" s="122"/>
      <c r="P57" s="107">
        <f t="shared" ref="P57:Q57" si="154">P54+P50</f>
        <v>0</v>
      </c>
      <c r="Q57" s="123">
        <f t="shared" si="154"/>
        <v>0</v>
      </c>
      <c r="R57" s="122"/>
      <c r="S57" s="107">
        <f t="shared" ref="S57:T57" si="155">S54+S50</f>
        <v>0</v>
      </c>
      <c r="T57" s="123">
        <f t="shared" si="155"/>
        <v>0</v>
      </c>
      <c r="U57" s="122"/>
      <c r="V57" s="107">
        <f t="shared" ref="V57:X57" si="156">V54+V50</f>
        <v>0</v>
      </c>
      <c r="W57" s="124">
        <f t="shared" si="156"/>
        <v>0</v>
      </c>
      <c r="X57" s="124">
        <f t="shared" si="156"/>
        <v>0</v>
      </c>
      <c r="Y57" s="286">
        <f t="shared" si="133"/>
        <v>0</v>
      </c>
      <c r="Z57" s="124">
        <v>0</v>
      </c>
      <c r="AA57" s="112"/>
      <c r="AB57" s="69"/>
      <c r="AC57" s="69"/>
      <c r="AD57" s="69"/>
      <c r="AE57" s="5"/>
      <c r="AF57" s="5"/>
      <c r="AG57" s="5"/>
    </row>
    <row r="58" spans="1:33" ht="28.8" customHeight="1" thickBot="1" x14ac:dyDescent="0.3">
      <c r="A58" s="113" t="s">
        <v>64</v>
      </c>
      <c r="B58" s="114">
        <v>4</v>
      </c>
      <c r="C58" s="115" t="s">
        <v>140</v>
      </c>
      <c r="D58" s="11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5"/>
      <c r="Y58" s="117"/>
      <c r="Z58" s="45"/>
      <c r="AA58" s="46"/>
      <c r="AB58" s="5"/>
      <c r="AC58" s="5"/>
      <c r="AD58" s="5"/>
      <c r="AE58" s="5"/>
      <c r="AF58" s="5"/>
      <c r="AG58" s="5"/>
    </row>
    <row r="59" spans="1:33" ht="30" hidden="1" customHeight="1" thickBot="1" x14ac:dyDescent="0.3">
      <c r="A59" s="47" t="s">
        <v>66</v>
      </c>
      <c r="B59" s="48" t="s">
        <v>141</v>
      </c>
      <c r="C59" s="49" t="s">
        <v>142</v>
      </c>
      <c r="D59" s="50"/>
      <c r="E59" s="51">
        <f>SUM(E60:E62)</f>
        <v>0</v>
      </c>
      <c r="F59" s="52"/>
      <c r="G59" s="53">
        <f t="shared" ref="G59:H59" si="157">SUM(G60:G62)</f>
        <v>0</v>
      </c>
      <c r="H59" s="51">
        <f t="shared" si="157"/>
        <v>0</v>
      </c>
      <c r="I59" s="52"/>
      <c r="J59" s="53">
        <f t="shared" ref="J59:K59" si="158">SUM(J60:J62)</f>
        <v>0</v>
      </c>
      <c r="K59" s="51">
        <f t="shared" si="158"/>
        <v>0</v>
      </c>
      <c r="L59" s="52"/>
      <c r="M59" s="53">
        <f t="shared" ref="M59:N59" si="159">SUM(M60:M62)</f>
        <v>0</v>
      </c>
      <c r="N59" s="51">
        <f t="shared" si="159"/>
        <v>0</v>
      </c>
      <c r="O59" s="52"/>
      <c r="P59" s="53">
        <f t="shared" ref="P59:Q59" si="160">SUM(P60:P62)</f>
        <v>0</v>
      </c>
      <c r="Q59" s="51">
        <f t="shared" si="160"/>
        <v>0</v>
      </c>
      <c r="R59" s="52"/>
      <c r="S59" s="53">
        <f t="shared" ref="S59:T59" si="161">SUM(S60:S62)</f>
        <v>0</v>
      </c>
      <c r="T59" s="51">
        <f t="shared" si="161"/>
        <v>0</v>
      </c>
      <c r="U59" s="52"/>
      <c r="V59" s="53">
        <f t="shared" ref="V59:X59" si="162">SUM(V60:V62)</f>
        <v>0</v>
      </c>
      <c r="W59" s="53">
        <f t="shared" si="162"/>
        <v>0</v>
      </c>
      <c r="X59" s="53">
        <f t="shared" si="162"/>
        <v>0</v>
      </c>
      <c r="Y59" s="125">
        <f t="shared" ref="Y59:Y109" si="163">W59-X59</f>
        <v>0</v>
      </c>
      <c r="Z59" s="55">
        <v>0</v>
      </c>
      <c r="AA59" s="56"/>
      <c r="AB59" s="57"/>
      <c r="AC59" s="57"/>
      <c r="AD59" s="57"/>
      <c r="AE59" s="57"/>
      <c r="AF59" s="57"/>
      <c r="AG59" s="57"/>
    </row>
    <row r="60" spans="1:33" ht="30" hidden="1" customHeight="1" thickBot="1" x14ac:dyDescent="0.3">
      <c r="A60" s="58" t="s">
        <v>69</v>
      </c>
      <c r="B60" s="59" t="s">
        <v>143</v>
      </c>
      <c r="C60" s="60" t="s">
        <v>144</v>
      </c>
      <c r="D60" s="126" t="s">
        <v>145</v>
      </c>
      <c r="E60" s="127"/>
      <c r="F60" s="128"/>
      <c r="G60" s="129">
        <f t="shared" ref="G60:G62" si="164">E60*F60</f>
        <v>0</v>
      </c>
      <c r="H60" s="127"/>
      <c r="I60" s="128"/>
      <c r="J60" s="129">
        <f t="shared" ref="J60:J62" si="165">H60*I60</f>
        <v>0</v>
      </c>
      <c r="K60" s="62"/>
      <c r="L60" s="128"/>
      <c r="M60" s="64">
        <f t="shared" ref="M60:M62" si="166">K60*L60</f>
        <v>0</v>
      </c>
      <c r="N60" s="62"/>
      <c r="O60" s="128"/>
      <c r="P60" s="64">
        <f t="shared" ref="P60:P62" si="167">N60*O60</f>
        <v>0</v>
      </c>
      <c r="Q60" s="62"/>
      <c r="R60" s="128"/>
      <c r="S60" s="64">
        <f t="shared" ref="S60:S62" si="168">Q60*R60</f>
        <v>0</v>
      </c>
      <c r="T60" s="62"/>
      <c r="U60" s="128"/>
      <c r="V60" s="64">
        <f t="shared" ref="V60:V62" si="169">T60*U60</f>
        <v>0</v>
      </c>
      <c r="W60" s="65">
        <f t="shared" ref="W60:W62" si="170">G60+M60+S60</f>
        <v>0</v>
      </c>
      <c r="X60" s="66">
        <f t="shared" ref="X60:X62" si="171">J60+P60+V60</f>
        <v>0</v>
      </c>
      <c r="Y60" s="66">
        <f t="shared" si="163"/>
        <v>0</v>
      </c>
      <c r="Z60" s="67">
        <v>0</v>
      </c>
      <c r="AA60" s="68"/>
      <c r="AB60" s="69"/>
      <c r="AC60" s="69"/>
      <c r="AD60" s="69"/>
      <c r="AE60" s="69"/>
      <c r="AF60" s="69"/>
      <c r="AG60" s="69"/>
    </row>
    <row r="61" spans="1:33" ht="30" hidden="1" customHeight="1" thickBot="1" x14ac:dyDescent="0.3">
      <c r="A61" s="58" t="s">
        <v>69</v>
      </c>
      <c r="B61" s="59" t="s">
        <v>146</v>
      </c>
      <c r="C61" s="60" t="s">
        <v>144</v>
      </c>
      <c r="D61" s="126" t="s">
        <v>145</v>
      </c>
      <c r="E61" s="127"/>
      <c r="F61" s="128"/>
      <c r="G61" s="129">
        <f t="shared" si="164"/>
        <v>0</v>
      </c>
      <c r="H61" s="127"/>
      <c r="I61" s="128"/>
      <c r="J61" s="129">
        <f t="shared" si="165"/>
        <v>0</v>
      </c>
      <c r="K61" s="62"/>
      <c r="L61" s="128"/>
      <c r="M61" s="64">
        <f t="shared" si="166"/>
        <v>0</v>
      </c>
      <c r="N61" s="62"/>
      <c r="O61" s="128"/>
      <c r="P61" s="64">
        <f t="shared" si="167"/>
        <v>0</v>
      </c>
      <c r="Q61" s="62"/>
      <c r="R61" s="128"/>
      <c r="S61" s="64">
        <f t="shared" si="168"/>
        <v>0</v>
      </c>
      <c r="T61" s="62"/>
      <c r="U61" s="128"/>
      <c r="V61" s="64">
        <f t="shared" si="169"/>
        <v>0</v>
      </c>
      <c r="W61" s="65">
        <f t="shared" si="170"/>
        <v>0</v>
      </c>
      <c r="X61" s="66">
        <f t="shared" si="171"/>
        <v>0</v>
      </c>
      <c r="Y61" s="66">
        <f t="shared" si="163"/>
        <v>0</v>
      </c>
      <c r="Z61" s="67">
        <v>0</v>
      </c>
      <c r="AA61" s="68"/>
      <c r="AB61" s="69"/>
      <c r="AC61" s="69"/>
      <c r="AD61" s="69"/>
      <c r="AE61" s="69"/>
      <c r="AF61" s="69"/>
      <c r="AG61" s="69"/>
    </row>
    <row r="62" spans="1:33" ht="30" hidden="1" customHeight="1" thickBot="1" x14ac:dyDescent="0.3">
      <c r="A62" s="85" t="s">
        <v>69</v>
      </c>
      <c r="B62" s="71" t="s">
        <v>147</v>
      </c>
      <c r="C62" s="99" t="s">
        <v>144</v>
      </c>
      <c r="D62" s="126" t="s">
        <v>145</v>
      </c>
      <c r="E62" s="130"/>
      <c r="F62" s="131"/>
      <c r="G62" s="132">
        <f t="shared" si="164"/>
        <v>0</v>
      </c>
      <c r="H62" s="130"/>
      <c r="I62" s="131"/>
      <c r="J62" s="132">
        <f t="shared" si="165"/>
        <v>0</v>
      </c>
      <c r="K62" s="73"/>
      <c r="L62" s="131"/>
      <c r="M62" s="75">
        <f t="shared" si="166"/>
        <v>0</v>
      </c>
      <c r="N62" s="73"/>
      <c r="O62" s="131"/>
      <c r="P62" s="75">
        <f t="shared" si="167"/>
        <v>0</v>
      </c>
      <c r="Q62" s="73"/>
      <c r="R62" s="131"/>
      <c r="S62" s="75">
        <f t="shared" si="168"/>
        <v>0</v>
      </c>
      <c r="T62" s="73"/>
      <c r="U62" s="131"/>
      <c r="V62" s="75">
        <f t="shared" si="169"/>
        <v>0</v>
      </c>
      <c r="W62" s="76">
        <f t="shared" si="170"/>
        <v>0</v>
      </c>
      <c r="X62" s="66">
        <f t="shared" si="171"/>
        <v>0</v>
      </c>
      <c r="Y62" s="66">
        <f t="shared" si="163"/>
        <v>0</v>
      </c>
      <c r="Z62" s="67">
        <v>0</v>
      </c>
      <c r="AA62" s="77"/>
      <c r="AB62" s="69"/>
      <c r="AC62" s="69"/>
      <c r="AD62" s="69"/>
      <c r="AE62" s="69"/>
      <c r="AF62" s="69"/>
      <c r="AG62" s="69"/>
    </row>
    <row r="63" spans="1:33" ht="30" customHeight="1" x14ac:dyDescent="0.25">
      <c r="A63" s="47" t="s">
        <v>66</v>
      </c>
      <c r="B63" s="48" t="s">
        <v>148</v>
      </c>
      <c r="C63" s="78" t="s">
        <v>149</v>
      </c>
      <c r="D63" s="79"/>
      <c r="E63" s="80"/>
      <c r="F63" s="81"/>
      <c r="G63" s="82">
        <f>SUM(G64:G83)</f>
        <v>41060</v>
      </c>
      <c r="H63" s="268"/>
      <c r="I63" s="81"/>
      <c r="J63" s="82">
        <f>SUM(J64:J96)</f>
        <v>41060</v>
      </c>
      <c r="K63" s="80">
        <f t="shared" ref="K63" si="172">SUM(K64:K66)</f>
        <v>0</v>
      </c>
      <c r="L63" s="81"/>
      <c r="M63" s="82">
        <f t="shared" ref="M63:N63" si="173">SUM(M64:M66)</f>
        <v>0</v>
      </c>
      <c r="N63" s="80">
        <f t="shared" si="173"/>
        <v>0</v>
      </c>
      <c r="O63" s="81"/>
      <c r="P63" s="82">
        <f t="shared" ref="P63:Q63" si="174">SUM(P64:P66)</f>
        <v>0</v>
      </c>
      <c r="Q63" s="80">
        <f t="shared" si="174"/>
        <v>0</v>
      </c>
      <c r="R63" s="81"/>
      <c r="S63" s="82">
        <f t="shared" ref="S63:T63" si="175">SUM(S64:S66)</f>
        <v>0</v>
      </c>
      <c r="T63" s="80">
        <f t="shared" si="175"/>
        <v>0</v>
      </c>
      <c r="U63" s="81"/>
      <c r="V63" s="82">
        <f t="shared" ref="V63" si="176">SUM(V64:V66)</f>
        <v>0</v>
      </c>
      <c r="W63" s="82">
        <f>SUM(W64:W96)</f>
        <v>41060</v>
      </c>
      <c r="X63" s="82">
        <f>SUM(X64:X96)</f>
        <v>41060</v>
      </c>
      <c r="Y63" s="82">
        <f t="shared" si="163"/>
        <v>0</v>
      </c>
      <c r="Z63" s="82">
        <f t="shared" ref="Z63:Z109" si="177">Y63/W63</f>
        <v>0</v>
      </c>
      <c r="AA63" s="84"/>
      <c r="AB63" s="57"/>
      <c r="AC63" s="57"/>
      <c r="AD63" s="57"/>
      <c r="AE63" s="57"/>
      <c r="AF63" s="57"/>
      <c r="AG63" s="57"/>
    </row>
    <row r="64" spans="1:33" ht="30" customHeight="1" x14ac:dyDescent="0.25">
      <c r="A64" s="234" t="s">
        <v>69</v>
      </c>
      <c r="B64" s="235" t="s">
        <v>150</v>
      </c>
      <c r="C64" s="248" t="s">
        <v>332</v>
      </c>
      <c r="D64" s="237" t="s">
        <v>104</v>
      </c>
      <c r="E64" s="246">
        <v>1</v>
      </c>
      <c r="F64" s="247">
        <v>11000</v>
      </c>
      <c r="G64" s="238">
        <f t="shared" ref="G64:G96" si="178">E64*F64</f>
        <v>11000</v>
      </c>
      <c r="H64" s="62"/>
      <c r="I64" s="63"/>
      <c r="J64" s="64">
        <f t="shared" ref="J64:J66" si="179">H64*I64</f>
        <v>0</v>
      </c>
      <c r="K64" s="62"/>
      <c r="L64" s="63"/>
      <c r="M64" s="64">
        <f t="shared" ref="M64:M66" si="180">K64*L64</f>
        <v>0</v>
      </c>
      <c r="N64" s="62"/>
      <c r="O64" s="63"/>
      <c r="P64" s="64">
        <f t="shared" ref="P64:P66" si="181">N64*O64</f>
        <v>0</v>
      </c>
      <c r="Q64" s="62"/>
      <c r="R64" s="63"/>
      <c r="S64" s="64">
        <f t="shared" ref="S64:S66" si="182">Q64*R64</f>
        <v>0</v>
      </c>
      <c r="T64" s="62"/>
      <c r="U64" s="63"/>
      <c r="V64" s="64">
        <f t="shared" ref="V64:V66" si="183">T64*U64</f>
        <v>0</v>
      </c>
      <c r="W64" s="65">
        <f t="shared" ref="W64:W66" si="184">G64+M64+S64</f>
        <v>11000</v>
      </c>
      <c r="X64" s="66">
        <f t="shared" ref="X64:X66" si="185">J64+P64+V64</f>
        <v>0</v>
      </c>
      <c r="Y64" s="66">
        <f t="shared" si="163"/>
        <v>11000</v>
      </c>
      <c r="Z64" s="67">
        <f t="shared" si="177"/>
        <v>1</v>
      </c>
      <c r="AA64" s="68"/>
      <c r="AB64" s="69"/>
      <c r="AC64" s="69"/>
      <c r="AD64" s="69"/>
      <c r="AE64" s="69"/>
      <c r="AF64" s="69"/>
      <c r="AG64" s="69"/>
    </row>
    <row r="65" spans="1:33" ht="30" customHeight="1" x14ac:dyDescent="0.25">
      <c r="A65" s="234" t="s">
        <v>69</v>
      </c>
      <c r="B65" s="235" t="s">
        <v>151</v>
      </c>
      <c r="C65" s="248" t="s">
        <v>333</v>
      </c>
      <c r="D65" s="237" t="s">
        <v>104</v>
      </c>
      <c r="E65" s="246">
        <v>1</v>
      </c>
      <c r="F65" s="247">
        <v>550</v>
      </c>
      <c r="G65" s="238">
        <f t="shared" si="178"/>
        <v>550</v>
      </c>
      <c r="H65" s="62"/>
      <c r="I65" s="63"/>
      <c r="J65" s="64">
        <f t="shared" si="179"/>
        <v>0</v>
      </c>
      <c r="K65" s="62"/>
      <c r="L65" s="63"/>
      <c r="M65" s="64">
        <f t="shared" si="180"/>
        <v>0</v>
      </c>
      <c r="N65" s="62"/>
      <c r="O65" s="63"/>
      <c r="P65" s="64">
        <f t="shared" si="181"/>
        <v>0</v>
      </c>
      <c r="Q65" s="62"/>
      <c r="R65" s="63"/>
      <c r="S65" s="64">
        <f t="shared" si="182"/>
        <v>0</v>
      </c>
      <c r="T65" s="62"/>
      <c r="U65" s="63"/>
      <c r="V65" s="64">
        <f t="shared" si="183"/>
        <v>0</v>
      </c>
      <c r="W65" s="65">
        <f t="shared" si="184"/>
        <v>550</v>
      </c>
      <c r="X65" s="66">
        <f t="shared" si="185"/>
        <v>0</v>
      </c>
      <c r="Y65" s="66">
        <f t="shared" si="163"/>
        <v>550</v>
      </c>
      <c r="Z65" s="67">
        <f t="shared" si="177"/>
        <v>1</v>
      </c>
      <c r="AA65" s="68"/>
      <c r="AB65" s="69"/>
      <c r="AC65" s="69"/>
      <c r="AD65" s="69"/>
      <c r="AE65" s="69"/>
      <c r="AF65" s="69"/>
      <c r="AG65" s="69"/>
    </row>
    <row r="66" spans="1:33" ht="30" customHeight="1" x14ac:dyDescent="0.25">
      <c r="A66" s="234" t="s">
        <v>69</v>
      </c>
      <c r="B66" s="235" t="s">
        <v>152</v>
      </c>
      <c r="C66" s="248" t="s">
        <v>334</v>
      </c>
      <c r="D66" s="237" t="s">
        <v>104</v>
      </c>
      <c r="E66" s="246">
        <v>1</v>
      </c>
      <c r="F66" s="247">
        <v>9500</v>
      </c>
      <c r="G66" s="238">
        <f t="shared" si="178"/>
        <v>9500</v>
      </c>
      <c r="H66" s="73"/>
      <c r="I66" s="74"/>
      <c r="J66" s="75">
        <f t="shared" si="179"/>
        <v>0</v>
      </c>
      <c r="K66" s="73"/>
      <c r="L66" s="74"/>
      <c r="M66" s="75">
        <f t="shared" si="180"/>
        <v>0</v>
      </c>
      <c r="N66" s="73"/>
      <c r="O66" s="74"/>
      <c r="P66" s="75">
        <f t="shared" si="181"/>
        <v>0</v>
      </c>
      <c r="Q66" s="73"/>
      <c r="R66" s="74"/>
      <c r="S66" s="75">
        <f t="shared" si="182"/>
        <v>0</v>
      </c>
      <c r="T66" s="73"/>
      <c r="U66" s="74"/>
      <c r="V66" s="75">
        <f t="shared" si="183"/>
        <v>0</v>
      </c>
      <c r="W66" s="76">
        <f t="shared" si="184"/>
        <v>9500</v>
      </c>
      <c r="X66" s="66">
        <f t="shared" si="185"/>
        <v>0</v>
      </c>
      <c r="Y66" s="66">
        <f t="shared" si="163"/>
        <v>9500</v>
      </c>
      <c r="Z66" s="67">
        <f t="shared" si="177"/>
        <v>1</v>
      </c>
      <c r="AA66" s="77"/>
      <c r="AB66" s="69"/>
      <c r="AC66" s="69"/>
      <c r="AD66" s="69"/>
      <c r="AE66" s="69"/>
      <c r="AF66" s="69"/>
      <c r="AG66" s="69"/>
    </row>
    <row r="67" spans="1:33" s="226" customFormat="1" ht="30" customHeight="1" x14ac:dyDescent="0.25">
      <c r="A67" s="234" t="s">
        <v>69</v>
      </c>
      <c r="B67" s="235" t="s">
        <v>315</v>
      </c>
      <c r="C67" s="248" t="s">
        <v>335</v>
      </c>
      <c r="D67" s="237" t="s">
        <v>104</v>
      </c>
      <c r="E67" s="246">
        <v>1</v>
      </c>
      <c r="F67" s="247">
        <v>1000</v>
      </c>
      <c r="G67" s="238">
        <f t="shared" si="178"/>
        <v>1000</v>
      </c>
      <c r="H67" s="62"/>
      <c r="I67" s="63"/>
      <c r="J67" s="64">
        <f t="shared" ref="J67:J72" si="186">H67*I67</f>
        <v>0</v>
      </c>
      <c r="K67" s="62"/>
      <c r="L67" s="63"/>
      <c r="M67" s="64">
        <f t="shared" ref="M67:M72" si="187">K67*L67</f>
        <v>0</v>
      </c>
      <c r="N67" s="62"/>
      <c r="O67" s="63"/>
      <c r="P67" s="64">
        <f t="shared" ref="P67:P72" si="188">N67*O67</f>
        <v>0</v>
      </c>
      <c r="Q67" s="62"/>
      <c r="R67" s="63"/>
      <c r="S67" s="64">
        <f t="shared" ref="S67:S72" si="189">Q67*R67</f>
        <v>0</v>
      </c>
      <c r="T67" s="62"/>
      <c r="U67" s="63"/>
      <c r="V67" s="64">
        <f t="shared" ref="V67:V72" si="190">T67*U67</f>
        <v>0</v>
      </c>
      <c r="W67" s="65">
        <f t="shared" ref="W67:W72" si="191">G67+M67+S67</f>
        <v>1000</v>
      </c>
      <c r="X67" s="66">
        <f t="shared" ref="X67:X72" si="192">J67+P67+V67</f>
        <v>0</v>
      </c>
      <c r="Y67" s="66">
        <f t="shared" ref="Y67:Y72" si="193">W67-X67</f>
        <v>1000</v>
      </c>
      <c r="Z67" s="67">
        <f t="shared" ref="Z67:Z72" si="194">Y67/W67</f>
        <v>1</v>
      </c>
      <c r="AA67" s="68"/>
      <c r="AB67" s="69"/>
      <c r="AC67" s="69"/>
      <c r="AD67" s="69"/>
      <c r="AE67" s="69"/>
      <c r="AF67" s="69"/>
      <c r="AG67" s="69"/>
    </row>
    <row r="68" spans="1:33" s="226" customFormat="1" ht="30" customHeight="1" x14ac:dyDescent="0.25">
      <c r="A68" s="234" t="s">
        <v>69</v>
      </c>
      <c r="B68" s="235" t="s">
        <v>316</v>
      </c>
      <c r="C68" s="248" t="s">
        <v>336</v>
      </c>
      <c r="D68" s="237" t="s">
        <v>104</v>
      </c>
      <c r="E68" s="246">
        <v>1</v>
      </c>
      <c r="F68" s="247">
        <v>1200</v>
      </c>
      <c r="G68" s="238">
        <f t="shared" si="178"/>
        <v>1200</v>
      </c>
      <c r="H68" s="62"/>
      <c r="I68" s="63"/>
      <c r="J68" s="64">
        <f t="shared" si="186"/>
        <v>0</v>
      </c>
      <c r="K68" s="62"/>
      <c r="L68" s="63"/>
      <c r="M68" s="64">
        <f t="shared" si="187"/>
        <v>0</v>
      </c>
      <c r="N68" s="62"/>
      <c r="O68" s="63"/>
      <c r="P68" s="64">
        <f t="shared" si="188"/>
        <v>0</v>
      </c>
      <c r="Q68" s="62"/>
      <c r="R68" s="63"/>
      <c r="S68" s="64">
        <f t="shared" si="189"/>
        <v>0</v>
      </c>
      <c r="T68" s="62"/>
      <c r="U68" s="63"/>
      <c r="V68" s="64">
        <f t="shared" si="190"/>
        <v>0</v>
      </c>
      <c r="W68" s="65">
        <f t="shared" si="191"/>
        <v>1200</v>
      </c>
      <c r="X68" s="66">
        <f t="shared" si="192"/>
        <v>0</v>
      </c>
      <c r="Y68" s="66">
        <f t="shared" si="193"/>
        <v>1200</v>
      </c>
      <c r="Z68" s="67">
        <f t="shared" si="194"/>
        <v>1</v>
      </c>
      <c r="AA68" s="68"/>
      <c r="AB68" s="69"/>
      <c r="AC68" s="69"/>
      <c r="AD68" s="69"/>
      <c r="AE68" s="69"/>
      <c r="AF68" s="69"/>
      <c r="AG68" s="69"/>
    </row>
    <row r="69" spans="1:33" s="226" customFormat="1" ht="30" customHeight="1" x14ac:dyDescent="0.25">
      <c r="A69" s="234" t="s">
        <v>69</v>
      </c>
      <c r="B69" s="235" t="s">
        <v>317</v>
      </c>
      <c r="C69" s="248" t="s">
        <v>337</v>
      </c>
      <c r="D69" s="237" t="s">
        <v>104</v>
      </c>
      <c r="E69" s="246">
        <v>1</v>
      </c>
      <c r="F69" s="247">
        <v>1950</v>
      </c>
      <c r="G69" s="238">
        <f t="shared" si="178"/>
        <v>1950</v>
      </c>
      <c r="H69" s="73"/>
      <c r="I69" s="74"/>
      <c r="J69" s="75">
        <f t="shared" si="186"/>
        <v>0</v>
      </c>
      <c r="K69" s="73"/>
      <c r="L69" s="74"/>
      <c r="M69" s="75">
        <f t="shared" si="187"/>
        <v>0</v>
      </c>
      <c r="N69" s="73"/>
      <c r="O69" s="74"/>
      <c r="P69" s="75">
        <f t="shared" si="188"/>
        <v>0</v>
      </c>
      <c r="Q69" s="73"/>
      <c r="R69" s="74"/>
      <c r="S69" s="75">
        <f t="shared" si="189"/>
        <v>0</v>
      </c>
      <c r="T69" s="73"/>
      <c r="U69" s="74"/>
      <c r="V69" s="75">
        <f t="shared" si="190"/>
        <v>0</v>
      </c>
      <c r="W69" s="76">
        <f t="shared" si="191"/>
        <v>1950</v>
      </c>
      <c r="X69" s="66">
        <f t="shared" si="192"/>
        <v>0</v>
      </c>
      <c r="Y69" s="66">
        <f t="shared" si="193"/>
        <v>1950</v>
      </c>
      <c r="Z69" s="67">
        <f t="shared" si="194"/>
        <v>1</v>
      </c>
      <c r="AA69" s="77"/>
      <c r="AB69" s="69"/>
      <c r="AC69" s="69"/>
      <c r="AD69" s="69"/>
      <c r="AE69" s="69"/>
      <c r="AF69" s="69"/>
      <c r="AG69" s="69"/>
    </row>
    <row r="70" spans="1:33" s="226" customFormat="1" ht="30" customHeight="1" x14ac:dyDescent="0.25">
      <c r="A70" s="234" t="s">
        <v>69</v>
      </c>
      <c r="B70" s="235" t="s">
        <v>318</v>
      </c>
      <c r="C70" s="248" t="s">
        <v>338</v>
      </c>
      <c r="D70" s="237" t="s">
        <v>104</v>
      </c>
      <c r="E70" s="246">
        <v>1</v>
      </c>
      <c r="F70" s="247">
        <v>840</v>
      </c>
      <c r="G70" s="238">
        <f t="shared" si="178"/>
        <v>840</v>
      </c>
      <c r="H70" s="62"/>
      <c r="I70" s="63"/>
      <c r="J70" s="64">
        <f t="shared" si="186"/>
        <v>0</v>
      </c>
      <c r="K70" s="62"/>
      <c r="L70" s="63"/>
      <c r="M70" s="64">
        <f t="shared" si="187"/>
        <v>0</v>
      </c>
      <c r="N70" s="62"/>
      <c r="O70" s="63"/>
      <c r="P70" s="64">
        <f t="shared" si="188"/>
        <v>0</v>
      </c>
      <c r="Q70" s="62"/>
      <c r="R70" s="63"/>
      <c r="S70" s="64">
        <f t="shared" si="189"/>
        <v>0</v>
      </c>
      <c r="T70" s="62"/>
      <c r="U70" s="63"/>
      <c r="V70" s="64">
        <f t="shared" si="190"/>
        <v>0</v>
      </c>
      <c r="W70" s="65">
        <f t="shared" si="191"/>
        <v>840</v>
      </c>
      <c r="X70" s="66">
        <f t="shared" si="192"/>
        <v>0</v>
      </c>
      <c r="Y70" s="66">
        <f t="shared" si="193"/>
        <v>840</v>
      </c>
      <c r="Z70" s="67">
        <f t="shared" si="194"/>
        <v>1</v>
      </c>
      <c r="AA70" s="68"/>
      <c r="AB70" s="69"/>
      <c r="AC70" s="69"/>
      <c r="AD70" s="69"/>
      <c r="AE70" s="69"/>
      <c r="AF70" s="69"/>
      <c r="AG70" s="69"/>
    </row>
    <row r="71" spans="1:33" s="226" customFormat="1" ht="30" customHeight="1" x14ac:dyDescent="0.25">
      <c r="A71" s="234" t="s">
        <v>69</v>
      </c>
      <c r="B71" s="235" t="s">
        <v>319</v>
      </c>
      <c r="C71" s="248" t="s">
        <v>339</v>
      </c>
      <c r="D71" s="237" t="s">
        <v>104</v>
      </c>
      <c r="E71" s="246">
        <v>1</v>
      </c>
      <c r="F71" s="247">
        <v>2100</v>
      </c>
      <c r="G71" s="238">
        <f t="shared" si="178"/>
        <v>2100</v>
      </c>
      <c r="H71" s="62"/>
      <c r="I71" s="63"/>
      <c r="J71" s="64">
        <f t="shared" si="186"/>
        <v>0</v>
      </c>
      <c r="K71" s="62"/>
      <c r="L71" s="63"/>
      <c r="M71" s="64">
        <f t="shared" si="187"/>
        <v>0</v>
      </c>
      <c r="N71" s="62"/>
      <c r="O71" s="63"/>
      <c r="P71" s="64">
        <f t="shared" si="188"/>
        <v>0</v>
      </c>
      <c r="Q71" s="62"/>
      <c r="R71" s="63"/>
      <c r="S71" s="64">
        <f t="shared" si="189"/>
        <v>0</v>
      </c>
      <c r="T71" s="62"/>
      <c r="U71" s="63"/>
      <c r="V71" s="64">
        <f t="shared" si="190"/>
        <v>0</v>
      </c>
      <c r="W71" s="65">
        <f t="shared" si="191"/>
        <v>2100</v>
      </c>
      <c r="X71" s="66">
        <f t="shared" si="192"/>
        <v>0</v>
      </c>
      <c r="Y71" s="66">
        <f t="shared" si="193"/>
        <v>2100</v>
      </c>
      <c r="Z71" s="67">
        <f t="shared" si="194"/>
        <v>1</v>
      </c>
      <c r="AA71" s="68"/>
      <c r="AB71" s="69"/>
      <c r="AC71" s="69"/>
      <c r="AD71" s="69"/>
      <c r="AE71" s="69"/>
      <c r="AF71" s="69"/>
      <c r="AG71" s="69"/>
    </row>
    <row r="72" spans="1:33" s="226" customFormat="1" ht="30" customHeight="1" x14ac:dyDescent="0.25">
      <c r="A72" s="234" t="s">
        <v>69</v>
      </c>
      <c r="B72" s="235" t="s">
        <v>320</v>
      </c>
      <c r="C72" s="248" t="s">
        <v>340</v>
      </c>
      <c r="D72" s="237" t="s">
        <v>104</v>
      </c>
      <c r="E72" s="246">
        <v>1</v>
      </c>
      <c r="F72" s="247">
        <v>670</v>
      </c>
      <c r="G72" s="238">
        <f t="shared" si="178"/>
        <v>670</v>
      </c>
      <c r="H72" s="73"/>
      <c r="I72" s="74"/>
      <c r="J72" s="75">
        <f t="shared" si="186"/>
        <v>0</v>
      </c>
      <c r="K72" s="73"/>
      <c r="L72" s="74"/>
      <c r="M72" s="75">
        <f t="shared" si="187"/>
        <v>0</v>
      </c>
      <c r="N72" s="73"/>
      <c r="O72" s="74"/>
      <c r="P72" s="75">
        <f t="shared" si="188"/>
        <v>0</v>
      </c>
      <c r="Q72" s="73"/>
      <c r="R72" s="74"/>
      <c r="S72" s="75">
        <f t="shared" si="189"/>
        <v>0</v>
      </c>
      <c r="T72" s="73"/>
      <c r="U72" s="74"/>
      <c r="V72" s="75">
        <f t="shared" si="190"/>
        <v>0</v>
      </c>
      <c r="W72" s="76">
        <f t="shared" si="191"/>
        <v>670</v>
      </c>
      <c r="X72" s="66">
        <f t="shared" si="192"/>
        <v>0</v>
      </c>
      <c r="Y72" s="66">
        <f t="shared" si="193"/>
        <v>670</v>
      </c>
      <c r="Z72" s="67">
        <f t="shared" si="194"/>
        <v>1</v>
      </c>
      <c r="AA72" s="77"/>
      <c r="AB72" s="69"/>
      <c r="AC72" s="69"/>
      <c r="AD72" s="69"/>
      <c r="AE72" s="69"/>
      <c r="AF72" s="69"/>
      <c r="AG72" s="69"/>
    </row>
    <row r="73" spans="1:33" s="226" customFormat="1" ht="30" customHeight="1" x14ac:dyDescent="0.25">
      <c r="A73" s="234" t="s">
        <v>69</v>
      </c>
      <c r="B73" s="235" t="s">
        <v>321</v>
      </c>
      <c r="C73" s="248" t="s">
        <v>341</v>
      </c>
      <c r="D73" s="237" t="s">
        <v>104</v>
      </c>
      <c r="E73" s="246">
        <v>1</v>
      </c>
      <c r="F73" s="247">
        <v>1350</v>
      </c>
      <c r="G73" s="238">
        <f t="shared" si="178"/>
        <v>1350</v>
      </c>
      <c r="H73" s="62"/>
      <c r="I73" s="63"/>
      <c r="J73" s="64">
        <f t="shared" ref="J73:J78" si="195">H73*I73</f>
        <v>0</v>
      </c>
      <c r="K73" s="62"/>
      <c r="L73" s="63"/>
      <c r="M73" s="64">
        <f t="shared" ref="M73:M78" si="196">K73*L73</f>
        <v>0</v>
      </c>
      <c r="N73" s="62"/>
      <c r="O73" s="63"/>
      <c r="P73" s="64">
        <f t="shared" ref="P73:P78" si="197">N73*O73</f>
        <v>0</v>
      </c>
      <c r="Q73" s="62"/>
      <c r="R73" s="63"/>
      <c r="S73" s="64">
        <f t="shared" ref="S73:S78" si="198">Q73*R73</f>
        <v>0</v>
      </c>
      <c r="T73" s="62"/>
      <c r="U73" s="63"/>
      <c r="V73" s="64">
        <f t="shared" ref="V73:V78" si="199">T73*U73</f>
        <v>0</v>
      </c>
      <c r="W73" s="65">
        <f t="shared" ref="W73:W78" si="200">G73+M73+S73</f>
        <v>1350</v>
      </c>
      <c r="X73" s="66">
        <f t="shared" ref="X73:X78" si="201">J73+P73+V73</f>
        <v>0</v>
      </c>
      <c r="Y73" s="66">
        <f t="shared" ref="Y73:Y78" si="202">W73-X73</f>
        <v>1350</v>
      </c>
      <c r="Z73" s="67">
        <f t="shared" ref="Z73:Z78" si="203">Y73/W73</f>
        <v>1</v>
      </c>
      <c r="AA73" s="68"/>
      <c r="AB73" s="69"/>
      <c r="AC73" s="69"/>
      <c r="AD73" s="69"/>
      <c r="AE73" s="69"/>
      <c r="AF73" s="69"/>
      <c r="AG73" s="69"/>
    </row>
    <row r="74" spans="1:33" s="226" customFormat="1" ht="30" customHeight="1" x14ac:dyDescent="0.25">
      <c r="A74" s="234" t="s">
        <v>69</v>
      </c>
      <c r="B74" s="235" t="s">
        <v>322</v>
      </c>
      <c r="C74" s="248" t="s">
        <v>342</v>
      </c>
      <c r="D74" s="237" t="s">
        <v>104</v>
      </c>
      <c r="E74" s="246">
        <v>1</v>
      </c>
      <c r="F74" s="247">
        <v>1900</v>
      </c>
      <c r="G74" s="238">
        <f t="shared" si="178"/>
        <v>1900</v>
      </c>
      <c r="H74" s="62"/>
      <c r="I74" s="63"/>
      <c r="J74" s="64">
        <f t="shared" si="195"/>
        <v>0</v>
      </c>
      <c r="K74" s="62"/>
      <c r="L74" s="63"/>
      <c r="M74" s="64">
        <f t="shared" si="196"/>
        <v>0</v>
      </c>
      <c r="N74" s="62"/>
      <c r="O74" s="63"/>
      <c r="P74" s="64">
        <f t="shared" si="197"/>
        <v>0</v>
      </c>
      <c r="Q74" s="62"/>
      <c r="R74" s="63"/>
      <c r="S74" s="64">
        <f t="shared" si="198"/>
        <v>0</v>
      </c>
      <c r="T74" s="62"/>
      <c r="U74" s="63"/>
      <c r="V74" s="64">
        <f t="shared" si="199"/>
        <v>0</v>
      </c>
      <c r="W74" s="65">
        <f t="shared" si="200"/>
        <v>1900</v>
      </c>
      <c r="X74" s="66">
        <f t="shared" si="201"/>
        <v>0</v>
      </c>
      <c r="Y74" s="66">
        <f t="shared" si="202"/>
        <v>1900</v>
      </c>
      <c r="Z74" s="67">
        <f t="shared" si="203"/>
        <v>1</v>
      </c>
      <c r="AA74" s="68"/>
      <c r="AB74" s="69"/>
      <c r="AC74" s="69"/>
      <c r="AD74" s="69"/>
      <c r="AE74" s="69"/>
      <c r="AF74" s="69"/>
      <c r="AG74" s="69"/>
    </row>
    <row r="75" spans="1:33" s="226" customFormat="1" ht="30" customHeight="1" x14ac:dyDescent="0.25">
      <c r="A75" s="234" t="s">
        <v>69</v>
      </c>
      <c r="B75" s="235" t="s">
        <v>323</v>
      </c>
      <c r="C75" s="248" t="s">
        <v>343</v>
      </c>
      <c r="D75" s="237" t="s">
        <v>104</v>
      </c>
      <c r="E75" s="246">
        <v>1</v>
      </c>
      <c r="F75" s="247">
        <v>550</v>
      </c>
      <c r="G75" s="238">
        <f t="shared" si="178"/>
        <v>550</v>
      </c>
      <c r="H75" s="73"/>
      <c r="I75" s="74"/>
      <c r="J75" s="75">
        <f t="shared" si="195"/>
        <v>0</v>
      </c>
      <c r="K75" s="73"/>
      <c r="L75" s="74"/>
      <c r="M75" s="75">
        <f t="shared" si="196"/>
        <v>0</v>
      </c>
      <c r="N75" s="73"/>
      <c r="O75" s="74"/>
      <c r="P75" s="75">
        <f t="shared" si="197"/>
        <v>0</v>
      </c>
      <c r="Q75" s="73"/>
      <c r="R75" s="74"/>
      <c r="S75" s="75">
        <f t="shared" si="198"/>
        <v>0</v>
      </c>
      <c r="T75" s="73"/>
      <c r="U75" s="74"/>
      <c r="V75" s="75">
        <f t="shared" si="199"/>
        <v>0</v>
      </c>
      <c r="W75" s="76">
        <f t="shared" si="200"/>
        <v>550</v>
      </c>
      <c r="X75" s="66">
        <f t="shared" si="201"/>
        <v>0</v>
      </c>
      <c r="Y75" s="66">
        <f t="shared" si="202"/>
        <v>550</v>
      </c>
      <c r="Z75" s="67">
        <f t="shared" si="203"/>
        <v>1</v>
      </c>
      <c r="AA75" s="77"/>
      <c r="AB75" s="69"/>
      <c r="AC75" s="69"/>
      <c r="AD75" s="69"/>
      <c r="AE75" s="69"/>
      <c r="AF75" s="69"/>
      <c r="AG75" s="69"/>
    </row>
    <row r="76" spans="1:33" s="226" customFormat="1" ht="30" customHeight="1" x14ac:dyDescent="0.25">
      <c r="A76" s="234" t="s">
        <v>69</v>
      </c>
      <c r="B76" s="235" t="s">
        <v>324</v>
      </c>
      <c r="C76" s="248" t="s">
        <v>344</v>
      </c>
      <c r="D76" s="237" t="s">
        <v>104</v>
      </c>
      <c r="E76" s="246">
        <v>1</v>
      </c>
      <c r="F76" s="247">
        <v>550</v>
      </c>
      <c r="G76" s="238">
        <f t="shared" si="178"/>
        <v>550</v>
      </c>
      <c r="H76" s="62"/>
      <c r="I76" s="63"/>
      <c r="J76" s="64">
        <f t="shared" si="195"/>
        <v>0</v>
      </c>
      <c r="K76" s="62"/>
      <c r="L76" s="63"/>
      <c r="M76" s="64">
        <f t="shared" si="196"/>
        <v>0</v>
      </c>
      <c r="N76" s="62"/>
      <c r="O76" s="63"/>
      <c r="P76" s="64">
        <f t="shared" si="197"/>
        <v>0</v>
      </c>
      <c r="Q76" s="62"/>
      <c r="R76" s="63"/>
      <c r="S76" s="64">
        <f t="shared" si="198"/>
        <v>0</v>
      </c>
      <c r="T76" s="62"/>
      <c r="U76" s="63"/>
      <c r="V76" s="64">
        <f t="shared" si="199"/>
        <v>0</v>
      </c>
      <c r="W76" s="65">
        <f t="shared" si="200"/>
        <v>550</v>
      </c>
      <c r="X76" s="66">
        <f t="shared" si="201"/>
        <v>0</v>
      </c>
      <c r="Y76" s="66">
        <f t="shared" si="202"/>
        <v>550</v>
      </c>
      <c r="Z76" s="67">
        <f t="shared" si="203"/>
        <v>1</v>
      </c>
      <c r="AA76" s="68"/>
      <c r="AB76" s="69"/>
      <c r="AC76" s="69"/>
      <c r="AD76" s="69"/>
      <c r="AE76" s="69"/>
      <c r="AF76" s="69"/>
      <c r="AG76" s="69"/>
    </row>
    <row r="77" spans="1:33" s="226" customFormat="1" ht="30" customHeight="1" x14ac:dyDescent="0.25">
      <c r="A77" s="234" t="s">
        <v>69</v>
      </c>
      <c r="B77" s="235" t="s">
        <v>325</v>
      </c>
      <c r="C77" s="248" t="s">
        <v>345</v>
      </c>
      <c r="D77" s="237" t="s">
        <v>104</v>
      </c>
      <c r="E77" s="246">
        <v>1</v>
      </c>
      <c r="F77" s="247">
        <v>1300</v>
      </c>
      <c r="G77" s="238">
        <f t="shared" si="178"/>
        <v>1300</v>
      </c>
      <c r="H77" s="62"/>
      <c r="I77" s="63"/>
      <c r="J77" s="64">
        <f t="shared" si="195"/>
        <v>0</v>
      </c>
      <c r="K77" s="62"/>
      <c r="L77" s="63"/>
      <c r="M77" s="64">
        <f t="shared" si="196"/>
        <v>0</v>
      </c>
      <c r="N77" s="62"/>
      <c r="O77" s="63"/>
      <c r="P77" s="64">
        <f t="shared" si="197"/>
        <v>0</v>
      </c>
      <c r="Q77" s="62"/>
      <c r="R77" s="63"/>
      <c r="S77" s="64">
        <f t="shared" si="198"/>
        <v>0</v>
      </c>
      <c r="T77" s="62"/>
      <c r="U77" s="63"/>
      <c r="V77" s="64">
        <f t="shared" si="199"/>
        <v>0</v>
      </c>
      <c r="W77" s="65">
        <f t="shared" si="200"/>
        <v>1300</v>
      </c>
      <c r="X77" s="66">
        <f t="shared" si="201"/>
        <v>0</v>
      </c>
      <c r="Y77" s="66">
        <f t="shared" si="202"/>
        <v>1300</v>
      </c>
      <c r="Z77" s="67">
        <f t="shared" si="203"/>
        <v>1</v>
      </c>
      <c r="AA77" s="68"/>
      <c r="AB77" s="69"/>
      <c r="AC77" s="69"/>
      <c r="AD77" s="69"/>
      <c r="AE77" s="69"/>
      <c r="AF77" s="69"/>
      <c r="AG77" s="69"/>
    </row>
    <row r="78" spans="1:33" s="226" customFormat="1" ht="30" customHeight="1" x14ac:dyDescent="0.25">
      <c r="A78" s="234" t="s">
        <v>69</v>
      </c>
      <c r="B78" s="235" t="s">
        <v>326</v>
      </c>
      <c r="C78" s="248" t="s">
        <v>346</v>
      </c>
      <c r="D78" s="237" t="s">
        <v>104</v>
      </c>
      <c r="E78" s="246">
        <v>1</v>
      </c>
      <c r="F78" s="247">
        <v>1560</v>
      </c>
      <c r="G78" s="238">
        <f t="shared" si="178"/>
        <v>1560</v>
      </c>
      <c r="H78" s="73"/>
      <c r="I78" s="74"/>
      <c r="J78" s="75">
        <f t="shared" si="195"/>
        <v>0</v>
      </c>
      <c r="K78" s="73"/>
      <c r="L78" s="74"/>
      <c r="M78" s="75">
        <f t="shared" si="196"/>
        <v>0</v>
      </c>
      <c r="N78" s="73"/>
      <c r="O78" s="74"/>
      <c r="P78" s="75">
        <f t="shared" si="197"/>
        <v>0</v>
      </c>
      <c r="Q78" s="73"/>
      <c r="R78" s="74"/>
      <c r="S78" s="75">
        <f t="shared" si="198"/>
        <v>0</v>
      </c>
      <c r="T78" s="73"/>
      <c r="U78" s="74"/>
      <c r="V78" s="75">
        <f t="shared" si="199"/>
        <v>0</v>
      </c>
      <c r="W78" s="76">
        <f t="shared" si="200"/>
        <v>1560</v>
      </c>
      <c r="X78" s="66">
        <f t="shared" si="201"/>
        <v>0</v>
      </c>
      <c r="Y78" s="66">
        <f t="shared" si="202"/>
        <v>1560</v>
      </c>
      <c r="Z78" s="67">
        <f t="shared" si="203"/>
        <v>1</v>
      </c>
      <c r="AA78" s="77"/>
      <c r="AB78" s="69"/>
      <c r="AC78" s="69"/>
      <c r="AD78" s="69"/>
      <c r="AE78" s="69"/>
      <c r="AF78" s="69"/>
      <c r="AG78" s="69"/>
    </row>
    <row r="79" spans="1:33" s="226" customFormat="1" ht="30" customHeight="1" x14ac:dyDescent="0.25">
      <c r="A79" s="234" t="s">
        <v>69</v>
      </c>
      <c r="B79" s="235" t="s">
        <v>327</v>
      </c>
      <c r="C79" s="248" t="s">
        <v>347</v>
      </c>
      <c r="D79" s="237" t="s">
        <v>104</v>
      </c>
      <c r="E79" s="246">
        <v>1</v>
      </c>
      <c r="F79" s="247">
        <v>1600</v>
      </c>
      <c r="G79" s="238">
        <f t="shared" si="178"/>
        <v>1600</v>
      </c>
      <c r="H79" s="62"/>
      <c r="I79" s="63"/>
      <c r="J79" s="64">
        <f t="shared" ref="J79:J96" si="204">H79*I79</f>
        <v>0</v>
      </c>
      <c r="K79" s="62"/>
      <c r="L79" s="63"/>
      <c r="M79" s="64">
        <f t="shared" ref="M79:M96" si="205">K79*L79</f>
        <v>0</v>
      </c>
      <c r="N79" s="62"/>
      <c r="O79" s="63"/>
      <c r="P79" s="64">
        <f t="shared" ref="P79:P96" si="206">N79*O79</f>
        <v>0</v>
      </c>
      <c r="Q79" s="62"/>
      <c r="R79" s="63"/>
      <c r="S79" s="64">
        <f t="shared" ref="S79:S96" si="207">Q79*R79</f>
        <v>0</v>
      </c>
      <c r="T79" s="62"/>
      <c r="U79" s="63"/>
      <c r="V79" s="64">
        <f t="shared" ref="V79:V96" si="208">T79*U79</f>
        <v>0</v>
      </c>
      <c r="W79" s="65">
        <f t="shared" ref="W79:W96" si="209">G79+M79+S79</f>
        <v>1600</v>
      </c>
      <c r="X79" s="66">
        <f t="shared" ref="X79:X96" si="210">J79+P79+V79</f>
        <v>0</v>
      </c>
      <c r="Y79" s="66">
        <f t="shared" ref="Y79:Y96" si="211">W79-X79</f>
        <v>1600</v>
      </c>
      <c r="Z79" s="67">
        <f t="shared" ref="Z79:Z83" si="212">Y79/W79</f>
        <v>1</v>
      </c>
      <c r="AA79" s="68"/>
      <c r="AB79" s="69"/>
      <c r="AC79" s="69"/>
      <c r="AD79" s="69"/>
      <c r="AE79" s="69"/>
      <c r="AF79" s="69"/>
      <c r="AG79" s="69"/>
    </row>
    <row r="80" spans="1:33" s="226" customFormat="1" ht="30" customHeight="1" x14ac:dyDescent="0.25">
      <c r="A80" s="234" t="s">
        <v>69</v>
      </c>
      <c r="B80" s="235" t="s">
        <v>328</v>
      </c>
      <c r="C80" s="248" t="s">
        <v>348</v>
      </c>
      <c r="D80" s="237" t="s">
        <v>104</v>
      </c>
      <c r="E80" s="246">
        <v>1</v>
      </c>
      <c r="F80" s="247">
        <v>1600</v>
      </c>
      <c r="G80" s="238">
        <f t="shared" si="178"/>
        <v>1600</v>
      </c>
      <c r="H80" s="246">
        <v>1</v>
      </c>
      <c r="I80" s="247">
        <v>1600</v>
      </c>
      <c r="J80" s="238">
        <f t="shared" si="204"/>
        <v>1600</v>
      </c>
      <c r="K80" s="62"/>
      <c r="L80" s="63"/>
      <c r="M80" s="64">
        <f t="shared" si="205"/>
        <v>0</v>
      </c>
      <c r="N80" s="62"/>
      <c r="O80" s="63"/>
      <c r="P80" s="64">
        <f t="shared" si="206"/>
        <v>0</v>
      </c>
      <c r="Q80" s="62"/>
      <c r="R80" s="63"/>
      <c r="S80" s="64">
        <f t="shared" si="207"/>
        <v>0</v>
      </c>
      <c r="T80" s="62"/>
      <c r="U80" s="63"/>
      <c r="V80" s="64">
        <f t="shared" si="208"/>
        <v>0</v>
      </c>
      <c r="W80" s="65">
        <f t="shared" si="209"/>
        <v>1600</v>
      </c>
      <c r="X80" s="66">
        <f t="shared" si="210"/>
        <v>1600</v>
      </c>
      <c r="Y80" s="66">
        <f t="shared" si="211"/>
        <v>0</v>
      </c>
      <c r="Z80" s="67">
        <f t="shared" si="212"/>
        <v>0</v>
      </c>
      <c r="AA80" s="68"/>
      <c r="AB80" s="69"/>
      <c r="AC80" s="69"/>
      <c r="AD80" s="69"/>
      <c r="AE80" s="69"/>
      <c r="AF80" s="69"/>
      <c r="AG80" s="69"/>
    </row>
    <row r="81" spans="1:33" s="226" customFormat="1" ht="30" customHeight="1" x14ac:dyDescent="0.25">
      <c r="A81" s="234" t="s">
        <v>69</v>
      </c>
      <c r="B81" s="235" t="s">
        <v>329</v>
      </c>
      <c r="C81" s="248" t="s">
        <v>349</v>
      </c>
      <c r="D81" s="237" t="s">
        <v>104</v>
      </c>
      <c r="E81" s="246">
        <v>1</v>
      </c>
      <c r="F81" s="247">
        <v>800</v>
      </c>
      <c r="G81" s="238">
        <f t="shared" si="178"/>
        <v>800</v>
      </c>
      <c r="H81" s="246">
        <v>1</v>
      </c>
      <c r="I81" s="247">
        <v>800</v>
      </c>
      <c r="J81" s="238">
        <f t="shared" si="204"/>
        <v>800</v>
      </c>
      <c r="K81" s="73"/>
      <c r="L81" s="74"/>
      <c r="M81" s="75">
        <f t="shared" si="205"/>
        <v>0</v>
      </c>
      <c r="N81" s="73"/>
      <c r="O81" s="74"/>
      <c r="P81" s="75">
        <f t="shared" si="206"/>
        <v>0</v>
      </c>
      <c r="Q81" s="73"/>
      <c r="R81" s="74"/>
      <c r="S81" s="75">
        <f t="shared" si="207"/>
        <v>0</v>
      </c>
      <c r="T81" s="73"/>
      <c r="U81" s="74"/>
      <c r="V81" s="75">
        <f t="shared" si="208"/>
        <v>0</v>
      </c>
      <c r="W81" s="76">
        <f t="shared" si="209"/>
        <v>800</v>
      </c>
      <c r="X81" s="66">
        <f t="shared" si="210"/>
        <v>800</v>
      </c>
      <c r="Y81" s="66">
        <f t="shared" si="211"/>
        <v>0</v>
      </c>
      <c r="Z81" s="67">
        <f t="shared" si="212"/>
        <v>0</v>
      </c>
      <c r="AA81" s="77"/>
      <c r="AB81" s="69"/>
      <c r="AC81" s="69"/>
      <c r="AD81" s="69"/>
      <c r="AE81" s="69"/>
      <c r="AF81" s="69"/>
      <c r="AG81" s="69"/>
    </row>
    <row r="82" spans="1:33" s="226" customFormat="1" ht="30" customHeight="1" x14ac:dyDescent="0.25">
      <c r="A82" s="234" t="s">
        <v>69</v>
      </c>
      <c r="B82" s="235" t="s">
        <v>330</v>
      </c>
      <c r="C82" s="248" t="s">
        <v>350</v>
      </c>
      <c r="D82" s="237" t="s">
        <v>104</v>
      </c>
      <c r="E82" s="246">
        <v>1</v>
      </c>
      <c r="F82" s="247">
        <v>200</v>
      </c>
      <c r="G82" s="238">
        <f t="shared" si="178"/>
        <v>200</v>
      </c>
      <c r="H82" s="246">
        <v>1</v>
      </c>
      <c r="I82" s="247">
        <v>200</v>
      </c>
      <c r="J82" s="238">
        <f t="shared" si="204"/>
        <v>200</v>
      </c>
      <c r="K82" s="62"/>
      <c r="L82" s="63"/>
      <c r="M82" s="64">
        <f t="shared" si="205"/>
        <v>0</v>
      </c>
      <c r="N82" s="62"/>
      <c r="O82" s="63"/>
      <c r="P82" s="64">
        <f t="shared" si="206"/>
        <v>0</v>
      </c>
      <c r="Q82" s="62"/>
      <c r="R82" s="63"/>
      <c r="S82" s="64">
        <f t="shared" si="207"/>
        <v>0</v>
      </c>
      <c r="T82" s="62"/>
      <c r="U82" s="63"/>
      <c r="V82" s="64">
        <f t="shared" si="208"/>
        <v>0</v>
      </c>
      <c r="W82" s="65">
        <f t="shared" si="209"/>
        <v>200</v>
      </c>
      <c r="X82" s="66">
        <f t="shared" si="210"/>
        <v>200</v>
      </c>
      <c r="Y82" s="66">
        <f t="shared" si="211"/>
        <v>0</v>
      </c>
      <c r="Z82" s="67">
        <f t="shared" si="212"/>
        <v>0</v>
      </c>
      <c r="AA82" s="68"/>
      <c r="AB82" s="69"/>
      <c r="AC82" s="69"/>
      <c r="AD82" s="69"/>
      <c r="AE82" s="69"/>
      <c r="AF82" s="69"/>
      <c r="AG82" s="69"/>
    </row>
    <row r="83" spans="1:33" s="226" customFormat="1" ht="30" customHeight="1" x14ac:dyDescent="0.25">
      <c r="A83" s="252" t="s">
        <v>69</v>
      </c>
      <c r="B83" s="253" t="s">
        <v>331</v>
      </c>
      <c r="C83" s="254" t="s">
        <v>351</v>
      </c>
      <c r="D83" s="255" t="s">
        <v>104</v>
      </c>
      <c r="E83" s="256">
        <v>1</v>
      </c>
      <c r="F83" s="257">
        <v>840</v>
      </c>
      <c r="G83" s="258">
        <f t="shared" si="178"/>
        <v>840</v>
      </c>
      <c r="H83" s="256">
        <v>1</v>
      </c>
      <c r="I83" s="257">
        <v>840</v>
      </c>
      <c r="J83" s="258">
        <f t="shared" si="204"/>
        <v>840</v>
      </c>
      <c r="K83" s="73"/>
      <c r="L83" s="74"/>
      <c r="M83" s="75">
        <f t="shared" si="205"/>
        <v>0</v>
      </c>
      <c r="N83" s="73"/>
      <c r="O83" s="74"/>
      <c r="P83" s="75">
        <f t="shared" si="206"/>
        <v>0</v>
      </c>
      <c r="Q83" s="73"/>
      <c r="R83" s="74"/>
      <c r="S83" s="75">
        <f t="shared" si="207"/>
        <v>0</v>
      </c>
      <c r="T83" s="73"/>
      <c r="U83" s="74"/>
      <c r="V83" s="75">
        <f t="shared" si="208"/>
        <v>0</v>
      </c>
      <c r="W83" s="76">
        <f t="shared" si="209"/>
        <v>840</v>
      </c>
      <c r="X83" s="66">
        <f t="shared" si="210"/>
        <v>840</v>
      </c>
      <c r="Y83" s="66">
        <f t="shared" si="211"/>
        <v>0</v>
      </c>
      <c r="Z83" s="67">
        <f t="shared" si="212"/>
        <v>0</v>
      </c>
      <c r="AA83" s="77"/>
      <c r="AB83" s="69"/>
      <c r="AC83" s="69"/>
      <c r="AD83" s="69"/>
      <c r="AE83" s="69"/>
      <c r="AF83" s="69"/>
      <c r="AG83" s="69"/>
    </row>
    <row r="84" spans="1:33" s="226" customFormat="1" ht="42" customHeight="1" x14ac:dyDescent="0.25">
      <c r="A84" s="259" t="s">
        <v>69</v>
      </c>
      <c r="B84" s="260" t="s">
        <v>352</v>
      </c>
      <c r="C84" s="267" t="s">
        <v>365</v>
      </c>
      <c r="D84" s="261" t="s">
        <v>104</v>
      </c>
      <c r="E84" s="262"/>
      <c r="F84" s="263"/>
      <c r="G84" s="264">
        <f t="shared" si="178"/>
        <v>0</v>
      </c>
      <c r="H84" s="246">
        <v>1</v>
      </c>
      <c r="I84" s="247">
        <v>17030</v>
      </c>
      <c r="J84" s="264">
        <f t="shared" si="204"/>
        <v>17030</v>
      </c>
      <c r="K84" s="62"/>
      <c r="L84" s="63"/>
      <c r="M84" s="64">
        <f t="shared" si="205"/>
        <v>0</v>
      </c>
      <c r="N84" s="62"/>
      <c r="O84" s="63"/>
      <c r="P84" s="64">
        <f t="shared" si="206"/>
        <v>0</v>
      </c>
      <c r="Q84" s="62"/>
      <c r="R84" s="63"/>
      <c r="S84" s="64">
        <f t="shared" si="207"/>
        <v>0</v>
      </c>
      <c r="T84" s="62"/>
      <c r="U84" s="63"/>
      <c r="V84" s="64">
        <f t="shared" si="208"/>
        <v>0</v>
      </c>
      <c r="W84" s="65">
        <f t="shared" si="209"/>
        <v>0</v>
      </c>
      <c r="X84" s="66">
        <f t="shared" si="210"/>
        <v>17030</v>
      </c>
      <c r="Y84" s="66">
        <f t="shared" si="211"/>
        <v>-17030</v>
      </c>
      <c r="Z84" s="67">
        <v>1</v>
      </c>
      <c r="AA84" s="68"/>
      <c r="AB84" s="69"/>
      <c r="AC84" s="69"/>
      <c r="AD84" s="69"/>
      <c r="AE84" s="69"/>
      <c r="AF84" s="69"/>
      <c r="AG84" s="69"/>
    </row>
    <row r="85" spans="1:33" s="226" customFormat="1" ht="30" customHeight="1" x14ac:dyDescent="0.25">
      <c r="A85" s="234" t="s">
        <v>69</v>
      </c>
      <c r="B85" s="235" t="s">
        <v>353</v>
      </c>
      <c r="C85" s="265" t="s">
        <v>366</v>
      </c>
      <c r="D85" s="237" t="s">
        <v>104</v>
      </c>
      <c r="E85" s="246"/>
      <c r="F85" s="247"/>
      <c r="G85" s="264">
        <f t="shared" si="178"/>
        <v>0</v>
      </c>
      <c r="H85" s="246">
        <v>1</v>
      </c>
      <c r="I85" s="247">
        <v>7800</v>
      </c>
      <c r="J85" s="64">
        <f t="shared" si="204"/>
        <v>7800</v>
      </c>
      <c r="K85" s="62"/>
      <c r="L85" s="63"/>
      <c r="M85" s="64">
        <f t="shared" si="205"/>
        <v>0</v>
      </c>
      <c r="N85" s="62"/>
      <c r="O85" s="63"/>
      <c r="P85" s="64">
        <f t="shared" si="206"/>
        <v>0</v>
      </c>
      <c r="Q85" s="62"/>
      <c r="R85" s="63"/>
      <c r="S85" s="64">
        <f t="shared" si="207"/>
        <v>0</v>
      </c>
      <c r="T85" s="62"/>
      <c r="U85" s="63"/>
      <c r="V85" s="64">
        <f t="shared" si="208"/>
        <v>0</v>
      </c>
      <c r="W85" s="65">
        <f t="shared" si="209"/>
        <v>0</v>
      </c>
      <c r="X85" s="66">
        <f t="shared" si="210"/>
        <v>7800</v>
      </c>
      <c r="Y85" s="66">
        <f t="shared" si="211"/>
        <v>-7800</v>
      </c>
      <c r="Z85" s="67">
        <v>1</v>
      </c>
      <c r="AA85" s="68"/>
      <c r="AB85" s="69"/>
      <c r="AC85" s="69"/>
      <c r="AD85" s="69"/>
      <c r="AE85" s="69"/>
      <c r="AF85" s="69"/>
      <c r="AG85" s="69"/>
    </row>
    <row r="86" spans="1:33" s="226" customFormat="1" ht="30" customHeight="1" x14ac:dyDescent="0.25">
      <c r="A86" s="234" t="s">
        <v>69</v>
      </c>
      <c r="B86" s="235" t="s">
        <v>354</v>
      </c>
      <c r="C86" s="265" t="s">
        <v>367</v>
      </c>
      <c r="D86" s="237" t="s">
        <v>104</v>
      </c>
      <c r="E86" s="246"/>
      <c r="F86" s="247"/>
      <c r="G86" s="264">
        <f t="shared" si="178"/>
        <v>0</v>
      </c>
      <c r="H86" s="246">
        <v>1</v>
      </c>
      <c r="I86" s="247">
        <v>1430</v>
      </c>
      <c r="J86" s="75">
        <f t="shared" si="204"/>
        <v>1430</v>
      </c>
      <c r="K86" s="73"/>
      <c r="L86" s="74"/>
      <c r="M86" s="75">
        <f t="shared" si="205"/>
        <v>0</v>
      </c>
      <c r="N86" s="73"/>
      <c r="O86" s="74"/>
      <c r="P86" s="75">
        <f t="shared" si="206"/>
        <v>0</v>
      </c>
      <c r="Q86" s="73"/>
      <c r="R86" s="74"/>
      <c r="S86" s="75">
        <f t="shared" si="207"/>
        <v>0</v>
      </c>
      <c r="T86" s="73"/>
      <c r="U86" s="74"/>
      <c r="V86" s="75">
        <f t="shared" si="208"/>
        <v>0</v>
      </c>
      <c r="W86" s="76">
        <f t="shared" si="209"/>
        <v>0</v>
      </c>
      <c r="X86" s="66">
        <f t="shared" si="210"/>
        <v>1430</v>
      </c>
      <c r="Y86" s="66">
        <f t="shared" si="211"/>
        <v>-1430</v>
      </c>
      <c r="Z86" s="67">
        <v>1</v>
      </c>
      <c r="AA86" s="77"/>
      <c r="AB86" s="69"/>
      <c r="AC86" s="69"/>
      <c r="AD86" s="69"/>
      <c r="AE86" s="69"/>
      <c r="AF86" s="69"/>
      <c r="AG86" s="69"/>
    </row>
    <row r="87" spans="1:33" s="226" customFormat="1" ht="30" customHeight="1" x14ac:dyDescent="0.25">
      <c r="A87" s="234" t="s">
        <v>69</v>
      </c>
      <c r="B87" s="235" t="s">
        <v>355</v>
      </c>
      <c r="C87" s="265" t="s">
        <v>371</v>
      </c>
      <c r="D87" s="237" t="s">
        <v>104</v>
      </c>
      <c r="E87" s="246"/>
      <c r="F87" s="247"/>
      <c r="G87" s="264">
        <f t="shared" si="178"/>
        <v>0</v>
      </c>
      <c r="H87" s="246">
        <v>1</v>
      </c>
      <c r="I87" s="247">
        <v>1560</v>
      </c>
      <c r="J87" s="64">
        <f t="shared" si="204"/>
        <v>1560</v>
      </c>
      <c r="K87" s="62"/>
      <c r="L87" s="63"/>
      <c r="M87" s="64">
        <f t="shared" si="205"/>
        <v>0</v>
      </c>
      <c r="N87" s="62"/>
      <c r="O87" s="63"/>
      <c r="P87" s="64">
        <f t="shared" si="206"/>
        <v>0</v>
      </c>
      <c r="Q87" s="62"/>
      <c r="R87" s="63"/>
      <c r="S87" s="64">
        <f t="shared" si="207"/>
        <v>0</v>
      </c>
      <c r="T87" s="62"/>
      <c r="U87" s="63"/>
      <c r="V87" s="64">
        <f t="shared" si="208"/>
        <v>0</v>
      </c>
      <c r="W87" s="65">
        <f t="shared" si="209"/>
        <v>0</v>
      </c>
      <c r="X87" s="66">
        <f t="shared" si="210"/>
        <v>1560</v>
      </c>
      <c r="Y87" s="66">
        <f t="shared" si="211"/>
        <v>-1560</v>
      </c>
      <c r="Z87" s="67">
        <v>1</v>
      </c>
      <c r="AA87" s="68"/>
      <c r="AB87" s="69"/>
      <c r="AC87" s="69"/>
      <c r="AD87" s="69"/>
      <c r="AE87" s="69"/>
      <c r="AF87" s="69"/>
      <c r="AG87" s="69"/>
    </row>
    <row r="88" spans="1:33" s="226" customFormat="1" ht="30" customHeight="1" x14ac:dyDescent="0.25">
      <c r="A88" s="234" t="s">
        <v>69</v>
      </c>
      <c r="B88" s="235" t="s">
        <v>356</v>
      </c>
      <c r="C88" s="265" t="s">
        <v>372</v>
      </c>
      <c r="D88" s="237" t="s">
        <v>104</v>
      </c>
      <c r="E88" s="246"/>
      <c r="F88" s="247"/>
      <c r="G88" s="264">
        <f t="shared" si="178"/>
        <v>0</v>
      </c>
      <c r="H88" s="246">
        <v>1</v>
      </c>
      <c r="I88" s="247">
        <v>4550</v>
      </c>
      <c r="J88" s="64">
        <f t="shared" si="204"/>
        <v>4550</v>
      </c>
      <c r="K88" s="62"/>
      <c r="L88" s="63"/>
      <c r="M88" s="64">
        <f t="shared" si="205"/>
        <v>0</v>
      </c>
      <c r="N88" s="62"/>
      <c r="O88" s="63"/>
      <c r="P88" s="64">
        <f t="shared" si="206"/>
        <v>0</v>
      </c>
      <c r="Q88" s="62"/>
      <c r="R88" s="63"/>
      <c r="S88" s="64">
        <f t="shared" si="207"/>
        <v>0</v>
      </c>
      <c r="T88" s="62"/>
      <c r="U88" s="63"/>
      <c r="V88" s="64">
        <f t="shared" si="208"/>
        <v>0</v>
      </c>
      <c r="W88" s="65">
        <f t="shared" si="209"/>
        <v>0</v>
      </c>
      <c r="X88" s="66">
        <f t="shared" si="210"/>
        <v>4550</v>
      </c>
      <c r="Y88" s="66">
        <f t="shared" si="211"/>
        <v>-4550</v>
      </c>
      <c r="Z88" s="67">
        <v>1</v>
      </c>
      <c r="AA88" s="68"/>
      <c r="AB88" s="69"/>
      <c r="AC88" s="69"/>
      <c r="AD88" s="69"/>
      <c r="AE88" s="69"/>
      <c r="AF88" s="69"/>
      <c r="AG88" s="69"/>
    </row>
    <row r="89" spans="1:33" s="226" customFormat="1" ht="30" customHeight="1" x14ac:dyDescent="0.25">
      <c r="A89" s="234" t="s">
        <v>69</v>
      </c>
      <c r="B89" s="235" t="s">
        <v>357</v>
      </c>
      <c r="C89" s="265" t="s">
        <v>368</v>
      </c>
      <c r="D89" s="237" t="s">
        <v>104</v>
      </c>
      <c r="E89" s="246"/>
      <c r="F89" s="247"/>
      <c r="G89" s="264">
        <f t="shared" si="178"/>
        <v>0</v>
      </c>
      <c r="H89" s="246">
        <v>1</v>
      </c>
      <c r="I89" s="247">
        <v>390</v>
      </c>
      <c r="J89" s="75">
        <f t="shared" si="204"/>
        <v>390</v>
      </c>
      <c r="K89" s="73"/>
      <c r="L89" s="74"/>
      <c r="M89" s="75">
        <f t="shared" si="205"/>
        <v>0</v>
      </c>
      <c r="N89" s="73"/>
      <c r="O89" s="74"/>
      <c r="P89" s="75">
        <f t="shared" si="206"/>
        <v>0</v>
      </c>
      <c r="Q89" s="73"/>
      <c r="R89" s="74"/>
      <c r="S89" s="75">
        <f t="shared" si="207"/>
        <v>0</v>
      </c>
      <c r="T89" s="73"/>
      <c r="U89" s="74"/>
      <c r="V89" s="75">
        <f t="shared" si="208"/>
        <v>0</v>
      </c>
      <c r="W89" s="76">
        <f t="shared" si="209"/>
        <v>0</v>
      </c>
      <c r="X89" s="66">
        <f t="shared" si="210"/>
        <v>390</v>
      </c>
      <c r="Y89" s="66">
        <f t="shared" si="211"/>
        <v>-390</v>
      </c>
      <c r="Z89" s="67">
        <v>1</v>
      </c>
      <c r="AA89" s="77"/>
      <c r="AB89" s="69"/>
      <c r="AC89" s="69"/>
      <c r="AD89" s="69"/>
      <c r="AE89" s="69"/>
      <c r="AF89" s="69"/>
      <c r="AG89" s="69"/>
    </row>
    <row r="90" spans="1:33" s="226" customFormat="1" ht="30" customHeight="1" x14ac:dyDescent="0.25">
      <c r="A90" s="234" t="s">
        <v>69</v>
      </c>
      <c r="B90" s="235" t="s">
        <v>358</v>
      </c>
      <c r="C90" s="265" t="s">
        <v>369</v>
      </c>
      <c r="D90" s="237" t="s">
        <v>104</v>
      </c>
      <c r="E90" s="246"/>
      <c r="F90" s="247"/>
      <c r="G90" s="264">
        <f t="shared" si="178"/>
        <v>0</v>
      </c>
      <c r="H90" s="246">
        <v>1</v>
      </c>
      <c r="I90" s="247">
        <v>290</v>
      </c>
      <c r="J90" s="64">
        <f t="shared" si="204"/>
        <v>290</v>
      </c>
      <c r="K90" s="62"/>
      <c r="L90" s="63"/>
      <c r="M90" s="64">
        <f t="shared" si="205"/>
        <v>0</v>
      </c>
      <c r="N90" s="62"/>
      <c r="O90" s="63"/>
      <c r="P90" s="64">
        <f t="shared" si="206"/>
        <v>0</v>
      </c>
      <c r="Q90" s="62"/>
      <c r="R90" s="63"/>
      <c r="S90" s="64">
        <f t="shared" si="207"/>
        <v>0</v>
      </c>
      <c r="T90" s="62"/>
      <c r="U90" s="63"/>
      <c r="V90" s="64">
        <f t="shared" si="208"/>
        <v>0</v>
      </c>
      <c r="W90" s="65">
        <f t="shared" si="209"/>
        <v>0</v>
      </c>
      <c r="X90" s="66">
        <f t="shared" si="210"/>
        <v>290</v>
      </c>
      <c r="Y90" s="66">
        <f t="shared" si="211"/>
        <v>-290</v>
      </c>
      <c r="Z90" s="67">
        <v>1</v>
      </c>
      <c r="AA90" s="68"/>
      <c r="AB90" s="69"/>
      <c r="AC90" s="69"/>
      <c r="AD90" s="69"/>
      <c r="AE90" s="69"/>
      <c r="AF90" s="69"/>
      <c r="AG90" s="69"/>
    </row>
    <row r="91" spans="1:33" s="226" customFormat="1" ht="30" customHeight="1" x14ac:dyDescent="0.25">
      <c r="A91" s="234" t="s">
        <v>69</v>
      </c>
      <c r="B91" s="235" t="s">
        <v>359</v>
      </c>
      <c r="C91" s="265" t="s">
        <v>370</v>
      </c>
      <c r="D91" s="237" t="s">
        <v>104</v>
      </c>
      <c r="E91" s="246"/>
      <c r="F91" s="247"/>
      <c r="G91" s="264">
        <f t="shared" si="178"/>
        <v>0</v>
      </c>
      <c r="H91" s="246">
        <v>2</v>
      </c>
      <c r="I91" s="247">
        <v>210</v>
      </c>
      <c r="J91" s="64">
        <f t="shared" si="204"/>
        <v>420</v>
      </c>
      <c r="K91" s="62"/>
      <c r="L91" s="63"/>
      <c r="M91" s="64">
        <f t="shared" si="205"/>
        <v>0</v>
      </c>
      <c r="N91" s="62"/>
      <c r="O91" s="63"/>
      <c r="P91" s="64">
        <f t="shared" si="206"/>
        <v>0</v>
      </c>
      <c r="Q91" s="62"/>
      <c r="R91" s="63"/>
      <c r="S91" s="64">
        <f t="shared" si="207"/>
        <v>0</v>
      </c>
      <c r="T91" s="62"/>
      <c r="U91" s="63"/>
      <c r="V91" s="64">
        <f t="shared" si="208"/>
        <v>0</v>
      </c>
      <c r="W91" s="65">
        <f t="shared" si="209"/>
        <v>0</v>
      </c>
      <c r="X91" s="66">
        <f t="shared" si="210"/>
        <v>420</v>
      </c>
      <c r="Y91" s="66">
        <f t="shared" si="211"/>
        <v>-420</v>
      </c>
      <c r="Z91" s="67">
        <v>1</v>
      </c>
      <c r="AA91" s="68"/>
      <c r="AB91" s="69"/>
      <c r="AC91" s="69"/>
      <c r="AD91" s="69"/>
      <c r="AE91" s="69"/>
      <c r="AF91" s="69"/>
      <c r="AG91" s="69"/>
    </row>
    <row r="92" spans="1:33" s="226" customFormat="1" ht="30" customHeight="1" x14ac:dyDescent="0.25">
      <c r="A92" s="234" t="s">
        <v>69</v>
      </c>
      <c r="B92" s="235" t="s">
        <v>360</v>
      </c>
      <c r="C92" s="265" t="s">
        <v>373</v>
      </c>
      <c r="D92" s="237" t="s">
        <v>104</v>
      </c>
      <c r="E92" s="246"/>
      <c r="F92" s="247"/>
      <c r="G92" s="264">
        <f t="shared" si="178"/>
        <v>0</v>
      </c>
      <c r="H92" s="246">
        <v>1</v>
      </c>
      <c r="I92" s="247">
        <v>540</v>
      </c>
      <c r="J92" s="75">
        <f t="shared" si="204"/>
        <v>540</v>
      </c>
      <c r="K92" s="73"/>
      <c r="L92" s="74"/>
      <c r="M92" s="75">
        <f t="shared" si="205"/>
        <v>0</v>
      </c>
      <c r="N92" s="73"/>
      <c r="O92" s="74"/>
      <c r="P92" s="75">
        <f t="shared" si="206"/>
        <v>0</v>
      </c>
      <c r="Q92" s="73"/>
      <c r="R92" s="74"/>
      <c r="S92" s="75">
        <f t="shared" si="207"/>
        <v>0</v>
      </c>
      <c r="T92" s="73"/>
      <c r="U92" s="74"/>
      <c r="V92" s="75">
        <f t="shared" si="208"/>
        <v>0</v>
      </c>
      <c r="W92" s="76">
        <f t="shared" si="209"/>
        <v>0</v>
      </c>
      <c r="X92" s="66">
        <f t="shared" si="210"/>
        <v>540</v>
      </c>
      <c r="Y92" s="66">
        <f t="shared" si="211"/>
        <v>-540</v>
      </c>
      <c r="Z92" s="67">
        <v>1</v>
      </c>
      <c r="AA92" s="77"/>
      <c r="AB92" s="69"/>
      <c r="AC92" s="69"/>
      <c r="AD92" s="69"/>
      <c r="AE92" s="69"/>
      <c r="AF92" s="69"/>
      <c r="AG92" s="69"/>
    </row>
    <row r="93" spans="1:33" s="226" customFormat="1" ht="30" customHeight="1" x14ac:dyDescent="0.25">
      <c r="A93" s="234" t="s">
        <v>69</v>
      </c>
      <c r="B93" s="235" t="s">
        <v>361</v>
      </c>
      <c r="C93" s="265" t="s">
        <v>374</v>
      </c>
      <c r="D93" s="237" t="s">
        <v>104</v>
      </c>
      <c r="E93" s="246"/>
      <c r="F93" s="247"/>
      <c r="G93" s="264">
        <f t="shared" si="178"/>
        <v>0</v>
      </c>
      <c r="H93" s="246">
        <v>1</v>
      </c>
      <c r="I93" s="247">
        <v>830</v>
      </c>
      <c r="J93" s="64">
        <f t="shared" si="204"/>
        <v>830</v>
      </c>
      <c r="K93" s="62"/>
      <c r="L93" s="63"/>
      <c r="M93" s="64">
        <f t="shared" si="205"/>
        <v>0</v>
      </c>
      <c r="N93" s="62"/>
      <c r="O93" s="63"/>
      <c r="P93" s="64">
        <f t="shared" si="206"/>
        <v>0</v>
      </c>
      <c r="Q93" s="62"/>
      <c r="R93" s="63"/>
      <c r="S93" s="64">
        <f t="shared" si="207"/>
        <v>0</v>
      </c>
      <c r="T93" s="62"/>
      <c r="U93" s="63"/>
      <c r="V93" s="64">
        <f t="shared" si="208"/>
        <v>0</v>
      </c>
      <c r="W93" s="65">
        <f t="shared" si="209"/>
        <v>0</v>
      </c>
      <c r="X93" s="66">
        <f t="shared" si="210"/>
        <v>830</v>
      </c>
      <c r="Y93" s="66">
        <f t="shared" si="211"/>
        <v>-830</v>
      </c>
      <c r="Z93" s="67">
        <v>1</v>
      </c>
      <c r="AA93" s="68"/>
      <c r="AB93" s="69"/>
      <c r="AC93" s="69"/>
      <c r="AD93" s="69"/>
      <c r="AE93" s="69"/>
      <c r="AF93" s="69"/>
      <c r="AG93" s="69"/>
    </row>
    <row r="94" spans="1:33" s="226" customFormat="1" ht="30" customHeight="1" x14ac:dyDescent="0.25">
      <c r="A94" s="234" t="s">
        <v>69</v>
      </c>
      <c r="B94" s="235" t="s">
        <v>362</v>
      </c>
      <c r="C94" s="265" t="s">
        <v>375</v>
      </c>
      <c r="D94" s="237" t="s">
        <v>104</v>
      </c>
      <c r="E94" s="246"/>
      <c r="F94" s="247"/>
      <c r="G94" s="264">
        <f t="shared" si="178"/>
        <v>0</v>
      </c>
      <c r="H94" s="246">
        <v>1</v>
      </c>
      <c r="I94" s="247">
        <v>830</v>
      </c>
      <c r="J94" s="64">
        <f t="shared" si="204"/>
        <v>830</v>
      </c>
      <c r="K94" s="62"/>
      <c r="L94" s="63"/>
      <c r="M94" s="64">
        <f t="shared" si="205"/>
        <v>0</v>
      </c>
      <c r="N94" s="62"/>
      <c r="O94" s="63"/>
      <c r="P94" s="64">
        <f t="shared" si="206"/>
        <v>0</v>
      </c>
      <c r="Q94" s="62"/>
      <c r="R94" s="63"/>
      <c r="S94" s="64">
        <f t="shared" si="207"/>
        <v>0</v>
      </c>
      <c r="T94" s="62"/>
      <c r="U94" s="63"/>
      <c r="V94" s="64">
        <f t="shared" si="208"/>
        <v>0</v>
      </c>
      <c r="W94" s="65">
        <f t="shared" si="209"/>
        <v>0</v>
      </c>
      <c r="X94" s="66">
        <f t="shared" si="210"/>
        <v>830</v>
      </c>
      <c r="Y94" s="66">
        <f t="shared" si="211"/>
        <v>-830</v>
      </c>
      <c r="Z94" s="67">
        <v>1</v>
      </c>
      <c r="AA94" s="68"/>
      <c r="AB94" s="69"/>
      <c r="AC94" s="69"/>
      <c r="AD94" s="69"/>
      <c r="AE94" s="69"/>
      <c r="AF94" s="69"/>
      <c r="AG94" s="69"/>
    </row>
    <row r="95" spans="1:33" s="226" customFormat="1" ht="30" customHeight="1" x14ac:dyDescent="0.25">
      <c r="A95" s="234" t="s">
        <v>69</v>
      </c>
      <c r="B95" s="235" t="s">
        <v>363</v>
      </c>
      <c r="C95" s="265" t="s">
        <v>376</v>
      </c>
      <c r="D95" s="237" t="s">
        <v>104</v>
      </c>
      <c r="E95" s="246"/>
      <c r="F95" s="247"/>
      <c r="G95" s="264">
        <f t="shared" si="178"/>
        <v>0</v>
      </c>
      <c r="H95" s="246">
        <v>0.25</v>
      </c>
      <c r="I95" s="247">
        <v>2600</v>
      </c>
      <c r="J95" s="75">
        <f t="shared" si="204"/>
        <v>650</v>
      </c>
      <c r="K95" s="73"/>
      <c r="L95" s="74"/>
      <c r="M95" s="75">
        <f t="shared" si="205"/>
        <v>0</v>
      </c>
      <c r="N95" s="73"/>
      <c r="O95" s="74"/>
      <c r="P95" s="75">
        <f t="shared" si="206"/>
        <v>0</v>
      </c>
      <c r="Q95" s="73"/>
      <c r="R95" s="74"/>
      <c r="S95" s="75">
        <f t="shared" si="207"/>
        <v>0</v>
      </c>
      <c r="T95" s="73"/>
      <c r="U95" s="74"/>
      <c r="V95" s="75">
        <f t="shared" si="208"/>
        <v>0</v>
      </c>
      <c r="W95" s="76">
        <f t="shared" si="209"/>
        <v>0</v>
      </c>
      <c r="X95" s="66">
        <f t="shared" si="210"/>
        <v>650</v>
      </c>
      <c r="Y95" s="66">
        <f t="shared" si="211"/>
        <v>-650</v>
      </c>
      <c r="Z95" s="67">
        <v>1</v>
      </c>
      <c r="AA95" s="77"/>
      <c r="AB95" s="69"/>
      <c r="AC95" s="69"/>
      <c r="AD95" s="69"/>
      <c r="AE95" s="69"/>
      <c r="AF95" s="69"/>
      <c r="AG95" s="69"/>
    </row>
    <row r="96" spans="1:33" s="226" customFormat="1" ht="28.8" customHeight="1" thickBot="1" x14ac:dyDescent="0.3">
      <c r="A96" s="234" t="s">
        <v>69</v>
      </c>
      <c r="B96" s="251" t="s">
        <v>364</v>
      </c>
      <c r="C96" s="266" t="s">
        <v>377</v>
      </c>
      <c r="D96" s="237" t="s">
        <v>104</v>
      </c>
      <c r="E96" s="246"/>
      <c r="F96" s="247"/>
      <c r="G96" s="264">
        <f t="shared" si="178"/>
        <v>0</v>
      </c>
      <c r="H96" s="246">
        <v>0.5</v>
      </c>
      <c r="I96" s="247">
        <v>2600</v>
      </c>
      <c r="J96" s="64">
        <f t="shared" si="204"/>
        <v>1300</v>
      </c>
      <c r="K96" s="62"/>
      <c r="L96" s="63"/>
      <c r="M96" s="64">
        <f t="shared" si="205"/>
        <v>0</v>
      </c>
      <c r="N96" s="62"/>
      <c r="O96" s="63"/>
      <c r="P96" s="64">
        <f t="shared" si="206"/>
        <v>0</v>
      </c>
      <c r="Q96" s="62"/>
      <c r="R96" s="63"/>
      <c r="S96" s="64">
        <f t="shared" si="207"/>
        <v>0</v>
      </c>
      <c r="T96" s="62"/>
      <c r="U96" s="63"/>
      <c r="V96" s="64">
        <f t="shared" si="208"/>
        <v>0</v>
      </c>
      <c r="W96" s="65">
        <f t="shared" si="209"/>
        <v>0</v>
      </c>
      <c r="X96" s="66">
        <f t="shared" si="210"/>
        <v>1300</v>
      </c>
      <c r="Y96" s="66">
        <f t="shared" si="211"/>
        <v>-1300</v>
      </c>
      <c r="Z96" s="67">
        <v>1</v>
      </c>
      <c r="AA96" s="68"/>
      <c r="AB96" s="69"/>
      <c r="AC96" s="69"/>
      <c r="AD96" s="69"/>
      <c r="AE96" s="69"/>
      <c r="AF96" s="69"/>
      <c r="AG96" s="69"/>
    </row>
    <row r="97" spans="1:33" ht="30" hidden="1" customHeight="1" thickBot="1" x14ac:dyDescent="0.3">
      <c r="A97" s="47" t="s">
        <v>66</v>
      </c>
      <c r="B97" s="48" t="s">
        <v>153</v>
      </c>
      <c r="C97" s="78" t="s">
        <v>154</v>
      </c>
      <c r="D97" s="79"/>
      <c r="E97" s="80">
        <f>SUM(E98:E100)</f>
        <v>0</v>
      </c>
      <c r="F97" s="81"/>
      <c r="G97" s="82">
        <f t="shared" ref="G97:H97" si="213">SUM(G98:G100)</f>
        <v>0</v>
      </c>
      <c r="H97" s="80">
        <f t="shared" si="213"/>
        <v>0</v>
      </c>
      <c r="I97" s="81"/>
      <c r="J97" s="82">
        <f t="shared" ref="J97:K97" si="214">SUM(J98:J100)</f>
        <v>0</v>
      </c>
      <c r="K97" s="80">
        <f t="shared" si="214"/>
        <v>0</v>
      </c>
      <c r="L97" s="81"/>
      <c r="M97" s="82">
        <f t="shared" ref="M97:N97" si="215">SUM(M98:M100)</f>
        <v>0</v>
      </c>
      <c r="N97" s="80">
        <f t="shared" si="215"/>
        <v>0</v>
      </c>
      <c r="O97" s="81"/>
      <c r="P97" s="82">
        <f t="shared" ref="P97:Q97" si="216">SUM(P98:P100)</f>
        <v>0</v>
      </c>
      <c r="Q97" s="80">
        <f t="shared" si="216"/>
        <v>0</v>
      </c>
      <c r="R97" s="81"/>
      <c r="S97" s="82">
        <f t="shared" ref="S97:T97" si="217">SUM(S98:S100)</f>
        <v>0</v>
      </c>
      <c r="T97" s="80">
        <f t="shared" si="217"/>
        <v>0</v>
      </c>
      <c r="U97" s="81"/>
      <c r="V97" s="82">
        <f t="shared" ref="V97:W97" si="218">SUM(V98:V100)</f>
        <v>0</v>
      </c>
      <c r="W97" s="82">
        <f t="shared" si="218"/>
        <v>0</v>
      </c>
      <c r="X97" s="82">
        <f>SUM(X98:X100)</f>
        <v>0</v>
      </c>
      <c r="Y97" s="82">
        <f t="shared" si="163"/>
        <v>0</v>
      </c>
      <c r="Z97" s="82">
        <v>0</v>
      </c>
      <c r="AA97" s="84"/>
      <c r="AB97" s="57"/>
      <c r="AC97" s="57"/>
      <c r="AD97" s="57"/>
      <c r="AE97" s="57"/>
      <c r="AF97" s="57"/>
      <c r="AG97" s="57"/>
    </row>
    <row r="98" spans="1:33" ht="30" hidden="1" customHeight="1" thickBot="1" x14ac:dyDescent="0.3">
      <c r="A98" s="58" t="s">
        <v>69</v>
      </c>
      <c r="B98" s="59" t="s">
        <v>155</v>
      </c>
      <c r="C98" s="133" t="s">
        <v>156</v>
      </c>
      <c r="D98" s="61" t="s">
        <v>157</v>
      </c>
      <c r="E98" s="62"/>
      <c r="F98" s="63"/>
      <c r="G98" s="64">
        <f t="shared" ref="G98:G100" si="219">E98*F98</f>
        <v>0</v>
      </c>
      <c r="H98" s="62"/>
      <c r="I98" s="63"/>
      <c r="J98" s="64">
        <f t="shared" ref="J98:J100" si="220">H98*I98</f>
        <v>0</v>
      </c>
      <c r="K98" s="62"/>
      <c r="L98" s="63"/>
      <c r="M98" s="64">
        <f t="shared" ref="M98:M100" si="221">K98*L98</f>
        <v>0</v>
      </c>
      <c r="N98" s="62"/>
      <c r="O98" s="63"/>
      <c r="P98" s="64">
        <f t="shared" ref="P98:P100" si="222">N98*O98</f>
        <v>0</v>
      </c>
      <c r="Q98" s="62"/>
      <c r="R98" s="63"/>
      <c r="S98" s="64">
        <f t="shared" ref="S98:S100" si="223">Q98*R98</f>
        <v>0</v>
      </c>
      <c r="T98" s="62"/>
      <c r="U98" s="63"/>
      <c r="V98" s="64">
        <f t="shared" ref="V98:V100" si="224">T98*U98</f>
        <v>0</v>
      </c>
      <c r="W98" s="65">
        <f t="shared" ref="W98:W100" si="225">G98+M98+S98</f>
        <v>0</v>
      </c>
      <c r="X98" s="66">
        <f t="shared" ref="X98:X100" si="226">J98+P98+V98</f>
        <v>0</v>
      </c>
      <c r="Y98" s="66">
        <f t="shared" si="163"/>
        <v>0</v>
      </c>
      <c r="Z98" s="67">
        <v>0</v>
      </c>
      <c r="AA98" s="68"/>
      <c r="AB98" s="69"/>
      <c r="AC98" s="69"/>
      <c r="AD98" s="69"/>
      <c r="AE98" s="69"/>
      <c r="AF98" s="69"/>
      <c r="AG98" s="69"/>
    </row>
    <row r="99" spans="1:33" ht="30" hidden="1" customHeight="1" thickBot="1" x14ac:dyDescent="0.3">
      <c r="A99" s="58" t="s">
        <v>69</v>
      </c>
      <c r="B99" s="59" t="s">
        <v>158</v>
      </c>
      <c r="C99" s="133" t="s">
        <v>159</v>
      </c>
      <c r="D99" s="61" t="s">
        <v>157</v>
      </c>
      <c r="E99" s="62"/>
      <c r="F99" s="63"/>
      <c r="G99" s="64">
        <f t="shared" si="219"/>
        <v>0</v>
      </c>
      <c r="H99" s="62"/>
      <c r="I99" s="63"/>
      <c r="J99" s="64">
        <f t="shared" si="220"/>
        <v>0</v>
      </c>
      <c r="K99" s="62"/>
      <c r="L99" s="63"/>
      <c r="M99" s="64">
        <f t="shared" si="221"/>
        <v>0</v>
      </c>
      <c r="N99" s="62"/>
      <c r="O99" s="63"/>
      <c r="P99" s="64">
        <f t="shared" si="222"/>
        <v>0</v>
      </c>
      <c r="Q99" s="62"/>
      <c r="R99" s="63"/>
      <c r="S99" s="64">
        <f t="shared" si="223"/>
        <v>0</v>
      </c>
      <c r="T99" s="62"/>
      <c r="U99" s="63"/>
      <c r="V99" s="64">
        <f t="shared" si="224"/>
        <v>0</v>
      </c>
      <c r="W99" s="65">
        <f t="shared" si="225"/>
        <v>0</v>
      </c>
      <c r="X99" s="66">
        <f t="shared" si="226"/>
        <v>0</v>
      </c>
      <c r="Y99" s="66">
        <f t="shared" si="163"/>
        <v>0</v>
      </c>
      <c r="Z99" s="67">
        <v>0</v>
      </c>
      <c r="AA99" s="68"/>
      <c r="AB99" s="69"/>
      <c r="AC99" s="69"/>
      <c r="AD99" s="69"/>
      <c r="AE99" s="69"/>
      <c r="AF99" s="69"/>
      <c r="AG99" s="69"/>
    </row>
    <row r="100" spans="1:33" ht="30" hidden="1" customHeight="1" thickBot="1" x14ac:dyDescent="0.3">
      <c r="A100" s="70" t="s">
        <v>69</v>
      </c>
      <c r="B100" s="91" t="s">
        <v>160</v>
      </c>
      <c r="C100" s="134" t="s">
        <v>161</v>
      </c>
      <c r="D100" s="72" t="s">
        <v>157</v>
      </c>
      <c r="E100" s="73"/>
      <c r="F100" s="74"/>
      <c r="G100" s="75">
        <f t="shared" si="219"/>
        <v>0</v>
      </c>
      <c r="H100" s="73"/>
      <c r="I100" s="74"/>
      <c r="J100" s="75">
        <f t="shared" si="220"/>
        <v>0</v>
      </c>
      <c r="K100" s="73"/>
      <c r="L100" s="74"/>
      <c r="M100" s="75">
        <f t="shared" si="221"/>
        <v>0</v>
      </c>
      <c r="N100" s="73"/>
      <c r="O100" s="74"/>
      <c r="P100" s="75">
        <f t="shared" si="222"/>
        <v>0</v>
      </c>
      <c r="Q100" s="73"/>
      <c r="R100" s="74"/>
      <c r="S100" s="75">
        <f t="shared" si="223"/>
        <v>0</v>
      </c>
      <c r="T100" s="73"/>
      <c r="U100" s="74"/>
      <c r="V100" s="75">
        <f t="shared" si="224"/>
        <v>0</v>
      </c>
      <c r="W100" s="76">
        <f t="shared" si="225"/>
        <v>0</v>
      </c>
      <c r="X100" s="66">
        <f t="shared" si="226"/>
        <v>0</v>
      </c>
      <c r="Y100" s="66">
        <f t="shared" si="163"/>
        <v>0</v>
      </c>
      <c r="Z100" s="67">
        <v>0</v>
      </c>
      <c r="AA100" s="77"/>
      <c r="AB100" s="69"/>
      <c r="AC100" s="69"/>
      <c r="AD100" s="69"/>
      <c r="AE100" s="69"/>
      <c r="AF100" s="69"/>
      <c r="AG100" s="69"/>
    </row>
    <row r="101" spans="1:33" ht="30" customHeight="1" x14ac:dyDescent="0.25">
      <c r="A101" s="47" t="s">
        <v>66</v>
      </c>
      <c r="B101" s="48" t="s">
        <v>162</v>
      </c>
      <c r="C101" s="78" t="s">
        <v>163</v>
      </c>
      <c r="D101" s="79"/>
      <c r="E101" s="80"/>
      <c r="F101" s="81"/>
      <c r="G101" s="82">
        <f t="shared" ref="G101:H101" si="227">SUM(G102:G104)</f>
        <v>13000</v>
      </c>
      <c r="H101" s="80"/>
      <c r="I101" s="81"/>
      <c r="J101" s="82">
        <f t="shared" ref="J101:K101" si="228">SUM(J102:J104)</f>
        <v>14049</v>
      </c>
      <c r="K101" s="80">
        <f t="shared" si="228"/>
        <v>0</v>
      </c>
      <c r="L101" s="81"/>
      <c r="M101" s="82">
        <f t="shared" ref="M101:N101" si="229">SUM(M102:M104)</f>
        <v>0</v>
      </c>
      <c r="N101" s="80">
        <f t="shared" si="229"/>
        <v>0</v>
      </c>
      <c r="O101" s="81"/>
      <c r="P101" s="82">
        <f t="shared" ref="P101:Q101" si="230">SUM(P102:P104)</f>
        <v>0</v>
      </c>
      <c r="Q101" s="80">
        <f t="shared" si="230"/>
        <v>0</v>
      </c>
      <c r="R101" s="81"/>
      <c r="S101" s="82">
        <f t="shared" ref="S101:T101" si="231">SUM(S102:S104)</f>
        <v>0</v>
      </c>
      <c r="T101" s="80">
        <f t="shared" si="231"/>
        <v>0</v>
      </c>
      <c r="U101" s="81"/>
      <c r="V101" s="82">
        <f t="shared" ref="V101:X101" si="232">SUM(V102:V104)</f>
        <v>0</v>
      </c>
      <c r="W101" s="82">
        <f t="shared" si="232"/>
        <v>13000</v>
      </c>
      <c r="X101" s="82">
        <f t="shared" si="232"/>
        <v>14049</v>
      </c>
      <c r="Y101" s="82">
        <f t="shared" si="163"/>
        <v>-1049</v>
      </c>
      <c r="Z101" s="82">
        <f t="shared" si="177"/>
        <v>-8.0692307692307688E-2</v>
      </c>
      <c r="AA101" s="84"/>
      <c r="AB101" s="57"/>
      <c r="AC101" s="57"/>
      <c r="AD101" s="57"/>
      <c r="AE101" s="57"/>
      <c r="AF101" s="57"/>
      <c r="AG101" s="57"/>
    </row>
    <row r="102" spans="1:33" ht="30" customHeight="1" x14ac:dyDescent="0.25">
      <c r="A102" s="234" t="s">
        <v>69</v>
      </c>
      <c r="B102" s="235" t="s">
        <v>164</v>
      </c>
      <c r="C102" s="229" t="s">
        <v>378</v>
      </c>
      <c r="D102" s="237" t="s">
        <v>104</v>
      </c>
      <c r="E102" s="246">
        <v>10</v>
      </c>
      <c r="F102" s="247">
        <v>600</v>
      </c>
      <c r="G102" s="238">
        <f>E102*F102</f>
        <v>6000</v>
      </c>
      <c r="H102" s="287">
        <v>8</v>
      </c>
      <c r="I102" s="288">
        <v>821.25</v>
      </c>
      <c r="J102" s="289">
        <v>6570</v>
      </c>
      <c r="K102" s="62"/>
      <c r="L102" s="63"/>
      <c r="M102" s="64">
        <f t="shared" ref="M102:M104" si="233">K102*L102</f>
        <v>0</v>
      </c>
      <c r="N102" s="62"/>
      <c r="O102" s="63"/>
      <c r="P102" s="64">
        <f t="shared" ref="P102:P104" si="234">N102*O102</f>
        <v>0</v>
      </c>
      <c r="Q102" s="62"/>
      <c r="R102" s="63"/>
      <c r="S102" s="64">
        <f t="shared" ref="S102:S104" si="235">Q102*R102</f>
        <v>0</v>
      </c>
      <c r="T102" s="62"/>
      <c r="U102" s="63"/>
      <c r="V102" s="64">
        <f t="shared" ref="V102:V104" si="236">T102*U102</f>
        <v>0</v>
      </c>
      <c r="W102" s="65">
        <f t="shared" ref="W102:W104" si="237">G102+M102+S102</f>
        <v>6000</v>
      </c>
      <c r="X102" s="66">
        <f t="shared" ref="X102:X104" si="238">J102+P102+V102</f>
        <v>6570</v>
      </c>
      <c r="Y102" s="66">
        <f t="shared" si="163"/>
        <v>-570</v>
      </c>
      <c r="Z102" s="67">
        <f t="shared" si="177"/>
        <v>-9.5000000000000001E-2</v>
      </c>
      <c r="AA102" s="68"/>
      <c r="AB102" s="69"/>
      <c r="AC102" s="69"/>
      <c r="AD102" s="69"/>
      <c r="AE102" s="69"/>
      <c r="AF102" s="69"/>
      <c r="AG102" s="69"/>
    </row>
    <row r="103" spans="1:33" ht="30" customHeight="1" x14ac:dyDescent="0.25">
      <c r="A103" s="234" t="s">
        <v>69</v>
      </c>
      <c r="B103" s="235" t="s">
        <v>166</v>
      </c>
      <c r="C103" s="229" t="s">
        <v>379</v>
      </c>
      <c r="D103" s="237" t="s">
        <v>104</v>
      </c>
      <c r="E103" s="246">
        <v>14</v>
      </c>
      <c r="F103" s="247">
        <v>500</v>
      </c>
      <c r="G103" s="238">
        <f>E103*F103</f>
        <v>7000</v>
      </c>
      <c r="H103" s="287">
        <v>44</v>
      </c>
      <c r="I103" s="288">
        <v>182.41</v>
      </c>
      <c r="J103" s="289">
        <v>7479</v>
      </c>
      <c r="K103" s="62"/>
      <c r="L103" s="63"/>
      <c r="M103" s="64">
        <f t="shared" si="233"/>
        <v>0</v>
      </c>
      <c r="N103" s="62"/>
      <c r="O103" s="63"/>
      <c r="P103" s="64">
        <f t="shared" si="234"/>
        <v>0</v>
      </c>
      <c r="Q103" s="62"/>
      <c r="R103" s="63"/>
      <c r="S103" s="64">
        <f t="shared" si="235"/>
        <v>0</v>
      </c>
      <c r="T103" s="62"/>
      <c r="U103" s="63"/>
      <c r="V103" s="64">
        <f t="shared" si="236"/>
        <v>0</v>
      </c>
      <c r="W103" s="65">
        <f t="shared" si="237"/>
        <v>7000</v>
      </c>
      <c r="X103" s="66">
        <f t="shared" si="238"/>
        <v>7479</v>
      </c>
      <c r="Y103" s="66">
        <f t="shared" si="163"/>
        <v>-479</v>
      </c>
      <c r="Z103" s="67">
        <f t="shared" si="177"/>
        <v>-6.8428571428571422E-2</v>
      </c>
      <c r="AA103" s="68"/>
      <c r="AB103" s="69"/>
      <c r="AC103" s="69"/>
      <c r="AD103" s="69"/>
      <c r="AE103" s="69"/>
      <c r="AF103" s="69"/>
      <c r="AG103" s="69"/>
    </row>
    <row r="104" spans="1:33" ht="0.6" customHeight="1" thickBot="1" x14ac:dyDescent="0.3">
      <c r="A104" s="70" t="s">
        <v>69</v>
      </c>
      <c r="B104" s="71" t="s">
        <v>167</v>
      </c>
      <c r="C104" s="99" t="s">
        <v>165</v>
      </c>
      <c r="D104" s="72" t="s">
        <v>104</v>
      </c>
      <c r="E104" s="73"/>
      <c r="F104" s="74"/>
      <c r="G104" s="75">
        <f t="shared" ref="G104" si="239">E104*F104</f>
        <v>0</v>
      </c>
      <c r="H104" s="73"/>
      <c r="I104" s="74"/>
      <c r="J104" s="75">
        <f t="shared" ref="J104" si="240">H104*I104</f>
        <v>0</v>
      </c>
      <c r="K104" s="73"/>
      <c r="L104" s="74"/>
      <c r="M104" s="75">
        <f t="shared" si="233"/>
        <v>0</v>
      </c>
      <c r="N104" s="73"/>
      <c r="O104" s="74"/>
      <c r="P104" s="75">
        <f t="shared" si="234"/>
        <v>0</v>
      </c>
      <c r="Q104" s="73"/>
      <c r="R104" s="74"/>
      <c r="S104" s="75">
        <f t="shared" si="235"/>
        <v>0</v>
      </c>
      <c r="T104" s="73"/>
      <c r="U104" s="74"/>
      <c r="V104" s="75">
        <f t="shared" si="236"/>
        <v>0</v>
      </c>
      <c r="W104" s="76">
        <f t="shared" si="237"/>
        <v>0</v>
      </c>
      <c r="X104" s="66">
        <f t="shared" si="238"/>
        <v>0</v>
      </c>
      <c r="Y104" s="66">
        <f t="shared" si="163"/>
        <v>0</v>
      </c>
      <c r="Z104" s="67">
        <v>0</v>
      </c>
      <c r="AA104" s="77"/>
      <c r="AB104" s="69"/>
      <c r="AC104" s="69"/>
      <c r="AD104" s="69"/>
      <c r="AE104" s="69"/>
      <c r="AF104" s="69"/>
      <c r="AG104" s="69"/>
    </row>
    <row r="105" spans="1:33" ht="30" hidden="1" customHeight="1" thickBot="1" x14ac:dyDescent="0.3">
      <c r="A105" s="47" t="s">
        <v>66</v>
      </c>
      <c r="B105" s="48" t="s">
        <v>168</v>
      </c>
      <c r="C105" s="78" t="s">
        <v>169</v>
      </c>
      <c r="D105" s="79"/>
      <c r="E105" s="80">
        <f>SUM(E106:E108)</f>
        <v>0</v>
      </c>
      <c r="F105" s="81"/>
      <c r="G105" s="82">
        <f t="shared" ref="G105:H105" si="241">SUM(G106:G108)</f>
        <v>0</v>
      </c>
      <c r="H105" s="80">
        <f t="shared" si="241"/>
        <v>0</v>
      </c>
      <c r="I105" s="81"/>
      <c r="J105" s="82">
        <f t="shared" ref="J105:K105" si="242">SUM(J106:J108)</f>
        <v>0</v>
      </c>
      <c r="K105" s="80">
        <f t="shared" si="242"/>
        <v>0</v>
      </c>
      <c r="L105" s="81"/>
      <c r="M105" s="82">
        <f t="shared" ref="M105:N105" si="243">SUM(M106:M108)</f>
        <v>0</v>
      </c>
      <c r="N105" s="80">
        <f t="shared" si="243"/>
        <v>0</v>
      </c>
      <c r="O105" s="81"/>
      <c r="P105" s="82">
        <f t="shared" ref="P105:Q105" si="244">SUM(P106:P108)</f>
        <v>0</v>
      </c>
      <c r="Q105" s="80">
        <f t="shared" si="244"/>
        <v>0</v>
      </c>
      <c r="R105" s="81"/>
      <c r="S105" s="82">
        <f t="shared" ref="S105:T105" si="245">SUM(S106:S108)</f>
        <v>0</v>
      </c>
      <c r="T105" s="80">
        <f t="shared" si="245"/>
        <v>0</v>
      </c>
      <c r="U105" s="81"/>
      <c r="V105" s="82">
        <f t="shared" ref="V105:X105" si="246">SUM(V106:V108)</f>
        <v>0</v>
      </c>
      <c r="W105" s="82">
        <f t="shared" si="246"/>
        <v>0</v>
      </c>
      <c r="X105" s="82">
        <f t="shared" si="246"/>
        <v>0</v>
      </c>
      <c r="Y105" s="82">
        <f t="shared" si="163"/>
        <v>0</v>
      </c>
      <c r="Z105" s="82">
        <v>0</v>
      </c>
      <c r="AA105" s="84"/>
      <c r="AB105" s="57"/>
      <c r="AC105" s="57"/>
      <c r="AD105" s="57"/>
      <c r="AE105" s="57"/>
      <c r="AF105" s="57"/>
      <c r="AG105" s="57"/>
    </row>
    <row r="106" spans="1:33" ht="30" hidden="1" customHeight="1" thickBot="1" x14ac:dyDescent="0.3">
      <c r="A106" s="58" t="s">
        <v>69</v>
      </c>
      <c r="B106" s="59" t="s">
        <v>170</v>
      </c>
      <c r="C106" s="60" t="s">
        <v>165</v>
      </c>
      <c r="D106" s="61" t="s">
        <v>104</v>
      </c>
      <c r="E106" s="62"/>
      <c r="F106" s="63"/>
      <c r="G106" s="64">
        <f t="shared" ref="G106:G108" si="247">E106*F106</f>
        <v>0</v>
      </c>
      <c r="H106" s="62"/>
      <c r="I106" s="63"/>
      <c r="J106" s="64">
        <f t="shared" ref="J106:J108" si="248">H106*I106</f>
        <v>0</v>
      </c>
      <c r="K106" s="62"/>
      <c r="L106" s="63"/>
      <c r="M106" s="64">
        <f t="shared" ref="M106:M108" si="249">K106*L106</f>
        <v>0</v>
      </c>
      <c r="N106" s="62"/>
      <c r="O106" s="63"/>
      <c r="P106" s="64">
        <f t="shared" ref="P106:P108" si="250">N106*O106</f>
        <v>0</v>
      </c>
      <c r="Q106" s="62"/>
      <c r="R106" s="63"/>
      <c r="S106" s="64">
        <f t="shared" ref="S106:S108" si="251">Q106*R106</f>
        <v>0</v>
      </c>
      <c r="T106" s="62"/>
      <c r="U106" s="63"/>
      <c r="V106" s="64">
        <f t="shared" ref="V106:V108" si="252">T106*U106</f>
        <v>0</v>
      </c>
      <c r="W106" s="65">
        <f t="shared" ref="W106:W108" si="253">G106+M106+S106</f>
        <v>0</v>
      </c>
      <c r="X106" s="66">
        <f t="shared" ref="X106:X108" si="254">J106+P106+V106</f>
        <v>0</v>
      </c>
      <c r="Y106" s="66">
        <f t="shared" si="163"/>
        <v>0</v>
      </c>
      <c r="Z106" s="67">
        <v>0</v>
      </c>
      <c r="AA106" s="68"/>
      <c r="AB106" s="69"/>
      <c r="AC106" s="69"/>
      <c r="AD106" s="69"/>
      <c r="AE106" s="69"/>
      <c r="AF106" s="69"/>
      <c r="AG106" s="69"/>
    </row>
    <row r="107" spans="1:33" ht="30" hidden="1" customHeight="1" thickBot="1" x14ac:dyDescent="0.3">
      <c r="A107" s="58" t="s">
        <v>69</v>
      </c>
      <c r="B107" s="59" t="s">
        <v>171</v>
      </c>
      <c r="C107" s="60" t="s">
        <v>165</v>
      </c>
      <c r="D107" s="61" t="s">
        <v>104</v>
      </c>
      <c r="E107" s="62"/>
      <c r="F107" s="63"/>
      <c r="G107" s="64">
        <f t="shared" si="247"/>
        <v>0</v>
      </c>
      <c r="H107" s="62"/>
      <c r="I107" s="63"/>
      <c r="J107" s="64">
        <f t="shared" si="248"/>
        <v>0</v>
      </c>
      <c r="K107" s="62"/>
      <c r="L107" s="63"/>
      <c r="M107" s="64">
        <f t="shared" si="249"/>
        <v>0</v>
      </c>
      <c r="N107" s="62"/>
      <c r="O107" s="63"/>
      <c r="P107" s="64">
        <f t="shared" si="250"/>
        <v>0</v>
      </c>
      <c r="Q107" s="62"/>
      <c r="R107" s="63"/>
      <c r="S107" s="64">
        <f t="shared" si="251"/>
        <v>0</v>
      </c>
      <c r="T107" s="62"/>
      <c r="U107" s="63"/>
      <c r="V107" s="64">
        <f t="shared" si="252"/>
        <v>0</v>
      </c>
      <c r="W107" s="65">
        <f t="shared" si="253"/>
        <v>0</v>
      </c>
      <c r="X107" s="66">
        <f t="shared" si="254"/>
        <v>0</v>
      </c>
      <c r="Y107" s="66">
        <f t="shared" si="163"/>
        <v>0</v>
      </c>
      <c r="Z107" s="67">
        <v>0</v>
      </c>
      <c r="AA107" s="68"/>
      <c r="AB107" s="69"/>
      <c r="AC107" s="69"/>
      <c r="AD107" s="69"/>
      <c r="AE107" s="69"/>
      <c r="AF107" s="69"/>
      <c r="AG107" s="69"/>
    </row>
    <row r="108" spans="1:33" ht="30" hidden="1" customHeight="1" thickBot="1" x14ac:dyDescent="0.3">
      <c r="A108" s="70" t="s">
        <v>69</v>
      </c>
      <c r="B108" s="91" t="s">
        <v>172</v>
      </c>
      <c r="C108" s="99" t="s">
        <v>165</v>
      </c>
      <c r="D108" s="72" t="s">
        <v>104</v>
      </c>
      <c r="E108" s="73"/>
      <c r="F108" s="74"/>
      <c r="G108" s="75">
        <f t="shared" si="247"/>
        <v>0</v>
      </c>
      <c r="H108" s="73"/>
      <c r="I108" s="74"/>
      <c r="J108" s="75">
        <f t="shared" si="248"/>
        <v>0</v>
      </c>
      <c r="K108" s="73"/>
      <c r="L108" s="74"/>
      <c r="M108" s="75">
        <f t="shared" si="249"/>
        <v>0</v>
      </c>
      <c r="N108" s="73"/>
      <c r="O108" s="74"/>
      <c r="P108" s="75">
        <f t="shared" si="250"/>
        <v>0</v>
      </c>
      <c r="Q108" s="73"/>
      <c r="R108" s="74"/>
      <c r="S108" s="75">
        <f t="shared" si="251"/>
        <v>0</v>
      </c>
      <c r="T108" s="73"/>
      <c r="U108" s="74"/>
      <c r="V108" s="75">
        <f t="shared" si="252"/>
        <v>0</v>
      </c>
      <c r="W108" s="76">
        <f t="shared" si="253"/>
        <v>0</v>
      </c>
      <c r="X108" s="66">
        <f t="shared" si="254"/>
        <v>0</v>
      </c>
      <c r="Y108" s="100">
        <f t="shared" si="163"/>
        <v>0</v>
      </c>
      <c r="Z108" s="67">
        <v>0</v>
      </c>
      <c r="AA108" s="77"/>
      <c r="AB108" s="69"/>
      <c r="AC108" s="69"/>
      <c r="AD108" s="69"/>
      <c r="AE108" s="69"/>
      <c r="AF108" s="69"/>
      <c r="AG108" s="69"/>
    </row>
    <row r="109" spans="1:33" ht="29.4" customHeight="1" thickBot="1" x14ac:dyDescent="0.3">
      <c r="A109" s="101" t="s">
        <v>173</v>
      </c>
      <c r="B109" s="102"/>
      <c r="C109" s="103"/>
      <c r="D109" s="104"/>
      <c r="E109" s="108"/>
      <c r="F109" s="122"/>
      <c r="G109" s="107">
        <f t="shared" ref="G109:H109" si="255">G105+G101+G97+G63+G59</f>
        <v>54060</v>
      </c>
      <c r="H109" s="108"/>
      <c r="I109" s="122"/>
      <c r="J109" s="107">
        <f t="shared" ref="J109:K109" si="256">J105+J101+J97+J63+J59</f>
        <v>55109</v>
      </c>
      <c r="K109" s="123">
        <f t="shared" si="256"/>
        <v>0</v>
      </c>
      <c r="L109" s="122"/>
      <c r="M109" s="107">
        <f t="shared" ref="M109:N109" si="257">M105+M101+M97+M63+M59</f>
        <v>0</v>
      </c>
      <c r="N109" s="123">
        <f t="shared" si="257"/>
        <v>0</v>
      </c>
      <c r="O109" s="122"/>
      <c r="P109" s="107">
        <f t="shared" ref="P109:Q109" si="258">P105+P101+P97+P63+P59</f>
        <v>0</v>
      </c>
      <c r="Q109" s="123">
        <f t="shared" si="258"/>
        <v>0</v>
      </c>
      <c r="R109" s="122"/>
      <c r="S109" s="107">
        <f t="shared" ref="S109:T109" si="259">S105+S101+S97+S63+S59</f>
        <v>0</v>
      </c>
      <c r="T109" s="123">
        <f t="shared" si="259"/>
        <v>0</v>
      </c>
      <c r="U109" s="122"/>
      <c r="V109" s="107">
        <f t="shared" ref="V109:W109" si="260">V105+V101+V97+V63+V59</f>
        <v>0</v>
      </c>
      <c r="W109" s="124">
        <f t="shared" si="260"/>
        <v>54060</v>
      </c>
      <c r="X109" s="135">
        <f>X105+X101+X97+X63+X59</f>
        <v>55109</v>
      </c>
      <c r="Y109" s="136">
        <f t="shared" si="163"/>
        <v>-1049</v>
      </c>
      <c r="Z109" s="136">
        <f t="shared" si="177"/>
        <v>-1.9404365519792823E-2</v>
      </c>
      <c r="AA109" s="112"/>
      <c r="AB109" s="5"/>
      <c r="AC109" s="5"/>
      <c r="AD109" s="5"/>
      <c r="AE109" s="5"/>
      <c r="AF109" s="5"/>
      <c r="AG109" s="5"/>
    </row>
    <row r="110" spans="1:33" ht="30" hidden="1" customHeight="1" thickBot="1" x14ac:dyDescent="0.3">
      <c r="A110" s="137" t="s">
        <v>64</v>
      </c>
      <c r="B110" s="138">
        <v>5</v>
      </c>
      <c r="C110" s="42" t="s">
        <v>174</v>
      </c>
      <c r="D110" s="43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5"/>
      <c r="X110" s="45"/>
      <c r="Y110" s="139"/>
      <c r="Z110" s="45"/>
      <c r="AA110" s="46"/>
      <c r="AB110" s="5"/>
      <c r="AC110" s="5"/>
      <c r="AD110" s="5"/>
      <c r="AE110" s="5"/>
      <c r="AF110" s="5"/>
      <c r="AG110" s="5"/>
    </row>
    <row r="111" spans="1:33" ht="30" hidden="1" customHeight="1" thickBot="1" x14ac:dyDescent="0.3">
      <c r="A111" s="47" t="s">
        <v>66</v>
      </c>
      <c r="B111" s="48" t="s">
        <v>175</v>
      </c>
      <c r="C111" s="78" t="s">
        <v>176</v>
      </c>
      <c r="D111" s="79"/>
      <c r="E111" s="80">
        <f>SUM(E112:E114)</f>
        <v>0</v>
      </c>
      <c r="F111" s="81"/>
      <c r="G111" s="82">
        <f t="shared" ref="G111:H111" si="261">SUM(G112:G114)</f>
        <v>0</v>
      </c>
      <c r="H111" s="80">
        <f t="shared" si="261"/>
        <v>0</v>
      </c>
      <c r="I111" s="81"/>
      <c r="J111" s="82">
        <f t="shared" ref="J111:K111" si="262">SUM(J112:J114)</f>
        <v>0</v>
      </c>
      <c r="K111" s="80">
        <f t="shared" si="262"/>
        <v>0</v>
      </c>
      <c r="L111" s="81"/>
      <c r="M111" s="82">
        <f t="shared" ref="M111:N111" si="263">SUM(M112:M114)</f>
        <v>0</v>
      </c>
      <c r="N111" s="80">
        <f t="shared" si="263"/>
        <v>0</v>
      </c>
      <c r="O111" s="81"/>
      <c r="P111" s="82">
        <f t="shared" ref="P111:Q111" si="264">SUM(P112:P114)</f>
        <v>0</v>
      </c>
      <c r="Q111" s="80">
        <f t="shared" si="264"/>
        <v>0</v>
      </c>
      <c r="R111" s="81"/>
      <c r="S111" s="82">
        <f t="shared" ref="S111:T111" si="265">SUM(S112:S114)</f>
        <v>0</v>
      </c>
      <c r="T111" s="80">
        <f t="shared" si="265"/>
        <v>0</v>
      </c>
      <c r="U111" s="81"/>
      <c r="V111" s="82">
        <f t="shared" ref="V111:X111" si="266">SUM(V112:V114)</f>
        <v>0</v>
      </c>
      <c r="W111" s="140">
        <f t="shared" si="266"/>
        <v>0</v>
      </c>
      <c r="X111" s="140">
        <f t="shared" si="266"/>
        <v>0</v>
      </c>
      <c r="Y111" s="140">
        <f t="shared" ref="Y111:Y123" si="267">W111-X111</f>
        <v>0</v>
      </c>
      <c r="Z111" s="55">
        <v>0</v>
      </c>
      <c r="AA111" s="84"/>
      <c r="AB111" s="69"/>
      <c r="AC111" s="69"/>
      <c r="AD111" s="69"/>
      <c r="AE111" s="69"/>
      <c r="AF111" s="69"/>
      <c r="AG111" s="69"/>
    </row>
    <row r="112" spans="1:33" ht="30" hidden="1" customHeight="1" thickBot="1" x14ac:dyDescent="0.3">
      <c r="A112" s="58" t="s">
        <v>69</v>
      </c>
      <c r="B112" s="59" t="s">
        <v>177</v>
      </c>
      <c r="C112" s="141" t="s">
        <v>178</v>
      </c>
      <c r="D112" s="61" t="s">
        <v>179</v>
      </c>
      <c r="E112" s="62"/>
      <c r="F112" s="63"/>
      <c r="G112" s="64">
        <f t="shared" ref="G112:G114" si="268">E112*F112</f>
        <v>0</v>
      </c>
      <c r="H112" s="62"/>
      <c r="I112" s="63"/>
      <c r="J112" s="64">
        <f t="shared" ref="J112:J114" si="269">H112*I112</f>
        <v>0</v>
      </c>
      <c r="K112" s="62"/>
      <c r="L112" s="63"/>
      <c r="M112" s="64">
        <f t="shared" ref="M112:M114" si="270">K112*L112</f>
        <v>0</v>
      </c>
      <c r="N112" s="62"/>
      <c r="O112" s="63"/>
      <c r="P112" s="64">
        <f t="shared" ref="P112:P114" si="271">N112*O112</f>
        <v>0</v>
      </c>
      <c r="Q112" s="62"/>
      <c r="R112" s="63"/>
      <c r="S112" s="64">
        <f t="shared" ref="S112:S114" si="272">Q112*R112</f>
        <v>0</v>
      </c>
      <c r="T112" s="62"/>
      <c r="U112" s="63"/>
      <c r="V112" s="64">
        <f t="shared" ref="V112:V114" si="273">T112*U112</f>
        <v>0</v>
      </c>
      <c r="W112" s="65">
        <f t="shared" ref="W112:W114" si="274">G112+M112+S112</f>
        <v>0</v>
      </c>
      <c r="X112" s="66">
        <f t="shared" ref="X112:X114" si="275">J112+P112+V112</f>
        <v>0</v>
      </c>
      <c r="Y112" s="66">
        <f t="shared" si="267"/>
        <v>0</v>
      </c>
      <c r="Z112" s="67">
        <v>0</v>
      </c>
      <c r="AA112" s="68"/>
      <c r="AB112" s="69"/>
      <c r="AC112" s="69"/>
      <c r="AD112" s="69"/>
      <c r="AE112" s="69"/>
      <c r="AF112" s="69"/>
      <c r="AG112" s="69"/>
    </row>
    <row r="113" spans="1:33" ht="30" hidden="1" customHeight="1" thickBot="1" x14ac:dyDescent="0.3">
      <c r="A113" s="58" t="s">
        <v>69</v>
      </c>
      <c r="B113" s="59" t="s">
        <v>180</v>
      </c>
      <c r="C113" s="141" t="s">
        <v>178</v>
      </c>
      <c r="D113" s="61" t="s">
        <v>179</v>
      </c>
      <c r="E113" s="62"/>
      <c r="F113" s="63"/>
      <c r="G113" s="64">
        <f t="shared" si="268"/>
        <v>0</v>
      </c>
      <c r="H113" s="62"/>
      <c r="I113" s="63"/>
      <c r="J113" s="64">
        <f t="shared" si="269"/>
        <v>0</v>
      </c>
      <c r="K113" s="62"/>
      <c r="L113" s="63"/>
      <c r="M113" s="64">
        <f t="shared" si="270"/>
        <v>0</v>
      </c>
      <c r="N113" s="62"/>
      <c r="O113" s="63"/>
      <c r="P113" s="64">
        <f t="shared" si="271"/>
        <v>0</v>
      </c>
      <c r="Q113" s="62"/>
      <c r="R113" s="63"/>
      <c r="S113" s="64">
        <f t="shared" si="272"/>
        <v>0</v>
      </c>
      <c r="T113" s="62"/>
      <c r="U113" s="63"/>
      <c r="V113" s="64">
        <f t="shared" si="273"/>
        <v>0</v>
      </c>
      <c r="W113" s="65">
        <f t="shared" si="274"/>
        <v>0</v>
      </c>
      <c r="X113" s="66">
        <f t="shared" si="275"/>
        <v>0</v>
      </c>
      <c r="Y113" s="66">
        <f t="shared" si="267"/>
        <v>0</v>
      </c>
      <c r="Z113" s="67">
        <v>0</v>
      </c>
      <c r="AA113" s="68"/>
      <c r="AB113" s="69"/>
      <c r="AC113" s="69"/>
      <c r="AD113" s="69"/>
      <c r="AE113" s="69"/>
      <c r="AF113" s="69"/>
      <c r="AG113" s="69"/>
    </row>
    <row r="114" spans="1:33" ht="30" hidden="1" customHeight="1" thickBot="1" x14ac:dyDescent="0.3">
      <c r="A114" s="70" t="s">
        <v>69</v>
      </c>
      <c r="B114" s="71" t="s">
        <v>181</v>
      </c>
      <c r="C114" s="141" t="s">
        <v>178</v>
      </c>
      <c r="D114" s="72" t="s">
        <v>179</v>
      </c>
      <c r="E114" s="73"/>
      <c r="F114" s="74"/>
      <c r="G114" s="75">
        <f t="shared" si="268"/>
        <v>0</v>
      </c>
      <c r="H114" s="73"/>
      <c r="I114" s="74"/>
      <c r="J114" s="75">
        <f t="shared" si="269"/>
        <v>0</v>
      </c>
      <c r="K114" s="73"/>
      <c r="L114" s="74"/>
      <c r="M114" s="75">
        <f t="shared" si="270"/>
        <v>0</v>
      </c>
      <c r="N114" s="73"/>
      <c r="O114" s="74"/>
      <c r="P114" s="75">
        <f t="shared" si="271"/>
        <v>0</v>
      </c>
      <c r="Q114" s="73"/>
      <c r="R114" s="74"/>
      <c r="S114" s="75">
        <f t="shared" si="272"/>
        <v>0</v>
      </c>
      <c r="T114" s="73"/>
      <c r="U114" s="74"/>
      <c r="V114" s="75">
        <f t="shared" si="273"/>
        <v>0</v>
      </c>
      <c r="W114" s="76">
        <f t="shared" si="274"/>
        <v>0</v>
      </c>
      <c r="X114" s="66">
        <f t="shared" si="275"/>
        <v>0</v>
      </c>
      <c r="Y114" s="66">
        <f t="shared" si="267"/>
        <v>0</v>
      </c>
      <c r="Z114" s="67">
        <v>0</v>
      </c>
      <c r="AA114" s="77"/>
      <c r="AB114" s="69"/>
      <c r="AC114" s="69"/>
      <c r="AD114" s="69"/>
      <c r="AE114" s="69"/>
      <c r="AF114" s="69"/>
      <c r="AG114" s="69"/>
    </row>
    <row r="115" spans="1:33" ht="30" hidden="1" customHeight="1" thickBot="1" x14ac:dyDescent="0.3">
      <c r="A115" s="47" t="s">
        <v>66</v>
      </c>
      <c r="B115" s="48" t="s">
        <v>182</v>
      </c>
      <c r="C115" s="78" t="s">
        <v>183</v>
      </c>
      <c r="D115" s="142"/>
      <c r="E115" s="143">
        <f>SUM(E116:E118)</f>
        <v>0</v>
      </c>
      <c r="F115" s="81"/>
      <c r="G115" s="82">
        <f t="shared" ref="G115:H115" si="276">SUM(G116:G118)</f>
        <v>0</v>
      </c>
      <c r="H115" s="143">
        <f t="shared" si="276"/>
        <v>0</v>
      </c>
      <c r="I115" s="81"/>
      <c r="J115" s="82">
        <f t="shared" ref="J115:K115" si="277">SUM(J116:J118)</f>
        <v>0</v>
      </c>
      <c r="K115" s="143">
        <f t="shared" si="277"/>
        <v>0</v>
      </c>
      <c r="L115" s="81"/>
      <c r="M115" s="82">
        <f t="shared" ref="M115:N115" si="278">SUM(M116:M118)</f>
        <v>0</v>
      </c>
      <c r="N115" s="143">
        <f t="shared" si="278"/>
        <v>0</v>
      </c>
      <c r="O115" s="81"/>
      <c r="P115" s="82">
        <f t="shared" ref="P115:Q115" si="279">SUM(P116:P118)</f>
        <v>0</v>
      </c>
      <c r="Q115" s="143">
        <f t="shared" si="279"/>
        <v>0</v>
      </c>
      <c r="R115" s="81"/>
      <c r="S115" s="82">
        <f t="shared" ref="S115:T115" si="280">SUM(S116:S118)</f>
        <v>0</v>
      </c>
      <c r="T115" s="143">
        <f t="shared" si="280"/>
        <v>0</v>
      </c>
      <c r="U115" s="81"/>
      <c r="V115" s="82">
        <f t="shared" ref="V115:X115" si="281">SUM(V116:V118)</f>
        <v>0</v>
      </c>
      <c r="W115" s="140">
        <f t="shared" si="281"/>
        <v>0</v>
      </c>
      <c r="X115" s="140">
        <f t="shared" si="281"/>
        <v>0</v>
      </c>
      <c r="Y115" s="140">
        <f t="shared" si="267"/>
        <v>0</v>
      </c>
      <c r="Z115" s="140">
        <v>0</v>
      </c>
      <c r="AA115" s="84"/>
      <c r="AB115" s="69"/>
      <c r="AC115" s="69"/>
      <c r="AD115" s="69"/>
      <c r="AE115" s="69"/>
      <c r="AF115" s="69"/>
      <c r="AG115" s="69"/>
    </row>
    <row r="116" spans="1:33" ht="30" hidden="1" customHeight="1" thickBot="1" x14ac:dyDescent="0.3">
      <c r="A116" s="58" t="s">
        <v>69</v>
      </c>
      <c r="B116" s="59" t="s">
        <v>184</v>
      </c>
      <c r="C116" s="141" t="s">
        <v>185</v>
      </c>
      <c r="D116" s="94" t="s">
        <v>104</v>
      </c>
      <c r="E116" s="62"/>
      <c r="F116" s="63"/>
      <c r="G116" s="64">
        <f t="shared" ref="G116:G118" si="282">E116*F116</f>
        <v>0</v>
      </c>
      <c r="H116" s="62"/>
      <c r="I116" s="63"/>
      <c r="J116" s="64">
        <f t="shared" ref="J116:J118" si="283">H116*I116</f>
        <v>0</v>
      </c>
      <c r="K116" s="62"/>
      <c r="L116" s="63"/>
      <c r="M116" s="64">
        <f t="shared" ref="M116:M118" si="284">K116*L116</f>
        <v>0</v>
      </c>
      <c r="N116" s="62"/>
      <c r="O116" s="63"/>
      <c r="P116" s="64">
        <f t="shared" ref="P116:P118" si="285">N116*O116</f>
        <v>0</v>
      </c>
      <c r="Q116" s="62"/>
      <c r="R116" s="63"/>
      <c r="S116" s="64">
        <f t="shared" ref="S116:S118" si="286">Q116*R116</f>
        <v>0</v>
      </c>
      <c r="T116" s="62"/>
      <c r="U116" s="63"/>
      <c r="V116" s="64">
        <f t="shared" ref="V116:V118" si="287">T116*U116</f>
        <v>0</v>
      </c>
      <c r="W116" s="65">
        <f t="shared" ref="W116:W118" si="288">G116+M116+S116</f>
        <v>0</v>
      </c>
      <c r="X116" s="66">
        <f t="shared" ref="X116:X118" si="289">J116+P116+V116</f>
        <v>0</v>
      </c>
      <c r="Y116" s="66">
        <f t="shared" si="267"/>
        <v>0</v>
      </c>
      <c r="Z116" s="67">
        <v>0</v>
      </c>
      <c r="AA116" s="68"/>
      <c r="AB116" s="69"/>
      <c r="AC116" s="69"/>
      <c r="AD116" s="69"/>
      <c r="AE116" s="69"/>
      <c r="AF116" s="69"/>
      <c r="AG116" s="69"/>
    </row>
    <row r="117" spans="1:33" ht="30" hidden="1" customHeight="1" thickBot="1" x14ac:dyDescent="0.3">
      <c r="A117" s="58" t="s">
        <v>69</v>
      </c>
      <c r="B117" s="59" t="s">
        <v>186</v>
      </c>
      <c r="C117" s="60" t="s">
        <v>185</v>
      </c>
      <c r="D117" s="61" t="s">
        <v>104</v>
      </c>
      <c r="E117" s="62"/>
      <c r="F117" s="63"/>
      <c r="G117" s="64">
        <f t="shared" si="282"/>
        <v>0</v>
      </c>
      <c r="H117" s="62"/>
      <c r="I117" s="63"/>
      <c r="J117" s="64">
        <f t="shared" si="283"/>
        <v>0</v>
      </c>
      <c r="K117" s="62"/>
      <c r="L117" s="63"/>
      <c r="M117" s="64">
        <f t="shared" si="284"/>
        <v>0</v>
      </c>
      <c r="N117" s="62"/>
      <c r="O117" s="63"/>
      <c r="P117" s="64">
        <f t="shared" si="285"/>
        <v>0</v>
      </c>
      <c r="Q117" s="62"/>
      <c r="R117" s="63"/>
      <c r="S117" s="64">
        <f t="shared" si="286"/>
        <v>0</v>
      </c>
      <c r="T117" s="62"/>
      <c r="U117" s="63"/>
      <c r="V117" s="64">
        <f t="shared" si="287"/>
        <v>0</v>
      </c>
      <c r="W117" s="65">
        <f t="shared" si="288"/>
        <v>0</v>
      </c>
      <c r="X117" s="66">
        <f t="shared" si="289"/>
        <v>0</v>
      </c>
      <c r="Y117" s="66">
        <f t="shared" si="267"/>
        <v>0</v>
      </c>
      <c r="Z117" s="67">
        <v>0</v>
      </c>
      <c r="AA117" s="68"/>
      <c r="AB117" s="69"/>
      <c r="AC117" s="69"/>
      <c r="AD117" s="69"/>
      <c r="AE117" s="69"/>
      <c r="AF117" s="69"/>
      <c r="AG117" s="69"/>
    </row>
    <row r="118" spans="1:33" ht="30" hidden="1" customHeight="1" thickBot="1" x14ac:dyDescent="0.3">
      <c r="A118" s="70" t="s">
        <v>69</v>
      </c>
      <c r="B118" s="71" t="s">
        <v>187</v>
      </c>
      <c r="C118" s="99" t="s">
        <v>185</v>
      </c>
      <c r="D118" s="72" t="s">
        <v>104</v>
      </c>
      <c r="E118" s="73"/>
      <c r="F118" s="74"/>
      <c r="G118" s="75">
        <f t="shared" si="282"/>
        <v>0</v>
      </c>
      <c r="H118" s="73"/>
      <c r="I118" s="74"/>
      <c r="J118" s="75">
        <f t="shared" si="283"/>
        <v>0</v>
      </c>
      <c r="K118" s="73"/>
      <c r="L118" s="74"/>
      <c r="M118" s="75">
        <f t="shared" si="284"/>
        <v>0</v>
      </c>
      <c r="N118" s="73"/>
      <c r="O118" s="74"/>
      <c r="P118" s="75">
        <f t="shared" si="285"/>
        <v>0</v>
      </c>
      <c r="Q118" s="73"/>
      <c r="R118" s="74"/>
      <c r="S118" s="75">
        <f t="shared" si="286"/>
        <v>0</v>
      </c>
      <c r="T118" s="73"/>
      <c r="U118" s="74"/>
      <c r="V118" s="75">
        <f t="shared" si="287"/>
        <v>0</v>
      </c>
      <c r="W118" s="76">
        <f t="shared" si="288"/>
        <v>0</v>
      </c>
      <c r="X118" s="66">
        <f t="shared" si="289"/>
        <v>0</v>
      </c>
      <c r="Y118" s="66">
        <f t="shared" si="267"/>
        <v>0</v>
      </c>
      <c r="Z118" s="67">
        <v>0</v>
      </c>
      <c r="AA118" s="77"/>
      <c r="AB118" s="69"/>
      <c r="AC118" s="69"/>
      <c r="AD118" s="69"/>
      <c r="AE118" s="69"/>
      <c r="AF118" s="69"/>
      <c r="AG118" s="69"/>
    </row>
    <row r="119" spans="1:33" ht="30" hidden="1" customHeight="1" thickBot="1" x14ac:dyDescent="0.3">
      <c r="A119" s="47" t="s">
        <v>66</v>
      </c>
      <c r="B119" s="48" t="s">
        <v>188</v>
      </c>
      <c r="C119" s="144" t="s">
        <v>189</v>
      </c>
      <c r="D119" s="145"/>
      <c r="E119" s="143">
        <f>SUM(E120:E122)</f>
        <v>0</v>
      </c>
      <c r="F119" s="81"/>
      <c r="G119" s="82">
        <f t="shared" ref="G119:H119" si="290">SUM(G120:G122)</f>
        <v>0</v>
      </c>
      <c r="H119" s="143">
        <f t="shared" si="290"/>
        <v>0</v>
      </c>
      <c r="I119" s="81"/>
      <c r="J119" s="82">
        <f t="shared" ref="J119:K119" si="291">SUM(J120:J122)</f>
        <v>0</v>
      </c>
      <c r="K119" s="143">
        <f t="shared" si="291"/>
        <v>0</v>
      </c>
      <c r="L119" s="81"/>
      <c r="M119" s="82">
        <f t="shared" ref="M119:N119" si="292">SUM(M120:M122)</f>
        <v>0</v>
      </c>
      <c r="N119" s="143">
        <f t="shared" si="292"/>
        <v>0</v>
      </c>
      <c r="O119" s="81"/>
      <c r="P119" s="82">
        <f t="shared" ref="P119:Q119" si="293">SUM(P120:P122)</f>
        <v>0</v>
      </c>
      <c r="Q119" s="143">
        <f t="shared" si="293"/>
        <v>0</v>
      </c>
      <c r="R119" s="81"/>
      <c r="S119" s="82">
        <f t="shared" ref="S119:T119" si="294">SUM(S120:S122)</f>
        <v>0</v>
      </c>
      <c r="T119" s="143">
        <f t="shared" si="294"/>
        <v>0</v>
      </c>
      <c r="U119" s="81"/>
      <c r="V119" s="82">
        <f t="shared" ref="V119:X119" si="295">SUM(V120:V122)</f>
        <v>0</v>
      </c>
      <c r="W119" s="140">
        <f t="shared" si="295"/>
        <v>0</v>
      </c>
      <c r="X119" s="140">
        <f t="shared" si="295"/>
        <v>0</v>
      </c>
      <c r="Y119" s="140">
        <f t="shared" si="267"/>
        <v>0</v>
      </c>
      <c r="Z119" s="140">
        <v>0</v>
      </c>
      <c r="AA119" s="84"/>
      <c r="AB119" s="69"/>
      <c r="AC119" s="69"/>
      <c r="AD119" s="69"/>
      <c r="AE119" s="69"/>
      <c r="AF119" s="69"/>
      <c r="AG119" s="69"/>
    </row>
    <row r="120" spans="1:33" ht="30" hidden="1" customHeight="1" thickBot="1" x14ac:dyDescent="0.3">
      <c r="A120" s="58" t="s">
        <v>69</v>
      </c>
      <c r="B120" s="59" t="s">
        <v>190</v>
      </c>
      <c r="C120" s="146" t="s">
        <v>110</v>
      </c>
      <c r="D120" s="147" t="s">
        <v>111</v>
      </c>
      <c r="E120" s="62"/>
      <c r="F120" s="63"/>
      <c r="G120" s="64">
        <f t="shared" ref="G120:G122" si="296">E120*F120</f>
        <v>0</v>
      </c>
      <c r="H120" s="62"/>
      <c r="I120" s="63"/>
      <c r="J120" s="64">
        <f t="shared" ref="J120:J122" si="297">H120*I120</f>
        <v>0</v>
      </c>
      <c r="K120" s="62"/>
      <c r="L120" s="63"/>
      <c r="M120" s="64">
        <f t="shared" ref="M120:M122" si="298">K120*L120</f>
        <v>0</v>
      </c>
      <c r="N120" s="62"/>
      <c r="O120" s="63"/>
      <c r="P120" s="64">
        <f t="shared" ref="P120:P122" si="299">N120*O120</f>
        <v>0</v>
      </c>
      <c r="Q120" s="62"/>
      <c r="R120" s="63"/>
      <c r="S120" s="64">
        <f t="shared" ref="S120:S122" si="300">Q120*R120</f>
        <v>0</v>
      </c>
      <c r="T120" s="62"/>
      <c r="U120" s="63"/>
      <c r="V120" s="64">
        <f t="shared" ref="V120:V122" si="301">T120*U120</f>
        <v>0</v>
      </c>
      <c r="W120" s="65">
        <f t="shared" ref="W120:W122" si="302">G120+M120+S120</f>
        <v>0</v>
      </c>
      <c r="X120" s="66">
        <f t="shared" ref="X120:X122" si="303">J120+P120+V120</f>
        <v>0</v>
      </c>
      <c r="Y120" s="66">
        <f t="shared" si="267"/>
        <v>0</v>
      </c>
      <c r="Z120" s="67">
        <v>0</v>
      </c>
      <c r="AA120" s="68"/>
      <c r="AB120" s="69"/>
      <c r="AC120" s="69"/>
      <c r="AD120" s="69"/>
      <c r="AE120" s="69"/>
      <c r="AF120" s="69"/>
      <c r="AG120" s="69"/>
    </row>
    <row r="121" spans="1:33" ht="30" hidden="1" customHeight="1" thickBot="1" x14ac:dyDescent="0.3">
      <c r="A121" s="58" t="s">
        <v>69</v>
      </c>
      <c r="B121" s="59" t="s">
        <v>191</v>
      </c>
      <c r="C121" s="146" t="s">
        <v>110</v>
      </c>
      <c r="D121" s="147" t="s">
        <v>111</v>
      </c>
      <c r="E121" s="62"/>
      <c r="F121" s="63"/>
      <c r="G121" s="64">
        <f t="shared" si="296"/>
        <v>0</v>
      </c>
      <c r="H121" s="62"/>
      <c r="I121" s="63"/>
      <c r="J121" s="64">
        <f t="shared" si="297"/>
        <v>0</v>
      </c>
      <c r="K121" s="62"/>
      <c r="L121" s="63"/>
      <c r="M121" s="64">
        <f t="shared" si="298"/>
        <v>0</v>
      </c>
      <c r="N121" s="62"/>
      <c r="O121" s="63"/>
      <c r="P121" s="64">
        <f t="shared" si="299"/>
        <v>0</v>
      </c>
      <c r="Q121" s="62"/>
      <c r="R121" s="63"/>
      <c r="S121" s="64">
        <f t="shared" si="300"/>
        <v>0</v>
      </c>
      <c r="T121" s="62"/>
      <c r="U121" s="63"/>
      <c r="V121" s="64">
        <f t="shared" si="301"/>
        <v>0</v>
      </c>
      <c r="W121" s="65">
        <f t="shared" si="302"/>
        <v>0</v>
      </c>
      <c r="X121" s="66">
        <f t="shared" si="303"/>
        <v>0</v>
      </c>
      <c r="Y121" s="66">
        <f t="shared" si="267"/>
        <v>0</v>
      </c>
      <c r="Z121" s="67">
        <v>0</v>
      </c>
      <c r="AA121" s="68"/>
      <c r="AB121" s="69"/>
      <c r="AC121" s="69"/>
      <c r="AD121" s="69"/>
      <c r="AE121" s="69"/>
      <c r="AF121" s="69"/>
      <c r="AG121" s="69"/>
    </row>
    <row r="122" spans="1:33" ht="30" hidden="1" customHeight="1" thickBot="1" x14ac:dyDescent="0.3">
      <c r="A122" s="70" t="s">
        <v>69</v>
      </c>
      <c r="B122" s="71" t="s">
        <v>192</v>
      </c>
      <c r="C122" s="148" t="s">
        <v>110</v>
      </c>
      <c r="D122" s="147" t="s">
        <v>111</v>
      </c>
      <c r="E122" s="87"/>
      <c r="F122" s="88"/>
      <c r="G122" s="89">
        <f t="shared" si="296"/>
        <v>0</v>
      </c>
      <c r="H122" s="87"/>
      <c r="I122" s="88"/>
      <c r="J122" s="89">
        <f t="shared" si="297"/>
        <v>0</v>
      </c>
      <c r="K122" s="87"/>
      <c r="L122" s="88"/>
      <c r="M122" s="89">
        <f t="shared" si="298"/>
        <v>0</v>
      </c>
      <c r="N122" s="87"/>
      <c r="O122" s="88"/>
      <c r="P122" s="89">
        <f t="shared" si="299"/>
        <v>0</v>
      </c>
      <c r="Q122" s="87"/>
      <c r="R122" s="88"/>
      <c r="S122" s="89">
        <f t="shared" si="300"/>
        <v>0</v>
      </c>
      <c r="T122" s="87"/>
      <c r="U122" s="88"/>
      <c r="V122" s="89">
        <f t="shared" si="301"/>
        <v>0</v>
      </c>
      <c r="W122" s="76">
        <f t="shared" si="302"/>
        <v>0</v>
      </c>
      <c r="X122" s="66">
        <f t="shared" si="303"/>
        <v>0</v>
      </c>
      <c r="Y122" s="66">
        <f t="shared" si="267"/>
        <v>0</v>
      </c>
      <c r="Z122" s="67">
        <v>0</v>
      </c>
      <c r="AA122" s="90"/>
      <c r="AB122" s="69"/>
      <c r="AC122" s="69"/>
      <c r="AD122" s="69"/>
      <c r="AE122" s="69"/>
      <c r="AF122" s="69"/>
      <c r="AG122" s="69"/>
    </row>
    <row r="123" spans="1:33" ht="39.6" hidden="1" customHeight="1" thickBot="1" x14ac:dyDescent="0.3">
      <c r="A123" s="312" t="s">
        <v>193</v>
      </c>
      <c r="B123" s="295"/>
      <c r="C123" s="295"/>
      <c r="D123" s="296"/>
      <c r="E123" s="122"/>
      <c r="F123" s="122"/>
      <c r="G123" s="107">
        <f>G111+G115+G119</f>
        <v>0</v>
      </c>
      <c r="H123" s="122"/>
      <c r="I123" s="122"/>
      <c r="J123" s="107">
        <f>J111+J115+J119</f>
        <v>0</v>
      </c>
      <c r="K123" s="122"/>
      <c r="L123" s="122"/>
      <c r="M123" s="107">
        <f>M111+M115+M119</f>
        <v>0</v>
      </c>
      <c r="N123" s="122"/>
      <c r="O123" s="122"/>
      <c r="P123" s="107">
        <f>P111+P115+P119</f>
        <v>0</v>
      </c>
      <c r="Q123" s="122"/>
      <c r="R123" s="122"/>
      <c r="S123" s="107">
        <f>S111+S115+S119</f>
        <v>0</v>
      </c>
      <c r="T123" s="122"/>
      <c r="U123" s="122"/>
      <c r="V123" s="107">
        <f t="shared" ref="V123:X123" si="304">V111+V115+V119</f>
        <v>0</v>
      </c>
      <c r="W123" s="124">
        <f t="shared" si="304"/>
        <v>0</v>
      </c>
      <c r="X123" s="124">
        <f t="shared" si="304"/>
        <v>0</v>
      </c>
      <c r="Y123" s="286">
        <f t="shared" si="267"/>
        <v>0</v>
      </c>
      <c r="Z123" s="124">
        <v>0</v>
      </c>
      <c r="AA123" s="112"/>
      <c r="AB123" s="4"/>
      <c r="AC123" s="5"/>
      <c r="AD123" s="5"/>
      <c r="AE123" s="5"/>
      <c r="AF123" s="5"/>
      <c r="AG123" s="5"/>
    </row>
    <row r="124" spans="1:33" ht="30" customHeight="1" thickBot="1" x14ac:dyDescent="0.3">
      <c r="A124" s="113" t="s">
        <v>64</v>
      </c>
      <c r="B124" s="114">
        <v>6</v>
      </c>
      <c r="C124" s="115" t="s">
        <v>194</v>
      </c>
      <c r="D124" s="116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5"/>
      <c r="X124" s="45"/>
      <c r="Y124" s="139"/>
      <c r="Z124" s="45"/>
      <c r="AA124" s="46"/>
      <c r="AB124" s="5"/>
      <c r="AC124" s="5"/>
      <c r="AD124" s="5"/>
      <c r="AE124" s="5"/>
      <c r="AF124" s="5"/>
      <c r="AG124" s="5"/>
    </row>
    <row r="125" spans="1:33" ht="30" hidden="1" customHeight="1" thickBot="1" x14ac:dyDescent="0.3">
      <c r="A125" s="47" t="s">
        <v>66</v>
      </c>
      <c r="B125" s="48" t="s">
        <v>195</v>
      </c>
      <c r="C125" s="149" t="s">
        <v>196</v>
      </c>
      <c r="D125" s="50"/>
      <c r="E125" s="51">
        <f>SUM(E126:E128)</f>
        <v>0</v>
      </c>
      <c r="F125" s="52"/>
      <c r="G125" s="53">
        <f t="shared" ref="G125:H125" si="305">SUM(G126:G128)</f>
        <v>0</v>
      </c>
      <c r="H125" s="51">
        <f t="shared" si="305"/>
        <v>0</v>
      </c>
      <c r="I125" s="52"/>
      <c r="J125" s="53">
        <f t="shared" ref="J125:K125" si="306">SUM(J126:J128)</f>
        <v>0</v>
      </c>
      <c r="K125" s="51">
        <f t="shared" si="306"/>
        <v>0</v>
      </c>
      <c r="L125" s="52"/>
      <c r="M125" s="53">
        <f t="shared" ref="M125:N125" si="307">SUM(M126:M128)</f>
        <v>0</v>
      </c>
      <c r="N125" s="51">
        <f t="shared" si="307"/>
        <v>0</v>
      </c>
      <c r="O125" s="52"/>
      <c r="P125" s="53">
        <f t="shared" ref="P125:Q125" si="308">SUM(P126:P128)</f>
        <v>0</v>
      </c>
      <c r="Q125" s="51">
        <f t="shared" si="308"/>
        <v>0</v>
      </c>
      <c r="R125" s="52"/>
      <c r="S125" s="53">
        <f t="shared" ref="S125:T125" si="309">SUM(S126:S128)</f>
        <v>0</v>
      </c>
      <c r="T125" s="51">
        <f t="shared" si="309"/>
        <v>0</v>
      </c>
      <c r="U125" s="52"/>
      <c r="V125" s="53">
        <f t="shared" ref="V125:X125" si="310">SUM(V126:V128)</f>
        <v>0</v>
      </c>
      <c r="W125" s="53">
        <f t="shared" si="310"/>
        <v>0</v>
      </c>
      <c r="X125" s="53">
        <f t="shared" si="310"/>
        <v>0</v>
      </c>
      <c r="Y125" s="53">
        <f t="shared" ref="Y125:Y137" si="311">W125-X125</f>
        <v>0</v>
      </c>
      <c r="Z125" s="55">
        <v>0</v>
      </c>
      <c r="AA125" s="56"/>
      <c r="AB125" s="57"/>
      <c r="AC125" s="57"/>
      <c r="AD125" s="57"/>
      <c r="AE125" s="57"/>
      <c r="AF125" s="57"/>
      <c r="AG125" s="57"/>
    </row>
    <row r="126" spans="1:33" ht="30" hidden="1" customHeight="1" thickBot="1" x14ac:dyDescent="0.3">
      <c r="A126" s="58" t="s">
        <v>69</v>
      </c>
      <c r="B126" s="59" t="s">
        <v>197</v>
      </c>
      <c r="C126" s="60" t="s">
        <v>198</v>
      </c>
      <c r="D126" s="61" t="s">
        <v>104</v>
      </c>
      <c r="E126" s="62"/>
      <c r="F126" s="63"/>
      <c r="G126" s="64">
        <f t="shared" ref="G126:G128" si="312">E126*F126</f>
        <v>0</v>
      </c>
      <c r="H126" s="62"/>
      <c r="I126" s="63"/>
      <c r="J126" s="64">
        <f t="shared" ref="J126:J128" si="313">H126*I126</f>
        <v>0</v>
      </c>
      <c r="K126" s="62"/>
      <c r="L126" s="63"/>
      <c r="M126" s="64">
        <f t="shared" ref="M126:M128" si="314">K126*L126</f>
        <v>0</v>
      </c>
      <c r="N126" s="62"/>
      <c r="O126" s="63"/>
      <c r="P126" s="64">
        <f t="shared" ref="P126:P128" si="315">N126*O126</f>
        <v>0</v>
      </c>
      <c r="Q126" s="62"/>
      <c r="R126" s="63"/>
      <c r="S126" s="64">
        <f t="shared" ref="S126:S128" si="316">Q126*R126</f>
        <v>0</v>
      </c>
      <c r="T126" s="62"/>
      <c r="U126" s="63"/>
      <c r="V126" s="64">
        <f t="shared" ref="V126:V128" si="317">T126*U126</f>
        <v>0</v>
      </c>
      <c r="W126" s="65">
        <f t="shared" ref="W126:W128" si="318">G126+M126+S126</f>
        <v>0</v>
      </c>
      <c r="X126" s="66">
        <f t="shared" ref="X126:X128" si="319">J126+P126+V126</f>
        <v>0</v>
      </c>
      <c r="Y126" s="66">
        <f t="shared" si="311"/>
        <v>0</v>
      </c>
      <c r="Z126" s="67">
        <v>0</v>
      </c>
      <c r="AA126" s="68"/>
      <c r="AB126" s="69"/>
      <c r="AC126" s="69"/>
      <c r="AD126" s="69"/>
      <c r="AE126" s="69"/>
      <c r="AF126" s="69"/>
      <c r="AG126" s="69"/>
    </row>
    <row r="127" spans="1:33" ht="30" hidden="1" customHeight="1" thickBot="1" x14ac:dyDescent="0.3">
      <c r="A127" s="58" t="s">
        <v>69</v>
      </c>
      <c r="B127" s="59" t="s">
        <v>199</v>
      </c>
      <c r="C127" s="60" t="s">
        <v>198</v>
      </c>
      <c r="D127" s="61" t="s">
        <v>104</v>
      </c>
      <c r="E127" s="62"/>
      <c r="F127" s="63"/>
      <c r="G127" s="64">
        <f t="shared" si="312"/>
        <v>0</v>
      </c>
      <c r="H127" s="62"/>
      <c r="I127" s="63"/>
      <c r="J127" s="64">
        <f t="shared" si="313"/>
        <v>0</v>
      </c>
      <c r="K127" s="62"/>
      <c r="L127" s="63"/>
      <c r="M127" s="64">
        <f t="shared" si="314"/>
        <v>0</v>
      </c>
      <c r="N127" s="62"/>
      <c r="O127" s="63"/>
      <c r="P127" s="64">
        <f t="shared" si="315"/>
        <v>0</v>
      </c>
      <c r="Q127" s="62"/>
      <c r="R127" s="63"/>
      <c r="S127" s="64">
        <f t="shared" si="316"/>
        <v>0</v>
      </c>
      <c r="T127" s="62"/>
      <c r="U127" s="63"/>
      <c r="V127" s="64">
        <f t="shared" si="317"/>
        <v>0</v>
      </c>
      <c r="W127" s="65">
        <f t="shared" si="318"/>
        <v>0</v>
      </c>
      <c r="X127" s="66">
        <f t="shared" si="319"/>
        <v>0</v>
      </c>
      <c r="Y127" s="66">
        <f t="shared" si="311"/>
        <v>0</v>
      </c>
      <c r="Z127" s="67">
        <v>0</v>
      </c>
      <c r="AA127" s="68"/>
      <c r="AB127" s="69"/>
      <c r="AC127" s="69"/>
      <c r="AD127" s="69"/>
      <c r="AE127" s="69"/>
      <c r="AF127" s="69"/>
      <c r="AG127" s="69"/>
    </row>
    <row r="128" spans="1:33" ht="30" hidden="1" customHeight="1" thickBot="1" x14ac:dyDescent="0.3">
      <c r="A128" s="70" t="s">
        <v>69</v>
      </c>
      <c r="B128" s="71" t="s">
        <v>200</v>
      </c>
      <c r="C128" s="99" t="s">
        <v>198</v>
      </c>
      <c r="D128" s="72" t="s">
        <v>104</v>
      </c>
      <c r="E128" s="73"/>
      <c r="F128" s="74"/>
      <c r="G128" s="75">
        <f t="shared" si="312"/>
        <v>0</v>
      </c>
      <c r="H128" s="73"/>
      <c r="I128" s="74"/>
      <c r="J128" s="75">
        <f t="shared" si="313"/>
        <v>0</v>
      </c>
      <c r="K128" s="73"/>
      <c r="L128" s="74"/>
      <c r="M128" s="75">
        <f t="shared" si="314"/>
        <v>0</v>
      </c>
      <c r="N128" s="73"/>
      <c r="O128" s="74"/>
      <c r="P128" s="75">
        <f t="shared" si="315"/>
        <v>0</v>
      </c>
      <c r="Q128" s="73"/>
      <c r="R128" s="74"/>
      <c r="S128" s="75">
        <f t="shared" si="316"/>
        <v>0</v>
      </c>
      <c r="T128" s="73"/>
      <c r="U128" s="74"/>
      <c r="V128" s="75">
        <f t="shared" si="317"/>
        <v>0</v>
      </c>
      <c r="W128" s="76">
        <f t="shared" si="318"/>
        <v>0</v>
      </c>
      <c r="X128" s="66">
        <f t="shared" si="319"/>
        <v>0</v>
      </c>
      <c r="Y128" s="66">
        <f t="shared" si="311"/>
        <v>0</v>
      </c>
      <c r="Z128" s="67">
        <v>0</v>
      </c>
      <c r="AA128" s="77"/>
      <c r="AB128" s="69"/>
      <c r="AC128" s="69"/>
      <c r="AD128" s="69"/>
      <c r="AE128" s="69"/>
      <c r="AF128" s="69"/>
      <c r="AG128" s="69"/>
    </row>
    <row r="129" spans="1:33" ht="30" customHeight="1" x14ac:dyDescent="0.25">
      <c r="A129" s="47" t="s">
        <v>64</v>
      </c>
      <c r="B129" s="48" t="s">
        <v>201</v>
      </c>
      <c r="C129" s="150" t="s">
        <v>202</v>
      </c>
      <c r="D129" s="79"/>
      <c r="E129" s="80"/>
      <c r="F129" s="81"/>
      <c r="G129" s="82">
        <f t="shared" ref="G129:H129" si="320">SUM(G130:G132)</f>
        <v>7400</v>
      </c>
      <c r="H129" s="80"/>
      <c r="I129" s="81"/>
      <c r="J129" s="82">
        <f t="shared" ref="J129:K129" si="321">SUM(J130:J132)</f>
        <v>7568</v>
      </c>
      <c r="K129" s="80">
        <f t="shared" si="321"/>
        <v>0</v>
      </c>
      <c r="L129" s="81"/>
      <c r="M129" s="82">
        <f t="shared" ref="M129:N129" si="322">SUM(M130:M132)</f>
        <v>0</v>
      </c>
      <c r="N129" s="80">
        <f t="shared" si="322"/>
        <v>0</v>
      </c>
      <c r="O129" s="81"/>
      <c r="P129" s="82">
        <f t="shared" ref="P129:Q129" si="323">SUM(P130:P132)</f>
        <v>0</v>
      </c>
      <c r="Q129" s="80">
        <f t="shared" si="323"/>
        <v>0</v>
      </c>
      <c r="R129" s="81"/>
      <c r="S129" s="82">
        <f t="shared" ref="S129:T129" si="324">SUM(S130:S132)</f>
        <v>0</v>
      </c>
      <c r="T129" s="80">
        <f t="shared" si="324"/>
        <v>0</v>
      </c>
      <c r="U129" s="81"/>
      <c r="V129" s="82">
        <f t="shared" ref="V129:X129" si="325">SUM(V130:V132)</f>
        <v>0</v>
      </c>
      <c r="W129" s="82">
        <f t="shared" si="325"/>
        <v>7400</v>
      </c>
      <c r="X129" s="82">
        <f t="shared" si="325"/>
        <v>7568</v>
      </c>
      <c r="Y129" s="82">
        <f t="shared" si="311"/>
        <v>-168</v>
      </c>
      <c r="Z129" s="82">
        <f t="shared" ref="Z129:Z137" si="326">Y129/W129</f>
        <v>-2.2702702702702703E-2</v>
      </c>
      <c r="AA129" s="84"/>
      <c r="AB129" s="57"/>
      <c r="AC129" s="57"/>
      <c r="AD129" s="57"/>
      <c r="AE129" s="57"/>
      <c r="AF129" s="57"/>
      <c r="AG129" s="57"/>
    </row>
    <row r="130" spans="1:33" ht="30" customHeight="1" x14ac:dyDescent="0.25">
      <c r="A130" s="234" t="s">
        <v>69</v>
      </c>
      <c r="B130" s="235" t="s">
        <v>203</v>
      </c>
      <c r="C130" s="229" t="s">
        <v>380</v>
      </c>
      <c r="D130" s="237" t="s">
        <v>104</v>
      </c>
      <c r="E130" s="246">
        <v>2</v>
      </c>
      <c r="F130" s="247">
        <v>3700</v>
      </c>
      <c r="G130" s="238">
        <f>E130*F130</f>
        <v>7400</v>
      </c>
      <c r="H130" s="246"/>
      <c r="I130" s="247"/>
      <c r="J130" s="238">
        <f>H130*I130</f>
        <v>0</v>
      </c>
      <c r="K130" s="246"/>
      <c r="L130" s="247"/>
      <c r="M130" s="238">
        <f>K130*L130</f>
        <v>0</v>
      </c>
      <c r="N130" s="269"/>
      <c r="O130" s="63"/>
      <c r="P130" s="64">
        <f t="shared" ref="P130:P132" si="327">N130*O130</f>
        <v>0</v>
      </c>
      <c r="Q130" s="62"/>
      <c r="R130" s="63"/>
      <c r="S130" s="64">
        <f t="shared" ref="S130:S132" si="328">Q130*R130</f>
        <v>0</v>
      </c>
      <c r="T130" s="62"/>
      <c r="U130" s="63"/>
      <c r="V130" s="64">
        <f t="shared" ref="V130:V132" si="329">T130*U130</f>
        <v>0</v>
      </c>
      <c r="W130" s="65">
        <f t="shared" ref="W130:W132" si="330">G130+M130+S130</f>
        <v>7400</v>
      </c>
      <c r="X130" s="66">
        <f t="shared" ref="X130:X132" si="331">J130+P130+V130</f>
        <v>0</v>
      </c>
      <c r="Y130" s="66">
        <f t="shared" si="311"/>
        <v>7400</v>
      </c>
      <c r="Z130" s="67">
        <f t="shared" si="326"/>
        <v>1</v>
      </c>
      <c r="AA130" s="68"/>
      <c r="AB130" s="69"/>
      <c r="AC130" s="69"/>
      <c r="AD130" s="69"/>
      <c r="AE130" s="69"/>
      <c r="AF130" s="69"/>
      <c r="AG130" s="69"/>
    </row>
    <row r="131" spans="1:33" ht="30" customHeight="1" x14ac:dyDescent="0.25">
      <c r="A131" s="58" t="s">
        <v>69</v>
      </c>
      <c r="B131" s="59" t="s">
        <v>204</v>
      </c>
      <c r="C131" s="229" t="s">
        <v>381</v>
      </c>
      <c r="D131" s="61" t="s">
        <v>104</v>
      </c>
      <c r="E131" s="62"/>
      <c r="F131" s="63"/>
      <c r="G131" s="64">
        <f t="shared" ref="G131:G132" si="332">E131*F131</f>
        <v>0</v>
      </c>
      <c r="H131" s="62">
        <v>1</v>
      </c>
      <c r="I131" s="63">
        <v>4769</v>
      </c>
      <c r="J131" s="64">
        <f t="shared" ref="J131:J132" si="333">H131*I131</f>
        <v>4769</v>
      </c>
      <c r="K131" s="62"/>
      <c r="L131" s="63"/>
      <c r="M131" s="64">
        <f t="shared" ref="M131:M132" si="334">K131*L131</f>
        <v>0</v>
      </c>
      <c r="N131" s="62"/>
      <c r="O131" s="63"/>
      <c r="P131" s="64">
        <f t="shared" si="327"/>
        <v>0</v>
      </c>
      <c r="Q131" s="62"/>
      <c r="R131" s="63"/>
      <c r="S131" s="64">
        <f t="shared" si="328"/>
        <v>0</v>
      </c>
      <c r="T131" s="62"/>
      <c r="U131" s="63"/>
      <c r="V131" s="64">
        <f t="shared" si="329"/>
        <v>0</v>
      </c>
      <c r="W131" s="65">
        <f t="shared" si="330"/>
        <v>0</v>
      </c>
      <c r="X131" s="66">
        <f t="shared" si="331"/>
        <v>4769</v>
      </c>
      <c r="Y131" s="66">
        <f t="shared" si="311"/>
        <v>-4769</v>
      </c>
      <c r="Z131" s="67">
        <v>1</v>
      </c>
      <c r="AA131" s="68"/>
      <c r="AB131" s="69"/>
      <c r="AC131" s="69"/>
      <c r="AD131" s="69"/>
      <c r="AE131" s="69"/>
      <c r="AF131" s="69"/>
      <c r="AG131" s="69"/>
    </row>
    <row r="132" spans="1:33" ht="28.2" customHeight="1" thickBot="1" x14ac:dyDescent="0.3">
      <c r="A132" s="70" t="s">
        <v>69</v>
      </c>
      <c r="B132" s="71" t="s">
        <v>205</v>
      </c>
      <c r="C132" s="229" t="s">
        <v>382</v>
      </c>
      <c r="D132" s="72" t="s">
        <v>104</v>
      </c>
      <c r="E132" s="73"/>
      <c r="F132" s="74"/>
      <c r="G132" s="75">
        <f t="shared" si="332"/>
        <v>0</v>
      </c>
      <c r="H132" s="73">
        <v>1</v>
      </c>
      <c r="I132" s="74">
        <v>2799</v>
      </c>
      <c r="J132" s="75">
        <f t="shared" si="333"/>
        <v>2799</v>
      </c>
      <c r="K132" s="73"/>
      <c r="L132" s="74"/>
      <c r="M132" s="75">
        <f t="shared" si="334"/>
        <v>0</v>
      </c>
      <c r="N132" s="73"/>
      <c r="O132" s="74"/>
      <c r="P132" s="75">
        <f t="shared" si="327"/>
        <v>0</v>
      </c>
      <c r="Q132" s="73"/>
      <c r="R132" s="74"/>
      <c r="S132" s="75">
        <f t="shared" si="328"/>
        <v>0</v>
      </c>
      <c r="T132" s="73"/>
      <c r="U132" s="74"/>
      <c r="V132" s="75">
        <f t="shared" si="329"/>
        <v>0</v>
      </c>
      <c r="W132" s="76">
        <f t="shared" si="330"/>
        <v>0</v>
      </c>
      <c r="X132" s="66">
        <f t="shared" si="331"/>
        <v>2799</v>
      </c>
      <c r="Y132" s="66">
        <f t="shared" si="311"/>
        <v>-2799</v>
      </c>
      <c r="Z132" s="67">
        <v>1</v>
      </c>
      <c r="AA132" s="77"/>
      <c r="AB132" s="69"/>
      <c r="AC132" s="69"/>
      <c r="AD132" s="69"/>
      <c r="AE132" s="69"/>
      <c r="AF132" s="69"/>
      <c r="AG132" s="69"/>
    </row>
    <row r="133" spans="1:33" ht="30" hidden="1" customHeight="1" thickBot="1" x14ac:dyDescent="0.3">
      <c r="A133" s="47" t="s">
        <v>64</v>
      </c>
      <c r="B133" s="48" t="s">
        <v>206</v>
      </c>
      <c r="C133" s="150" t="s">
        <v>207</v>
      </c>
      <c r="D133" s="79"/>
      <c r="E133" s="80">
        <f>SUM(E134:E136)</f>
        <v>0</v>
      </c>
      <c r="F133" s="81"/>
      <c r="G133" s="82">
        <f t="shared" ref="G133:H133" si="335">SUM(G134:G136)</f>
        <v>0</v>
      </c>
      <c r="H133" s="80">
        <f t="shared" si="335"/>
        <v>0</v>
      </c>
      <c r="I133" s="81"/>
      <c r="J133" s="82">
        <f t="shared" ref="J133:K133" si="336">SUM(J134:J136)</f>
        <v>0</v>
      </c>
      <c r="K133" s="80">
        <f t="shared" si="336"/>
        <v>0</v>
      </c>
      <c r="L133" s="81"/>
      <c r="M133" s="82">
        <f t="shared" ref="M133:N133" si="337">SUM(M134:M136)</f>
        <v>0</v>
      </c>
      <c r="N133" s="80">
        <f t="shared" si="337"/>
        <v>0</v>
      </c>
      <c r="O133" s="81"/>
      <c r="P133" s="82">
        <f t="shared" ref="P133:Q133" si="338">SUM(P134:P136)</f>
        <v>0</v>
      </c>
      <c r="Q133" s="80">
        <f t="shared" si="338"/>
        <v>0</v>
      </c>
      <c r="R133" s="81"/>
      <c r="S133" s="82">
        <f t="shared" ref="S133:T133" si="339">SUM(S134:S136)</f>
        <v>0</v>
      </c>
      <c r="T133" s="80">
        <f t="shared" si="339"/>
        <v>0</v>
      </c>
      <c r="U133" s="81"/>
      <c r="V133" s="82">
        <f t="shared" ref="V133:X133" si="340">SUM(V134:V136)</f>
        <v>0</v>
      </c>
      <c r="W133" s="82">
        <f t="shared" si="340"/>
        <v>0</v>
      </c>
      <c r="X133" s="82">
        <f t="shared" si="340"/>
        <v>0</v>
      </c>
      <c r="Y133" s="82">
        <f t="shared" si="311"/>
        <v>0</v>
      </c>
      <c r="Z133" s="82">
        <v>0</v>
      </c>
      <c r="AA133" s="84"/>
      <c r="AB133" s="57"/>
      <c r="AC133" s="57"/>
      <c r="AD133" s="57"/>
      <c r="AE133" s="57"/>
      <c r="AF133" s="57"/>
      <c r="AG133" s="57"/>
    </row>
    <row r="134" spans="1:33" ht="30" hidden="1" customHeight="1" thickBot="1" x14ac:dyDescent="0.3">
      <c r="A134" s="58" t="s">
        <v>69</v>
      </c>
      <c r="B134" s="59" t="s">
        <v>208</v>
      </c>
      <c r="C134" s="60" t="s">
        <v>198</v>
      </c>
      <c r="D134" s="61" t="s">
        <v>104</v>
      </c>
      <c r="E134" s="62"/>
      <c r="F134" s="63"/>
      <c r="G134" s="64">
        <f t="shared" ref="G134:G136" si="341">E134*F134</f>
        <v>0</v>
      </c>
      <c r="H134" s="62"/>
      <c r="I134" s="63"/>
      <c r="J134" s="64">
        <f t="shared" ref="J134:J136" si="342">H134*I134</f>
        <v>0</v>
      </c>
      <c r="K134" s="62"/>
      <c r="L134" s="63"/>
      <c r="M134" s="64">
        <f t="shared" ref="M134:M136" si="343">K134*L134</f>
        <v>0</v>
      </c>
      <c r="N134" s="62"/>
      <c r="O134" s="63"/>
      <c r="P134" s="64">
        <f t="shared" ref="P134:P136" si="344">N134*O134</f>
        <v>0</v>
      </c>
      <c r="Q134" s="62"/>
      <c r="R134" s="63"/>
      <c r="S134" s="64">
        <f t="shared" ref="S134:S136" si="345">Q134*R134</f>
        <v>0</v>
      </c>
      <c r="T134" s="62"/>
      <c r="U134" s="63"/>
      <c r="V134" s="64">
        <f t="shared" ref="V134:V136" si="346">T134*U134</f>
        <v>0</v>
      </c>
      <c r="W134" s="65">
        <f t="shared" ref="W134:W136" si="347">G134+M134+S134</f>
        <v>0</v>
      </c>
      <c r="X134" s="66">
        <f t="shared" ref="X134:X136" si="348">J134+P134+V134</f>
        <v>0</v>
      </c>
      <c r="Y134" s="66">
        <f t="shared" si="311"/>
        <v>0</v>
      </c>
      <c r="Z134" s="67">
        <v>0</v>
      </c>
      <c r="AA134" s="68"/>
      <c r="AB134" s="69"/>
      <c r="AC134" s="69"/>
      <c r="AD134" s="69"/>
      <c r="AE134" s="69"/>
      <c r="AF134" s="69"/>
      <c r="AG134" s="69"/>
    </row>
    <row r="135" spans="1:33" ht="30" hidden="1" customHeight="1" thickBot="1" x14ac:dyDescent="0.3">
      <c r="A135" s="58" t="s">
        <v>69</v>
      </c>
      <c r="B135" s="59" t="s">
        <v>209</v>
      </c>
      <c r="C135" s="60" t="s">
        <v>198</v>
      </c>
      <c r="D135" s="61" t="s">
        <v>104</v>
      </c>
      <c r="E135" s="62"/>
      <c r="F135" s="63"/>
      <c r="G135" s="64">
        <f t="shared" si="341"/>
        <v>0</v>
      </c>
      <c r="H135" s="62"/>
      <c r="I135" s="63"/>
      <c r="J135" s="64">
        <f t="shared" si="342"/>
        <v>0</v>
      </c>
      <c r="K135" s="62"/>
      <c r="L135" s="63"/>
      <c r="M135" s="64">
        <f t="shared" si="343"/>
        <v>0</v>
      </c>
      <c r="N135" s="62"/>
      <c r="O135" s="63"/>
      <c r="P135" s="64">
        <f t="shared" si="344"/>
        <v>0</v>
      </c>
      <c r="Q135" s="62"/>
      <c r="R135" s="63"/>
      <c r="S135" s="64">
        <f t="shared" si="345"/>
        <v>0</v>
      </c>
      <c r="T135" s="62"/>
      <c r="U135" s="63"/>
      <c r="V135" s="64">
        <f t="shared" si="346"/>
        <v>0</v>
      </c>
      <c r="W135" s="65">
        <f t="shared" si="347"/>
        <v>0</v>
      </c>
      <c r="X135" s="66">
        <f t="shared" si="348"/>
        <v>0</v>
      </c>
      <c r="Y135" s="66">
        <f t="shared" si="311"/>
        <v>0</v>
      </c>
      <c r="Z135" s="67">
        <v>0</v>
      </c>
      <c r="AA135" s="68"/>
      <c r="AB135" s="69"/>
      <c r="AC135" s="69"/>
      <c r="AD135" s="69"/>
      <c r="AE135" s="69"/>
      <c r="AF135" s="69"/>
      <c r="AG135" s="69"/>
    </row>
    <row r="136" spans="1:33" ht="30" hidden="1" customHeight="1" thickBot="1" x14ac:dyDescent="0.3">
      <c r="A136" s="70" t="s">
        <v>69</v>
      </c>
      <c r="B136" s="71" t="s">
        <v>210</v>
      </c>
      <c r="C136" s="99" t="s">
        <v>198</v>
      </c>
      <c r="D136" s="72" t="s">
        <v>104</v>
      </c>
      <c r="E136" s="87"/>
      <c r="F136" s="88"/>
      <c r="G136" s="89">
        <f t="shared" si="341"/>
        <v>0</v>
      </c>
      <c r="H136" s="87"/>
      <c r="I136" s="88"/>
      <c r="J136" s="89">
        <f t="shared" si="342"/>
        <v>0</v>
      </c>
      <c r="K136" s="87"/>
      <c r="L136" s="88"/>
      <c r="M136" s="89">
        <f t="shared" si="343"/>
        <v>0</v>
      </c>
      <c r="N136" s="87"/>
      <c r="O136" s="88"/>
      <c r="P136" s="89">
        <f t="shared" si="344"/>
        <v>0</v>
      </c>
      <c r="Q136" s="87"/>
      <c r="R136" s="88"/>
      <c r="S136" s="89">
        <f t="shared" si="345"/>
        <v>0</v>
      </c>
      <c r="T136" s="87"/>
      <c r="U136" s="88"/>
      <c r="V136" s="89">
        <f t="shared" si="346"/>
        <v>0</v>
      </c>
      <c r="W136" s="76">
        <f t="shared" si="347"/>
        <v>0</v>
      </c>
      <c r="X136" s="66">
        <f t="shared" si="348"/>
        <v>0</v>
      </c>
      <c r="Y136" s="66">
        <f t="shared" si="311"/>
        <v>0</v>
      </c>
      <c r="Z136" s="67">
        <v>0</v>
      </c>
      <c r="AA136" s="90"/>
      <c r="AB136" s="69"/>
      <c r="AC136" s="69"/>
      <c r="AD136" s="69"/>
      <c r="AE136" s="69"/>
      <c r="AF136" s="69"/>
      <c r="AG136" s="69"/>
    </row>
    <row r="137" spans="1:33" ht="30" customHeight="1" thickBot="1" x14ac:dyDescent="0.3">
      <c r="A137" s="101" t="s">
        <v>211</v>
      </c>
      <c r="B137" s="102"/>
      <c r="C137" s="346"/>
      <c r="D137" s="347"/>
      <c r="E137" s="108"/>
      <c r="F137" s="122"/>
      <c r="G137" s="107">
        <f t="shared" ref="G137:H137" si="349">G133+G129+G125</f>
        <v>7400</v>
      </c>
      <c r="H137" s="108"/>
      <c r="I137" s="122"/>
      <c r="J137" s="107">
        <f t="shared" ref="J137:K137" si="350">J133+J129+J125</f>
        <v>7568</v>
      </c>
      <c r="K137" s="123">
        <f t="shared" si="350"/>
        <v>0</v>
      </c>
      <c r="L137" s="122"/>
      <c r="M137" s="107">
        <f t="shared" ref="M137:N137" si="351">M133+M129+M125</f>
        <v>0</v>
      </c>
      <c r="N137" s="123">
        <f t="shared" si="351"/>
        <v>0</v>
      </c>
      <c r="O137" s="122"/>
      <c r="P137" s="107">
        <f t="shared" ref="P137:Q137" si="352">P133+P129+P125</f>
        <v>0</v>
      </c>
      <c r="Q137" s="123">
        <f t="shared" si="352"/>
        <v>0</v>
      </c>
      <c r="R137" s="122"/>
      <c r="S137" s="107">
        <f t="shared" ref="S137:T137" si="353">S133+S129+S125</f>
        <v>0</v>
      </c>
      <c r="T137" s="123">
        <f t="shared" si="353"/>
        <v>0</v>
      </c>
      <c r="U137" s="122"/>
      <c r="V137" s="107">
        <f t="shared" ref="V137:X137" si="354">V133+V129+V125</f>
        <v>0</v>
      </c>
      <c r="W137" s="348">
        <f t="shared" si="354"/>
        <v>7400</v>
      </c>
      <c r="X137" s="348">
        <f t="shared" si="354"/>
        <v>7568</v>
      </c>
      <c r="Y137" s="349">
        <f t="shared" si="311"/>
        <v>-168</v>
      </c>
      <c r="Z137" s="348">
        <f t="shared" si="326"/>
        <v>-2.2702702702702703E-2</v>
      </c>
      <c r="AA137" s="112"/>
      <c r="AB137" s="5"/>
      <c r="AC137" s="5"/>
      <c r="AD137" s="5"/>
      <c r="AE137" s="5"/>
      <c r="AF137" s="5"/>
      <c r="AG137" s="5"/>
    </row>
    <row r="138" spans="1:33" ht="30" customHeight="1" thickBot="1" x14ac:dyDescent="0.3">
      <c r="A138" s="113" t="s">
        <v>64</v>
      </c>
      <c r="B138" s="345">
        <v>7</v>
      </c>
      <c r="C138" s="356" t="s">
        <v>212</v>
      </c>
      <c r="D138" s="357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9"/>
      <c r="X138" s="359"/>
      <c r="Y138" s="360"/>
      <c r="Z138" s="359"/>
      <c r="AA138" s="361"/>
      <c r="AB138" s="5"/>
      <c r="AC138" s="5"/>
      <c r="AD138" s="5"/>
      <c r="AE138" s="5"/>
      <c r="AF138" s="5"/>
      <c r="AG138" s="5"/>
    </row>
    <row r="139" spans="1:33" ht="30" customHeight="1" x14ac:dyDescent="0.25">
      <c r="A139" s="234" t="s">
        <v>69</v>
      </c>
      <c r="B139" s="235" t="s">
        <v>213</v>
      </c>
      <c r="C139" s="350" t="s">
        <v>383</v>
      </c>
      <c r="D139" s="351" t="s">
        <v>104</v>
      </c>
      <c r="E139" s="352">
        <v>1</v>
      </c>
      <c r="F139" s="353">
        <v>5800</v>
      </c>
      <c r="G139" s="354">
        <f t="shared" ref="G139:G144" si="355">E139*F139</f>
        <v>5800</v>
      </c>
      <c r="H139" s="352">
        <v>1</v>
      </c>
      <c r="I139" s="353">
        <v>5800</v>
      </c>
      <c r="J139" s="354">
        <f t="shared" ref="J139:J144" si="356">H139*I139</f>
        <v>5800</v>
      </c>
      <c r="K139" s="352"/>
      <c r="L139" s="353"/>
      <c r="M139" s="354">
        <f t="shared" ref="M139:M144" si="357">K139*L139</f>
        <v>0</v>
      </c>
      <c r="N139" s="355"/>
      <c r="O139" s="96"/>
      <c r="P139" s="97">
        <f t="shared" ref="P139:P149" si="358">N139*O139</f>
        <v>0</v>
      </c>
      <c r="Q139" s="95"/>
      <c r="R139" s="96"/>
      <c r="S139" s="97">
        <f t="shared" ref="S139:S149" si="359">Q139*R139</f>
        <v>0</v>
      </c>
      <c r="T139" s="95"/>
      <c r="U139" s="96"/>
      <c r="V139" s="97">
        <f t="shared" ref="V139:V149" si="360">T139*U139</f>
        <v>0</v>
      </c>
      <c r="W139" s="66">
        <f t="shared" ref="W139:W149" si="361">G139+M139+S139</f>
        <v>5800</v>
      </c>
      <c r="X139" s="66">
        <f t="shared" ref="X139:X149" si="362">J139+P139+V139</f>
        <v>5800</v>
      </c>
      <c r="Y139" s="66">
        <f t="shared" ref="Y139:Y150" si="363">W139-X139</f>
        <v>0</v>
      </c>
      <c r="Z139" s="67">
        <f t="shared" ref="Z139:Z150" si="364">Y139/W139</f>
        <v>0</v>
      </c>
      <c r="AA139" s="98"/>
      <c r="AB139" s="69"/>
      <c r="AC139" s="69"/>
      <c r="AD139" s="69"/>
      <c r="AE139" s="69"/>
      <c r="AF139" s="69"/>
      <c r="AG139" s="69"/>
    </row>
    <row r="140" spans="1:33" ht="30" hidden="1" customHeight="1" x14ac:dyDescent="0.25">
      <c r="A140" s="234" t="s">
        <v>69</v>
      </c>
      <c r="B140" s="235" t="s">
        <v>214</v>
      </c>
      <c r="C140" s="229" t="s">
        <v>215</v>
      </c>
      <c r="D140" s="237" t="s">
        <v>104</v>
      </c>
      <c r="E140" s="246"/>
      <c r="F140" s="247"/>
      <c r="G140" s="238">
        <f t="shared" si="355"/>
        <v>0</v>
      </c>
      <c r="H140" s="246"/>
      <c r="I140" s="247"/>
      <c r="J140" s="238">
        <f t="shared" si="356"/>
        <v>0</v>
      </c>
      <c r="K140" s="246"/>
      <c r="L140" s="247"/>
      <c r="M140" s="238">
        <f t="shared" si="357"/>
        <v>0</v>
      </c>
      <c r="N140" s="269"/>
      <c r="O140" s="63"/>
      <c r="P140" s="64">
        <f t="shared" si="358"/>
        <v>0</v>
      </c>
      <c r="Q140" s="62"/>
      <c r="R140" s="63"/>
      <c r="S140" s="64">
        <f t="shared" si="359"/>
        <v>0</v>
      </c>
      <c r="T140" s="62"/>
      <c r="U140" s="63"/>
      <c r="V140" s="64">
        <f t="shared" si="360"/>
        <v>0</v>
      </c>
      <c r="W140" s="65">
        <f t="shared" si="361"/>
        <v>0</v>
      </c>
      <c r="X140" s="66">
        <f t="shared" si="362"/>
        <v>0</v>
      </c>
      <c r="Y140" s="66">
        <f t="shared" si="363"/>
        <v>0</v>
      </c>
      <c r="Z140" s="67">
        <v>0</v>
      </c>
      <c r="AA140" s="68"/>
      <c r="AB140" s="69"/>
      <c r="AC140" s="69"/>
      <c r="AD140" s="69"/>
      <c r="AE140" s="69"/>
      <c r="AF140" s="69"/>
      <c r="AG140" s="69"/>
    </row>
    <row r="141" spans="1:33" ht="28.8" customHeight="1" x14ac:dyDescent="0.25">
      <c r="A141" s="234" t="s">
        <v>69</v>
      </c>
      <c r="B141" s="235" t="s">
        <v>216</v>
      </c>
      <c r="C141" s="229" t="s">
        <v>384</v>
      </c>
      <c r="D141" s="237" t="s">
        <v>104</v>
      </c>
      <c r="E141" s="246">
        <v>20</v>
      </c>
      <c r="F141" s="247">
        <v>290</v>
      </c>
      <c r="G141" s="238">
        <f t="shared" si="355"/>
        <v>5800</v>
      </c>
      <c r="H141" s="246">
        <v>20</v>
      </c>
      <c r="I141" s="247">
        <v>290</v>
      </c>
      <c r="J141" s="238">
        <f t="shared" si="356"/>
        <v>5800</v>
      </c>
      <c r="K141" s="246"/>
      <c r="L141" s="247"/>
      <c r="M141" s="238">
        <f t="shared" si="357"/>
        <v>0</v>
      </c>
      <c r="N141" s="269"/>
      <c r="O141" s="63"/>
      <c r="P141" s="64">
        <f t="shared" si="358"/>
        <v>0</v>
      </c>
      <c r="Q141" s="62"/>
      <c r="R141" s="63"/>
      <c r="S141" s="64">
        <f t="shared" si="359"/>
        <v>0</v>
      </c>
      <c r="T141" s="62"/>
      <c r="U141" s="63"/>
      <c r="V141" s="64">
        <f t="shared" si="360"/>
        <v>0</v>
      </c>
      <c r="W141" s="65">
        <f t="shared" si="361"/>
        <v>5800</v>
      </c>
      <c r="X141" s="66">
        <f t="shared" si="362"/>
        <v>5800</v>
      </c>
      <c r="Y141" s="66">
        <f t="shared" si="363"/>
        <v>0</v>
      </c>
      <c r="Z141" s="67">
        <f t="shared" si="364"/>
        <v>0</v>
      </c>
      <c r="AA141" s="68"/>
      <c r="AB141" s="69"/>
      <c r="AC141" s="69"/>
      <c r="AD141" s="69"/>
      <c r="AE141" s="69"/>
      <c r="AF141" s="69"/>
      <c r="AG141" s="69"/>
    </row>
    <row r="142" spans="1:33" ht="30" hidden="1" customHeight="1" x14ac:dyDescent="0.25">
      <c r="A142" s="234" t="s">
        <v>69</v>
      </c>
      <c r="B142" s="235" t="s">
        <v>217</v>
      </c>
      <c r="C142" s="229" t="s">
        <v>218</v>
      </c>
      <c r="D142" s="237" t="s">
        <v>104</v>
      </c>
      <c r="E142" s="246"/>
      <c r="F142" s="247"/>
      <c r="G142" s="238">
        <f t="shared" si="355"/>
        <v>0</v>
      </c>
      <c r="H142" s="246"/>
      <c r="I142" s="247"/>
      <c r="J142" s="238">
        <f t="shared" si="356"/>
        <v>0</v>
      </c>
      <c r="K142" s="246"/>
      <c r="L142" s="247"/>
      <c r="M142" s="238">
        <f t="shared" si="357"/>
        <v>0</v>
      </c>
      <c r="N142" s="269"/>
      <c r="O142" s="63"/>
      <c r="P142" s="64">
        <f t="shared" si="358"/>
        <v>0</v>
      </c>
      <c r="Q142" s="62"/>
      <c r="R142" s="63"/>
      <c r="S142" s="64">
        <f t="shared" si="359"/>
        <v>0</v>
      </c>
      <c r="T142" s="62"/>
      <c r="U142" s="63"/>
      <c r="V142" s="64">
        <f t="shared" si="360"/>
        <v>0</v>
      </c>
      <c r="W142" s="65">
        <f t="shared" si="361"/>
        <v>0</v>
      </c>
      <c r="X142" s="66">
        <f t="shared" si="362"/>
        <v>0</v>
      </c>
      <c r="Y142" s="66">
        <f t="shared" si="363"/>
        <v>0</v>
      </c>
      <c r="Z142" s="67">
        <v>0</v>
      </c>
      <c r="AA142" s="68"/>
      <c r="AB142" s="69"/>
      <c r="AC142" s="69"/>
      <c r="AD142" s="69"/>
      <c r="AE142" s="69"/>
      <c r="AF142" s="69"/>
      <c r="AG142" s="69"/>
    </row>
    <row r="143" spans="1:33" ht="30" hidden="1" customHeight="1" x14ac:dyDescent="0.25">
      <c r="A143" s="234" t="s">
        <v>69</v>
      </c>
      <c r="B143" s="235" t="s">
        <v>219</v>
      </c>
      <c r="C143" s="229" t="s">
        <v>220</v>
      </c>
      <c r="D143" s="237" t="s">
        <v>104</v>
      </c>
      <c r="E143" s="246"/>
      <c r="F143" s="247"/>
      <c r="G143" s="238">
        <f t="shared" si="355"/>
        <v>0</v>
      </c>
      <c r="H143" s="246"/>
      <c r="I143" s="247"/>
      <c r="J143" s="238">
        <f t="shared" si="356"/>
        <v>0</v>
      </c>
      <c r="K143" s="246"/>
      <c r="L143" s="247"/>
      <c r="M143" s="238">
        <f t="shared" si="357"/>
        <v>0</v>
      </c>
      <c r="N143" s="269"/>
      <c r="O143" s="63"/>
      <c r="P143" s="64">
        <f t="shared" si="358"/>
        <v>0</v>
      </c>
      <c r="Q143" s="62"/>
      <c r="R143" s="63"/>
      <c r="S143" s="64">
        <f t="shared" si="359"/>
        <v>0</v>
      </c>
      <c r="T143" s="62"/>
      <c r="U143" s="63"/>
      <c r="V143" s="64">
        <f t="shared" si="360"/>
        <v>0</v>
      </c>
      <c r="W143" s="65">
        <f t="shared" si="361"/>
        <v>0</v>
      </c>
      <c r="X143" s="66">
        <f t="shared" si="362"/>
        <v>0</v>
      </c>
      <c r="Y143" s="66">
        <f t="shared" si="363"/>
        <v>0</v>
      </c>
      <c r="Z143" s="67">
        <v>0</v>
      </c>
      <c r="AA143" s="68"/>
      <c r="AB143" s="69"/>
      <c r="AC143" s="69"/>
      <c r="AD143" s="69"/>
      <c r="AE143" s="69"/>
      <c r="AF143" s="69"/>
      <c r="AG143" s="69"/>
    </row>
    <row r="144" spans="1:33" ht="28.8" customHeight="1" thickBot="1" x14ac:dyDescent="0.3">
      <c r="A144" s="234" t="s">
        <v>69</v>
      </c>
      <c r="B144" s="235" t="s">
        <v>221</v>
      </c>
      <c r="C144" s="229" t="s">
        <v>385</v>
      </c>
      <c r="D144" s="237" t="s">
        <v>104</v>
      </c>
      <c r="E144" s="246">
        <v>10</v>
      </c>
      <c r="F144" s="247">
        <v>140</v>
      </c>
      <c r="G144" s="238">
        <f t="shared" si="355"/>
        <v>1400</v>
      </c>
      <c r="H144" s="246">
        <v>10</v>
      </c>
      <c r="I144" s="247">
        <v>140</v>
      </c>
      <c r="J144" s="238">
        <f t="shared" si="356"/>
        <v>1400</v>
      </c>
      <c r="K144" s="246"/>
      <c r="L144" s="247"/>
      <c r="M144" s="238">
        <f t="shared" si="357"/>
        <v>0</v>
      </c>
      <c r="N144" s="269"/>
      <c r="O144" s="63"/>
      <c r="P144" s="64">
        <f t="shared" si="358"/>
        <v>0</v>
      </c>
      <c r="Q144" s="62"/>
      <c r="R144" s="63"/>
      <c r="S144" s="64">
        <f t="shared" si="359"/>
        <v>0</v>
      </c>
      <c r="T144" s="62"/>
      <c r="U144" s="63"/>
      <c r="V144" s="64">
        <f t="shared" si="360"/>
        <v>0</v>
      </c>
      <c r="W144" s="65">
        <f t="shared" si="361"/>
        <v>1400</v>
      </c>
      <c r="X144" s="66">
        <f t="shared" si="362"/>
        <v>1400</v>
      </c>
      <c r="Y144" s="66">
        <f t="shared" si="363"/>
        <v>0</v>
      </c>
      <c r="Z144" s="67">
        <f t="shared" si="364"/>
        <v>0</v>
      </c>
      <c r="AA144" s="68"/>
      <c r="AB144" s="69"/>
      <c r="AC144" s="69"/>
      <c r="AD144" s="69"/>
      <c r="AE144" s="69"/>
      <c r="AF144" s="69"/>
      <c r="AG144" s="69"/>
    </row>
    <row r="145" spans="1:33" ht="30" hidden="1" customHeight="1" thickBot="1" x14ac:dyDescent="0.3">
      <c r="A145" s="58" t="s">
        <v>69</v>
      </c>
      <c r="B145" s="59" t="s">
        <v>222</v>
      </c>
      <c r="C145" s="60" t="s">
        <v>223</v>
      </c>
      <c r="D145" s="61" t="s">
        <v>104</v>
      </c>
      <c r="E145" s="62"/>
      <c r="F145" s="63"/>
      <c r="G145" s="64">
        <f t="shared" ref="G145:G149" si="365">E145*F145</f>
        <v>0</v>
      </c>
      <c r="H145" s="62"/>
      <c r="I145" s="63"/>
      <c r="J145" s="64">
        <f t="shared" ref="J145:J149" si="366">H145*I145</f>
        <v>0</v>
      </c>
      <c r="K145" s="62"/>
      <c r="L145" s="63"/>
      <c r="M145" s="64">
        <f t="shared" ref="M145:M149" si="367">K145*L145</f>
        <v>0</v>
      </c>
      <c r="N145" s="62"/>
      <c r="O145" s="63"/>
      <c r="P145" s="64">
        <f t="shared" si="358"/>
        <v>0</v>
      </c>
      <c r="Q145" s="62"/>
      <c r="R145" s="63"/>
      <c r="S145" s="64">
        <f t="shared" si="359"/>
        <v>0</v>
      </c>
      <c r="T145" s="62"/>
      <c r="U145" s="63"/>
      <c r="V145" s="64">
        <f t="shared" si="360"/>
        <v>0</v>
      </c>
      <c r="W145" s="65">
        <f t="shared" si="361"/>
        <v>0</v>
      </c>
      <c r="X145" s="66">
        <f t="shared" si="362"/>
        <v>0</v>
      </c>
      <c r="Y145" s="66">
        <f t="shared" si="363"/>
        <v>0</v>
      </c>
      <c r="Z145" s="67">
        <v>0</v>
      </c>
      <c r="AA145" s="68"/>
      <c r="AB145" s="69"/>
      <c r="AC145" s="69"/>
      <c r="AD145" s="69"/>
      <c r="AE145" s="69"/>
      <c r="AF145" s="69"/>
      <c r="AG145" s="69"/>
    </row>
    <row r="146" spans="1:33" ht="30" hidden="1" customHeight="1" thickBot="1" x14ac:dyDescent="0.3">
      <c r="A146" s="58" t="s">
        <v>69</v>
      </c>
      <c r="B146" s="59" t="s">
        <v>224</v>
      </c>
      <c r="C146" s="60" t="s">
        <v>225</v>
      </c>
      <c r="D146" s="61" t="s">
        <v>104</v>
      </c>
      <c r="E146" s="62"/>
      <c r="F146" s="63"/>
      <c r="G146" s="64">
        <f t="shared" si="365"/>
        <v>0</v>
      </c>
      <c r="H146" s="62"/>
      <c r="I146" s="63"/>
      <c r="J146" s="64">
        <f t="shared" si="366"/>
        <v>0</v>
      </c>
      <c r="K146" s="62"/>
      <c r="L146" s="63"/>
      <c r="M146" s="64">
        <f t="shared" si="367"/>
        <v>0</v>
      </c>
      <c r="N146" s="62"/>
      <c r="O146" s="63"/>
      <c r="P146" s="64">
        <f t="shared" si="358"/>
        <v>0</v>
      </c>
      <c r="Q146" s="62"/>
      <c r="R146" s="63"/>
      <c r="S146" s="64">
        <f t="shared" si="359"/>
        <v>0</v>
      </c>
      <c r="T146" s="62"/>
      <c r="U146" s="63"/>
      <c r="V146" s="64">
        <f t="shared" si="360"/>
        <v>0</v>
      </c>
      <c r="W146" s="65">
        <f t="shared" si="361"/>
        <v>0</v>
      </c>
      <c r="X146" s="66">
        <f t="shared" si="362"/>
        <v>0</v>
      </c>
      <c r="Y146" s="66">
        <f t="shared" si="363"/>
        <v>0</v>
      </c>
      <c r="Z146" s="67">
        <v>0</v>
      </c>
      <c r="AA146" s="68"/>
      <c r="AB146" s="69"/>
      <c r="AC146" s="69"/>
      <c r="AD146" s="69"/>
      <c r="AE146" s="69"/>
      <c r="AF146" s="69"/>
      <c r="AG146" s="69"/>
    </row>
    <row r="147" spans="1:33" ht="30" hidden="1" customHeight="1" thickBot="1" x14ac:dyDescent="0.3">
      <c r="A147" s="70" t="s">
        <v>69</v>
      </c>
      <c r="B147" s="59" t="s">
        <v>226</v>
      </c>
      <c r="C147" s="99" t="s">
        <v>227</v>
      </c>
      <c r="D147" s="61" t="s">
        <v>104</v>
      </c>
      <c r="E147" s="73"/>
      <c r="F147" s="74"/>
      <c r="G147" s="64">
        <f t="shared" si="365"/>
        <v>0</v>
      </c>
      <c r="H147" s="73"/>
      <c r="I147" s="74"/>
      <c r="J147" s="64">
        <f t="shared" si="366"/>
        <v>0</v>
      </c>
      <c r="K147" s="62"/>
      <c r="L147" s="63"/>
      <c r="M147" s="64">
        <f t="shared" si="367"/>
        <v>0</v>
      </c>
      <c r="N147" s="62"/>
      <c r="O147" s="63"/>
      <c r="P147" s="64">
        <f t="shared" si="358"/>
        <v>0</v>
      </c>
      <c r="Q147" s="62"/>
      <c r="R147" s="63"/>
      <c r="S147" s="64">
        <f t="shared" si="359"/>
        <v>0</v>
      </c>
      <c r="T147" s="62"/>
      <c r="U147" s="63"/>
      <c r="V147" s="64">
        <f t="shared" si="360"/>
        <v>0</v>
      </c>
      <c r="W147" s="65">
        <f t="shared" si="361"/>
        <v>0</v>
      </c>
      <c r="X147" s="66">
        <f t="shared" si="362"/>
        <v>0</v>
      </c>
      <c r="Y147" s="66">
        <f t="shared" si="363"/>
        <v>0</v>
      </c>
      <c r="Z147" s="67">
        <v>0</v>
      </c>
      <c r="AA147" s="77"/>
      <c r="AB147" s="69"/>
      <c r="AC147" s="69"/>
      <c r="AD147" s="69"/>
      <c r="AE147" s="69"/>
      <c r="AF147" s="69"/>
      <c r="AG147" s="69"/>
    </row>
    <row r="148" spans="1:33" ht="30" hidden="1" customHeight="1" thickBot="1" x14ac:dyDescent="0.3">
      <c r="A148" s="70" t="s">
        <v>69</v>
      </c>
      <c r="B148" s="59" t="s">
        <v>228</v>
      </c>
      <c r="C148" s="99" t="s">
        <v>229</v>
      </c>
      <c r="D148" s="72" t="s">
        <v>104</v>
      </c>
      <c r="E148" s="62"/>
      <c r="F148" s="63"/>
      <c r="G148" s="64">
        <f t="shared" si="365"/>
        <v>0</v>
      </c>
      <c r="H148" s="62"/>
      <c r="I148" s="63"/>
      <c r="J148" s="64">
        <f t="shared" si="366"/>
        <v>0</v>
      </c>
      <c r="K148" s="62"/>
      <c r="L148" s="63"/>
      <c r="M148" s="64">
        <f t="shared" si="367"/>
        <v>0</v>
      </c>
      <c r="N148" s="62"/>
      <c r="O148" s="63"/>
      <c r="P148" s="64">
        <f t="shared" si="358"/>
        <v>0</v>
      </c>
      <c r="Q148" s="62"/>
      <c r="R148" s="63"/>
      <c r="S148" s="64">
        <f t="shared" si="359"/>
        <v>0</v>
      </c>
      <c r="T148" s="62"/>
      <c r="U148" s="63"/>
      <c r="V148" s="64">
        <f t="shared" si="360"/>
        <v>0</v>
      </c>
      <c r="W148" s="65">
        <f t="shared" si="361"/>
        <v>0</v>
      </c>
      <c r="X148" s="66">
        <f t="shared" si="362"/>
        <v>0</v>
      </c>
      <c r="Y148" s="66">
        <f t="shared" si="363"/>
        <v>0</v>
      </c>
      <c r="Z148" s="67">
        <v>0</v>
      </c>
      <c r="AA148" s="68"/>
      <c r="AB148" s="69"/>
      <c r="AC148" s="69"/>
      <c r="AD148" s="69"/>
      <c r="AE148" s="69"/>
      <c r="AF148" s="69"/>
      <c r="AG148" s="69"/>
    </row>
    <row r="149" spans="1:33" ht="30" hidden="1" customHeight="1" thickBot="1" x14ac:dyDescent="0.3">
      <c r="A149" s="70" t="s">
        <v>69</v>
      </c>
      <c r="B149" s="59" t="s">
        <v>230</v>
      </c>
      <c r="C149" s="151" t="s">
        <v>231</v>
      </c>
      <c r="D149" s="72"/>
      <c r="E149" s="73"/>
      <c r="F149" s="74">
        <v>0.22</v>
      </c>
      <c r="G149" s="75">
        <f t="shared" si="365"/>
        <v>0</v>
      </c>
      <c r="H149" s="73"/>
      <c r="I149" s="74">
        <v>0.22</v>
      </c>
      <c r="J149" s="75">
        <f t="shared" si="366"/>
        <v>0</v>
      </c>
      <c r="K149" s="73"/>
      <c r="L149" s="74">
        <v>0.22</v>
      </c>
      <c r="M149" s="75">
        <f t="shared" si="367"/>
        <v>0</v>
      </c>
      <c r="N149" s="73"/>
      <c r="O149" s="74">
        <v>0.22</v>
      </c>
      <c r="P149" s="75">
        <f t="shared" si="358"/>
        <v>0</v>
      </c>
      <c r="Q149" s="73"/>
      <c r="R149" s="74">
        <v>0.22</v>
      </c>
      <c r="S149" s="75">
        <f t="shared" si="359"/>
        <v>0</v>
      </c>
      <c r="T149" s="73"/>
      <c r="U149" s="74">
        <v>0.22</v>
      </c>
      <c r="V149" s="75">
        <f t="shared" si="360"/>
        <v>0</v>
      </c>
      <c r="W149" s="76">
        <f t="shared" si="361"/>
        <v>0</v>
      </c>
      <c r="X149" s="66">
        <f t="shared" si="362"/>
        <v>0</v>
      </c>
      <c r="Y149" s="66">
        <f t="shared" si="363"/>
        <v>0</v>
      </c>
      <c r="Z149" s="67">
        <v>0</v>
      </c>
      <c r="AA149" s="90"/>
      <c r="AB149" s="5"/>
      <c r="AC149" s="5"/>
      <c r="AD149" s="5"/>
      <c r="AE149" s="5"/>
      <c r="AF149" s="5"/>
      <c r="AG149" s="5"/>
    </row>
    <row r="150" spans="1:33" ht="30" customHeight="1" thickBot="1" x14ac:dyDescent="0.3">
      <c r="A150" s="101" t="s">
        <v>232</v>
      </c>
      <c r="B150" s="102"/>
      <c r="C150" s="103"/>
      <c r="D150" s="104"/>
      <c r="E150" s="108"/>
      <c r="F150" s="122"/>
      <c r="G150" s="107">
        <f>SUM(G139:G149)</f>
        <v>13000</v>
      </c>
      <c r="H150" s="108"/>
      <c r="I150" s="122"/>
      <c r="J150" s="107">
        <f>SUM(J139:J149)</f>
        <v>13000</v>
      </c>
      <c r="K150" s="123">
        <f>SUM(K139:K148)</f>
        <v>0</v>
      </c>
      <c r="L150" s="122"/>
      <c r="M150" s="107">
        <f>SUM(M139:M149)</f>
        <v>0</v>
      </c>
      <c r="N150" s="123">
        <f>SUM(N139:N148)</f>
        <v>0</v>
      </c>
      <c r="O150" s="122"/>
      <c r="P150" s="107">
        <f>SUM(P139:P149)</f>
        <v>0</v>
      </c>
      <c r="Q150" s="123">
        <f>SUM(Q139:Q148)</f>
        <v>0</v>
      </c>
      <c r="R150" s="122"/>
      <c r="S150" s="107">
        <f>SUM(S139:S149)</f>
        <v>0</v>
      </c>
      <c r="T150" s="123">
        <f>SUM(T139:T148)</f>
        <v>0</v>
      </c>
      <c r="U150" s="122"/>
      <c r="V150" s="107">
        <f t="shared" ref="V150:X150" si="368">SUM(V139:V149)</f>
        <v>0</v>
      </c>
      <c r="W150" s="124">
        <f t="shared" si="368"/>
        <v>13000</v>
      </c>
      <c r="X150" s="124">
        <f t="shared" si="368"/>
        <v>13000</v>
      </c>
      <c r="Y150" s="286">
        <f t="shared" si="363"/>
        <v>0</v>
      </c>
      <c r="Z150" s="124">
        <f t="shared" si="364"/>
        <v>0</v>
      </c>
      <c r="AA150" s="112"/>
      <c r="AB150" s="5"/>
      <c r="AC150" s="5"/>
      <c r="AD150" s="5"/>
      <c r="AE150" s="5"/>
      <c r="AF150" s="5"/>
      <c r="AG150" s="5"/>
    </row>
    <row r="151" spans="1:33" ht="30" hidden="1" customHeight="1" thickBot="1" x14ac:dyDescent="0.3">
      <c r="A151" s="113" t="s">
        <v>64</v>
      </c>
      <c r="B151" s="138">
        <v>8</v>
      </c>
      <c r="C151" s="115" t="s">
        <v>233</v>
      </c>
      <c r="D151" s="116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5"/>
      <c r="X151" s="45"/>
      <c r="Y151" s="139"/>
      <c r="Z151" s="45"/>
      <c r="AA151" s="46"/>
      <c r="AB151" s="57"/>
      <c r="AC151" s="57"/>
      <c r="AD151" s="57"/>
      <c r="AE151" s="57"/>
      <c r="AF151" s="57"/>
      <c r="AG151" s="57"/>
    </row>
    <row r="152" spans="1:33" ht="30" hidden="1" customHeight="1" thickBot="1" x14ac:dyDescent="0.3">
      <c r="A152" s="152" t="s">
        <v>69</v>
      </c>
      <c r="B152" s="153" t="s">
        <v>234</v>
      </c>
      <c r="C152" s="141" t="s">
        <v>235</v>
      </c>
      <c r="D152" s="61" t="s">
        <v>236</v>
      </c>
      <c r="E152" s="62"/>
      <c r="F152" s="63"/>
      <c r="G152" s="64">
        <f t="shared" ref="G152:G157" si="369">E152*F152</f>
        <v>0</v>
      </c>
      <c r="H152" s="62"/>
      <c r="I152" s="63"/>
      <c r="J152" s="64">
        <f t="shared" ref="J152:J157" si="370">H152*I152</f>
        <v>0</v>
      </c>
      <c r="K152" s="62"/>
      <c r="L152" s="63"/>
      <c r="M152" s="64">
        <f t="shared" ref="M152:M157" si="371">K152*L152</f>
        <v>0</v>
      </c>
      <c r="N152" s="62"/>
      <c r="O152" s="63"/>
      <c r="P152" s="64">
        <f t="shared" ref="P152:P157" si="372">N152*O152</f>
        <v>0</v>
      </c>
      <c r="Q152" s="62"/>
      <c r="R152" s="63"/>
      <c r="S152" s="64">
        <f t="shared" ref="S152:S157" si="373">Q152*R152</f>
        <v>0</v>
      </c>
      <c r="T152" s="62"/>
      <c r="U152" s="63"/>
      <c r="V152" s="64">
        <f t="shared" ref="V152:V157" si="374">T152*U152</f>
        <v>0</v>
      </c>
      <c r="W152" s="65">
        <f t="shared" ref="W152:W157" si="375">G152+M152+S152</f>
        <v>0</v>
      </c>
      <c r="X152" s="66">
        <f t="shared" ref="X152:X157" si="376">J152+P152+V152</f>
        <v>0</v>
      </c>
      <c r="Y152" s="66">
        <f t="shared" ref="Y152:Y158" si="377">W152-X152</f>
        <v>0</v>
      </c>
      <c r="Z152" s="67">
        <v>0</v>
      </c>
      <c r="AA152" s="68"/>
      <c r="AB152" s="69"/>
      <c r="AC152" s="69"/>
      <c r="AD152" s="69"/>
      <c r="AE152" s="69"/>
      <c r="AF152" s="69"/>
      <c r="AG152" s="69"/>
    </row>
    <row r="153" spans="1:33" ht="30" hidden="1" customHeight="1" thickBot="1" x14ac:dyDescent="0.3">
      <c r="A153" s="152" t="s">
        <v>69</v>
      </c>
      <c r="B153" s="153" t="s">
        <v>237</v>
      </c>
      <c r="C153" s="141" t="s">
        <v>238</v>
      </c>
      <c r="D153" s="61" t="s">
        <v>236</v>
      </c>
      <c r="E153" s="62"/>
      <c r="F153" s="63"/>
      <c r="G153" s="64">
        <f t="shared" si="369"/>
        <v>0</v>
      </c>
      <c r="H153" s="62"/>
      <c r="I153" s="63"/>
      <c r="J153" s="64">
        <f t="shared" si="370"/>
        <v>0</v>
      </c>
      <c r="K153" s="62"/>
      <c r="L153" s="63"/>
      <c r="M153" s="64">
        <f t="shared" si="371"/>
        <v>0</v>
      </c>
      <c r="N153" s="62"/>
      <c r="O153" s="63"/>
      <c r="P153" s="64">
        <f t="shared" si="372"/>
        <v>0</v>
      </c>
      <c r="Q153" s="62"/>
      <c r="R153" s="63"/>
      <c r="S153" s="64">
        <f t="shared" si="373"/>
        <v>0</v>
      </c>
      <c r="T153" s="62"/>
      <c r="U153" s="63"/>
      <c r="V153" s="64">
        <f t="shared" si="374"/>
        <v>0</v>
      </c>
      <c r="W153" s="65">
        <f t="shared" si="375"/>
        <v>0</v>
      </c>
      <c r="X153" s="66">
        <f t="shared" si="376"/>
        <v>0</v>
      </c>
      <c r="Y153" s="66">
        <f t="shared" si="377"/>
        <v>0</v>
      </c>
      <c r="Z153" s="67">
        <v>0</v>
      </c>
      <c r="AA153" s="68"/>
      <c r="AB153" s="69"/>
      <c r="AC153" s="69"/>
      <c r="AD153" s="69"/>
      <c r="AE153" s="69"/>
      <c r="AF153" s="69"/>
      <c r="AG153" s="69"/>
    </row>
    <row r="154" spans="1:33" ht="30" hidden="1" customHeight="1" thickBot="1" x14ac:dyDescent="0.3">
      <c r="A154" s="152" t="s">
        <v>69</v>
      </c>
      <c r="B154" s="153" t="s">
        <v>239</v>
      </c>
      <c r="C154" s="141" t="s">
        <v>240</v>
      </c>
      <c r="D154" s="61" t="s">
        <v>241</v>
      </c>
      <c r="E154" s="62"/>
      <c r="F154" s="63"/>
      <c r="G154" s="64">
        <f t="shared" si="369"/>
        <v>0</v>
      </c>
      <c r="H154" s="62"/>
      <c r="I154" s="63"/>
      <c r="J154" s="64">
        <f t="shared" si="370"/>
        <v>0</v>
      </c>
      <c r="K154" s="62"/>
      <c r="L154" s="63"/>
      <c r="M154" s="64">
        <f t="shared" si="371"/>
        <v>0</v>
      </c>
      <c r="N154" s="62"/>
      <c r="O154" s="63"/>
      <c r="P154" s="64">
        <f t="shared" si="372"/>
        <v>0</v>
      </c>
      <c r="Q154" s="62"/>
      <c r="R154" s="63"/>
      <c r="S154" s="64">
        <f t="shared" si="373"/>
        <v>0</v>
      </c>
      <c r="T154" s="62"/>
      <c r="U154" s="63"/>
      <c r="V154" s="64">
        <f t="shared" si="374"/>
        <v>0</v>
      </c>
      <c r="W154" s="76">
        <f t="shared" si="375"/>
        <v>0</v>
      </c>
      <c r="X154" s="66">
        <f t="shared" si="376"/>
        <v>0</v>
      </c>
      <c r="Y154" s="66">
        <f t="shared" si="377"/>
        <v>0</v>
      </c>
      <c r="Z154" s="67">
        <v>0</v>
      </c>
      <c r="AA154" s="68"/>
      <c r="AB154" s="69"/>
      <c r="AC154" s="69"/>
      <c r="AD154" s="69"/>
      <c r="AE154" s="69"/>
      <c r="AF154" s="69"/>
      <c r="AG154" s="69"/>
    </row>
    <row r="155" spans="1:33" ht="30" hidden="1" customHeight="1" thickBot="1" x14ac:dyDescent="0.3">
      <c r="A155" s="152" t="s">
        <v>69</v>
      </c>
      <c r="B155" s="153" t="s">
        <v>242</v>
      </c>
      <c r="C155" s="141" t="s">
        <v>243</v>
      </c>
      <c r="D155" s="61" t="s">
        <v>241</v>
      </c>
      <c r="E155" s="62"/>
      <c r="F155" s="63"/>
      <c r="G155" s="64">
        <f t="shared" si="369"/>
        <v>0</v>
      </c>
      <c r="H155" s="62"/>
      <c r="I155" s="63"/>
      <c r="J155" s="64">
        <f t="shared" si="370"/>
        <v>0</v>
      </c>
      <c r="K155" s="62"/>
      <c r="L155" s="63"/>
      <c r="M155" s="64">
        <f t="shared" si="371"/>
        <v>0</v>
      </c>
      <c r="N155" s="62"/>
      <c r="O155" s="63"/>
      <c r="P155" s="64">
        <f t="shared" si="372"/>
        <v>0</v>
      </c>
      <c r="Q155" s="62"/>
      <c r="R155" s="63"/>
      <c r="S155" s="64">
        <f t="shared" si="373"/>
        <v>0</v>
      </c>
      <c r="T155" s="62"/>
      <c r="U155" s="63"/>
      <c r="V155" s="64">
        <f t="shared" si="374"/>
        <v>0</v>
      </c>
      <c r="W155" s="76">
        <f t="shared" si="375"/>
        <v>0</v>
      </c>
      <c r="X155" s="66">
        <f t="shared" si="376"/>
        <v>0</v>
      </c>
      <c r="Y155" s="66">
        <f t="shared" si="377"/>
        <v>0</v>
      </c>
      <c r="Z155" s="67">
        <v>0</v>
      </c>
      <c r="AA155" s="68"/>
      <c r="AB155" s="69"/>
      <c r="AC155" s="69"/>
      <c r="AD155" s="69"/>
      <c r="AE155" s="69"/>
      <c r="AF155" s="69"/>
      <c r="AG155" s="69"/>
    </row>
    <row r="156" spans="1:33" ht="30" hidden="1" customHeight="1" thickBot="1" x14ac:dyDescent="0.3">
      <c r="A156" s="152" t="s">
        <v>69</v>
      </c>
      <c r="B156" s="153" t="s">
        <v>244</v>
      </c>
      <c r="C156" s="141" t="s">
        <v>245</v>
      </c>
      <c r="D156" s="61" t="s">
        <v>241</v>
      </c>
      <c r="E156" s="62"/>
      <c r="F156" s="63"/>
      <c r="G156" s="64">
        <f t="shared" si="369"/>
        <v>0</v>
      </c>
      <c r="H156" s="62"/>
      <c r="I156" s="63"/>
      <c r="J156" s="64">
        <f t="shared" si="370"/>
        <v>0</v>
      </c>
      <c r="K156" s="62"/>
      <c r="L156" s="63"/>
      <c r="M156" s="64">
        <f t="shared" si="371"/>
        <v>0</v>
      </c>
      <c r="N156" s="62"/>
      <c r="O156" s="63"/>
      <c r="P156" s="64">
        <f t="shared" si="372"/>
        <v>0</v>
      </c>
      <c r="Q156" s="62"/>
      <c r="R156" s="63"/>
      <c r="S156" s="64">
        <f t="shared" si="373"/>
        <v>0</v>
      </c>
      <c r="T156" s="62"/>
      <c r="U156" s="63"/>
      <c r="V156" s="64">
        <f t="shared" si="374"/>
        <v>0</v>
      </c>
      <c r="W156" s="65">
        <f t="shared" si="375"/>
        <v>0</v>
      </c>
      <c r="X156" s="66">
        <f t="shared" si="376"/>
        <v>0</v>
      </c>
      <c r="Y156" s="66">
        <f t="shared" si="377"/>
        <v>0</v>
      </c>
      <c r="Z156" s="67">
        <v>0</v>
      </c>
      <c r="AA156" s="68"/>
      <c r="AB156" s="69"/>
      <c r="AC156" s="69"/>
      <c r="AD156" s="69"/>
      <c r="AE156" s="69"/>
      <c r="AF156" s="69"/>
      <c r="AG156" s="69"/>
    </row>
    <row r="157" spans="1:33" ht="30" hidden="1" customHeight="1" thickBot="1" x14ac:dyDescent="0.3">
      <c r="A157" s="154" t="s">
        <v>69</v>
      </c>
      <c r="B157" s="155" t="s">
        <v>246</v>
      </c>
      <c r="C157" s="156" t="s">
        <v>247</v>
      </c>
      <c r="D157" s="72"/>
      <c r="E157" s="73"/>
      <c r="F157" s="74">
        <v>0.22</v>
      </c>
      <c r="G157" s="75">
        <f t="shared" si="369"/>
        <v>0</v>
      </c>
      <c r="H157" s="73"/>
      <c r="I157" s="74">
        <v>0.22</v>
      </c>
      <c r="J157" s="75">
        <f t="shared" si="370"/>
        <v>0</v>
      </c>
      <c r="K157" s="73"/>
      <c r="L157" s="74">
        <v>0.22</v>
      </c>
      <c r="M157" s="75">
        <f t="shared" si="371"/>
        <v>0</v>
      </c>
      <c r="N157" s="73"/>
      <c r="O157" s="74">
        <v>0.22</v>
      </c>
      <c r="P157" s="75">
        <f t="shared" si="372"/>
        <v>0</v>
      </c>
      <c r="Q157" s="73"/>
      <c r="R157" s="74">
        <v>0.22</v>
      </c>
      <c r="S157" s="75">
        <f t="shared" si="373"/>
        <v>0</v>
      </c>
      <c r="T157" s="73"/>
      <c r="U157" s="74">
        <v>0.22</v>
      </c>
      <c r="V157" s="75">
        <f t="shared" si="374"/>
        <v>0</v>
      </c>
      <c r="W157" s="76">
        <f t="shared" si="375"/>
        <v>0</v>
      </c>
      <c r="X157" s="66">
        <f t="shared" si="376"/>
        <v>0</v>
      </c>
      <c r="Y157" s="66">
        <f t="shared" si="377"/>
        <v>0</v>
      </c>
      <c r="Z157" s="67">
        <v>0</v>
      </c>
      <c r="AA157" s="90"/>
      <c r="AB157" s="5"/>
      <c r="AC157" s="5"/>
      <c r="AD157" s="5"/>
      <c r="AE157" s="5"/>
      <c r="AF157" s="5"/>
      <c r="AG157" s="5"/>
    </row>
    <row r="158" spans="1:33" ht="30" hidden="1" customHeight="1" thickBot="1" x14ac:dyDescent="0.3">
      <c r="A158" s="101" t="s">
        <v>248</v>
      </c>
      <c r="B158" s="102"/>
      <c r="C158" s="346"/>
      <c r="D158" s="347"/>
      <c r="E158" s="108">
        <f>SUM(E152:E156)</f>
        <v>0</v>
      </c>
      <c r="F158" s="122"/>
      <c r="G158" s="108">
        <f>SUM(G152:G157)</f>
        <v>0</v>
      </c>
      <c r="H158" s="108">
        <f>SUM(H152:H156)</f>
        <v>0</v>
      </c>
      <c r="I158" s="122"/>
      <c r="J158" s="108">
        <f>SUM(J152:J157)</f>
        <v>0</v>
      </c>
      <c r="K158" s="108">
        <f>SUM(K152:K156)</f>
        <v>0</v>
      </c>
      <c r="L158" s="122"/>
      <c r="M158" s="108">
        <f>SUM(M152:M157)</f>
        <v>0</v>
      </c>
      <c r="N158" s="108">
        <f>SUM(N152:N156)</f>
        <v>0</v>
      </c>
      <c r="O158" s="122"/>
      <c r="P158" s="108">
        <f>SUM(P152:P157)</f>
        <v>0</v>
      </c>
      <c r="Q158" s="108">
        <f>SUM(Q152:Q156)</f>
        <v>0</v>
      </c>
      <c r="R158" s="122"/>
      <c r="S158" s="108">
        <f>SUM(S152:S157)</f>
        <v>0</v>
      </c>
      <c r="T158" s="108">
        <f>SUM(T152:T156)</f>
        <v>0</v>
      </c>
      <c r="U158" s="122"/>
      <c r="V158" s="108">
        <f t="shared" ref="V158:X158" si="378">SUM(V152:V157)</f>
        <v>0</v>
      </c>
      <c r="W158" s="348">
        <f t="shared" si="378"/>
        <v>0</v>
      </c>
      <c r="X158" s="348">
        <f t="shared" si="378"/>
        <v>0</v>
      </c>
      <c r="Y158" s="349">
        <f t="shared" si="377"/>
        <v>0</v>
      </c>
      <c r="Z158" s="348">
        <v>0</v>
      </c>
      <c r="AA158" s="112"/>
      <c r="AB158" s="5"/>
      <c r="AC158" s="5"/>
      <c r="AD158" s="5"/>
      <c r="AE158" s="5"/>
      <c r="AF158" s="5"/>
      <c r="AG158" s="5"/>
    </row>
    <row r="159" spans="1:33" ht="30" customHeight="1" thickBot="1" x14ac:dyDescent="0.3">
      <c r="A159" s="113" t="s">
        <v>64</v>
      </c>
      <c r="B159" s="362">
        <v>9</v>
      </c>
      <c r="C159" s="356" t="s">
        <v>249</v>
      </c>
      <c r="D159" s="357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9"/>
      <c r="X159" s="359"/>
      <c r="Y159" s="360"/>
      <c r="Z159" s="359"/>
      <c r="AA159" s="361"/>
      <c r="AB159" s="5"/>
      <c r="AC159" s="5"/>
      <c r="AD159" s="5"/>
      <c r="AE159" s="5"/>
      <c r="AF159" s="5"/>
      <c r="AG159" s="5"/>
    </row>
    <row r="160" spans="1:33" ht="30" customHeight="1" x14ac:dyDescent="0.25">
      <c r="A160" s="270" t="s">
        <v>69</v>
      </c>
      <c r="B160" s="271">
        <v>43839</v>
      </c>
      <c r="C160" s="350" t="s">
        <v>386</v>
      </c>
      <c r="D160" s="351" t="s">
        <v>135</v>
      </c>
      <c r="E160" s="352">
        <v>1</v>
      </c>
      <c r="F160" s="353">
        <v>4000</v>
      </c>
      <c r="G160" s="354">
        <f>E160*F160</f>
        <v>4000</v>
      </c>
      <c r="H160" s="352">
        <v>1</v>
      </c>
      <c r="I160" s="353">
        <v>4000</v>
      </c>
      <c r="J160" s="354">
        <f>H160*I160</f>
        <v>4000</v>
      </c>
      <c r="K160" s="352"/>
      <c r="L160" s="353"/>
      <c r="M160" s="354">
        <f>K160*L160</f>
        <v>0</v>
      </c>
      <c r="N160" s="355"/>
      <c r="O160" s="96"/>
      <c r="P160" s="97">
        <f t="shared" ref="P160:P165" si="379">N160*O160</f>
        <v>0</v>
      </c>
      <c r="Q160" s="95"/>
      <c r="R160" s="96"/>
      <c r="S160" s="97">
        <f t="shared" ref="S160:S165" si="380">Q160*R160</f>
        <v>0</v>
      </c>
      <c r="T160" s="95"/>
      <c r="U160" s="96"/>
      <c r="V160" s="97">
        <f t="shared" ref="V160:V165" si="381">T160*U160</f>
        <v>0</v>
      </c>
      <c r="W160" s="66">
        <f t="shared" ref="W160:W165" si="382">G160+M160+S160</f>
        <v>4000</v>
      </c>
      <c r="X160" s="66">
        <f t="shared" ref="X160:X165" si="383">J160+P160+V160</f>
        <v>4000</v>
      </c>
      <c r="Y160" s="66">
        <f t="shared" ref="Y160:Y166" si="384">W160-X160</f>
        <v>0</v>
      </c>
      <c r="Z160" s="67">
        <f t="shared" ref="Z160:Z166" si="385">Y160/W160</f>
        <v>0</v>
      </c>
      <c r="AA160" s="98"/>
      <c r="AB160" s="69"/>
      <c r="AC160" s="69"/>
      <c r="AD160" s="69"/>
      <c r="AE160" s="69"/>
      <c r="AF160" s="69"/>
      <c r="AG160" s="69"/>
    </row>
    <row r="161" spans="1:33" ht="30" customHeight="1" x14ac:dyDescent="0.25">
      <c r="A161" s="234" t="s">
        <v>69</v>
      </c>
      <c r="B161" s="272">
        <v>43870</v>
      </c>
      <c r="C161" s="229" t="s">
        <v>387</v>
      </c>
      <c r="D161" s="237" t="s">
        <v>135</v>
      </c>
      <c r="E161" s="246">
        <v>1</v>
      </c>
      <c r="F161" s="247">
        <v>5000</v>
      </c>
      <c r="G161" s="238">
        <f>E161*F161</f>
        <v>5000</v>
      </c>
      <c r="H161" s="246">
        <v>1</v>
      </c>
      <c r="I161" s="247">
        <v>5000</v>
      </c>
      <c r="J161" s="238">
        <f>H161*I161</f>
        <v>5000</v>
      </c>
      <c r="K161" s="246"/>
      <c r="L161" s="247"/>
      <c r="M161" s="238">
        <f>K161*L161</f>
        <v>0</v>
      </c>
      <c r="N161" s="269"/>
      <c r="O161" s="63"/>
      <c r="P161" s="64">
        <f t="shared" si="379"/>
        <v>0</v>
      </c>
      <c r="Q161" s="62"/>
      <c r="R161" s="63"/>
      <c r="S161" s="64">
        <f t="shared" si="380"/>
        <v>0</v>
      </c>
      <c r="T161" s="62"/>
      <c r="U161" s="63"/>
      <c r="V161" s="64">
        <f t="shared" si="381"/>
        <v>0</v>
      </c>
      <c r="W161" s="65">
        <f t="shared" si="382"/>
        <v>5000</v>
      </c>
      <c r="X161" s="66">
        <f t="shared" si="383"/>
        <v>5000</v>
      </c>
      <c r="Y161" s="66">
        <f t="shared" si="384"/>
        <v>0</v>
      </c>
      <c r="Z161" s="67">
        <f t="shared" si="385"/>
        <v>0</v>
      </c>
      <c r="AA161" s="68"/>
      <c r="AB161" s="69"/>
      <c r="AC161" s="69"/>
      <c r="AD161" s="69"/>
      <c r="AE161" s="69"/>
      <c r="AF161" s="69"/>
      <c r="AG161" s="69"/>
    </row>
    <row r="162" spans="1:33" ht="30" hidden="1" customHeight="1" x14ac:dyDescent="0.25">
      <c r="A162" s="234" t="s">
        <v>69</v>
      </c>
      <c r="B162" s="272">
        <v>43899</v>
      </c>
      <c r="C162" s="229" t="s">
        <v>250</v>
      </c>
      <c r="D162" s="273"/>
      <c r="E162" s="246"/>
      <c r="F162" s="247"/>
      <c r="G162" s="238">
        <f>E162*F162</f>
        <v>0</v>
      </c>
      <c r="H162" s="246"/>
      <c r="I162" s="247"/>
      <c r="J162" s="238">
        <f>H162*I162</f>
        <v>0</v>
      </c>
      <c r="K162" s="246"/>
      <c r="L162" s="247"/>
      <c r="M162" s="238">
        <f>K162*L162</f>
        <v>0</v>
      </c>
      <c r="N162" s="269"/>
      <c r="O162" s="63"/>
      <c r="P162" s="64">
        <f t="shared" si="379"/>
        <v>0</v>
      </c>
      <c r="Q162" s="62"/>
      <c r="R162" s="63"/>
      <c r="S162" s="64">
        <f t="shared" si="380"/>
        <v>0</v>
      </c>
      <c r="T162" s="62"/>
      <c r="U162" s="63"/>
      <c r="V162" s="64">
        <f t="shared" si="381"/>
        <v>0</v>
      </c>
      <c r="W162" s="65">
        <f t="shared" si="382"/>
        <v>0</v>
      </c>
      <c r="X162" s="66">
        <f t="shared" si="383"/>
        <v>0</v>
      </c>
      <c r="Y162" s="66">
        <f t="shared" si="384"/>
        <v>0</v>
      </c>
      <c r="Z162" s="67">
        <v>0</v>
      </c>
      <c r="AA162" s="68"/>
      <c r="AB162" s="69"/>
      <c r="AC162" s="69"/>
      <c r="AD162" s="69"/>
      <c r="AE162" s="69"/>
      <c r="AF162" s="69"/>
      <c r="AG162" s="69"/>
    </row>
    <row r="163" spans="1:33" ht="30" customHeight="1" thickBot="1" x14ac:dyDescent="0.3">
      <c r="A163" s="234" t="s">
        <v>69</v>
      </c>
      <c r="B163" s="272">
        <v>43930</v>
      </c>
      <c r="C163" s="229" t="s">
        <v>251</v>
      </c>
      <c r="D163" s="237" t="s">
        <v>135</v>
      </c>
      <c r="E163" s="246">
        <v>1</v>
      </c>
      <c r="F163" s="247">
        <v>6000</v>
      </c>
      <c r="G163" s="238">
        <f>E163*F163</f>
        <v>6000</v>
      </c>
      <c r="H163" s="246">
        <v>1</v>
      </c>
      <c r="I163" s="247">
        <v>6000</v>
      </c>
      <c r="J163" s="238">
        <f>H163*I163</f>
        <v>6000</v>
      </c>
      <c r="K163" s="246"/>
      <c r="L163" s="247"/>
      <c r="M163" s="238">
        <f>K163*L163</f>
        <v>0</v>
      </c>
      <c r="N163" s="269"/>
      <c r="O163" s="63"/>
      <c r="P163" s="64">
        <f t="shared" si="379"/>
        <v>0</v>
      </c>
      <c r="Q163" s="62"/>
      <c r="R163" s="63"/>
      <c r="S163" s="64">
        <f t="shared" si="380"/>
        <v>0</v>
      </c>
      <c r="T163" s="62"/>
      <c r="U163" s="63"/>
      <c r="V163" s="64">
        <f t="shared" si="381"/>
        <v>0</v>
      </c>
      <c r="W163" s="65">
        <f t="shared" si="382"/>
        <v>6000</v>
      </c>
      <c r="X163" s="66">
        <f t="shared" si="383"/>
        <v>6000</v>
      </c>
      <c r="Y163" s="66">
        <f t="shared" si="384"/>
        <v>0</v>
      </c>
      <c r="Z163" s="67">
        <f t="shared" si="385"/>
        <v>0</v>
      </c>
      <c r="AA163" s="68"/>
      <c r="AB163" s="69"/>
      <c r="AC163" s="69"/>
      <c r="AD163" s="69"/>
      <c r="AE163" s="69"/>
      <c r="AF163" s="69"/>
      <c r="AG163" s="69"/>
    </row>
    <row r="164" spans="1:33" ht="30" hidden="1" customHeight="1" thickBot="1" x14ac:dyDescent="0.3">
      <c r="A164" s="70" t="s">
        <v>69</v>
      </c>
      <c r="B164" s="158">
        <v>43960</v>
      </c>
      <c r="C164" s="99" t="s">
        <v>252</v>
      </c>
      <c r="D164" s="161"/>
      <c r="E164" s="162"/>
      <c r="F164" s="74"/>
      <c r="G164" s="75">
        <f t="shared" ref="G164:G165" si="386">E164*F164</f>
        <v>0</v>
      </c>
      <c r="H164" s="162"/>
      <c r="I164" s="74"/>
      <c r="J164" s="75">
        <f t="shared" ref="J164:J165" si="387">H164*I164</f>
        <v>0</v>
      </c>
      <c r="K164" s="73"/>
      <c r="L164" s="74"/>
      <c r="M164" s="75">
        <f t="shared" ref="M164:M165" si="388">K164*L164</f>
        <v>0</v>
      </c>
      <c r="N164" s="73"/>
      <c r="O164" s="74"/>
      <c r="P164" s="75">
        <f t="shared" si="379"/>
        <v>0</v>
      </c>
      <c r="Q164" s="73"/>
      <c r="R164" s="74"/>
      <c r="S164" s="75">
        <f t="shared" si="380"/>
        <v>0</v>
      </c>
      <c r="T164" s="73"/>
      <c r="U164" s="74"/>
      <c r="V164" s="75">
        <f t="shared" si="381"/>
        <v>0</v>
      </c>
      <c r="W164" s="76">
        <f t="shared" si="382"/>
        <v>0</v>
      </c>
      <c r="X164" s="66">
        <f t="shared" si="383"/>
        <v>0</v>
      </c>
      <c r="Y164" s="66">
        <f t="shared" si="384"/>
        <v>0</v>
      </c>
      <c r="Z164" s="67">
        <v>0</v>
      </c>
      <c r="AA164" s="77"/>
      <c r="AB164" s="69"/>
      <c r="AC164" s="69"/>
      <c r="AD164" s="69"/>
      <c r="AE164" s="69"/>
      <c r="AF164" s="69"/>
      <c r="AG164" s="69"/>
    </row>
    <row r="165" spans="1:33" ht="30" hidden="1" customHeight="1" thickBot="1" x14ac:dyDescent="0.3">
      <c r="A165" s="70" t="s">
        <v>69</v>
      </c>
      <c r="B165" s="158">
        <v>43991</v>
      </c>
      <c r="C165" s="151" t="s">
        <v>253</v>
      </c>
      <c r="D165" s="86"/>
      <c r="E165" s="73"/>
      <c r="F165" s="74">
        <v>0.22</v>
      </c>
      <c r="G165" s="75">
        <f t="shared" si="386"/>
        <v>0</v>
      </c>
      <c r="H165" s="73"/>
      <c r="I165" s="74">
        <v>0.22</v>
      </c>
      <c r="J165" s="75">
        <f t="shared" si="387"/>
        <v>0</v>
      </c>
      <c r="K165" s="73"/>
      <c r="L165" s="74">
        <v>0.22</v>
      </c>
      <c r="M165" s="75">
        <f t="shared" si="388"/>
        <v>0</v>
      </c>
      <c r="N165" s="73"/>
      <c r="O165" s="74">
        <v>0.22</v>
      </c>
      <c r="P165" s="75">
        <f t="shared" si="379"/>
        <v>0</v>
      </c>
      <c r="Q165" s="73"/>
      <c r="R165" s="74">
        <v>0.22</v>
      </c>
      <c r="S165" s="75">
        <f t="shared" si="380"/>
        <v>0</v>
      </c>
      <c r="T165" s="73"/>
      <c r="U165" s="74">
        <v>0.22</v>
      </c>
      <c r="V165" s="75">
        <f t="shared" si="381"/>
        <v>0</v>
      </c>
      <c r="W165" s="76">
        <f t="shared" si="382"/>
        <v>0</v>
      </c>
      <c r="X165" s="66">
        <f t="shared" si="383"/>
        <v>0</v>
      </c>
      <c r="Y165" s="66">
        <f t="shared" si="384"/>
        <v>0</v>
      </c>
      <c r="Z165" s="67">
        <v>0</v>
      </c>
      <c r="AA165" s="90"/>
      <c r="AB165" s="5"/>
      <c r="AC165" s="5"/>
      <c r="AD165" s="5"/>
      <c r="AE165" s="5"/>
      <c r="AF165" s="5"/>
      <c r="AG165" s="5"/>
    </row>
    <row r="166" spans="1:33" ht="29.4" customHeight="1" thickBot="1" x14ac:dyDescent="0.3">
      <c r="A166" s="101" t="s">
        <v>254</v>
      </c>
      <c r="B166" s="102"/>
      <c r="C166" s="103"/>
      <c r="D166" s="104"/>
      <c r="E166" s="108"/>
      <c r="F166" s="122"/>
      <c r="G166" s="107">
        <f>SUM(G160:G165)</f>
        <v>15000</v>
      </c>
      <c r="H166" s="108"/>
      <c r="I166" s="122"/>
      <c r="J166" s="107">
        <f>SUM(J160:J165)</f>
        <v>15000</v>
      </c>
      <c r="K166" s="123">
        <f>SUM(K160:K164)</f>
        <v>0</v>
      </c>
      <c r="L166" s="122"/>
      <c r="M166" s="107">
        <f>SUM(M160:M165)</f>
        <v>0</v>
      </c>
      <c r="N166" s="123">
        <f>SUM(N160:N164)</f>
        <v>0</v>
      </c>
      <c r="O166" s="122"/>
      <c r="P166" s="107">
        <f>SUM(P160:P165)</f>
        <v>0</v>
      </c>
      <c r="Q166" s="123">
        <f>SUM(Q160:Q164)</f>
        <v>0</v>
      </c>
      <c r="R166" s="122"/>
      <c r="S166" s="107">
        <f>SUM(S160:S165)</f>
        <v>0</v>
      </c>
      <c r="T166" s="123">
        <f>SUM(T160:T164)</f>
        <v>0</v>
      </c>
      <c r="U166" s="122"/>
      <c r="V166" s="107">
        <f t="shared" ref="V166:X166" si="389">SUM(V160:V165)</f>
        <v>0</v>
      </c>
      <c r="W166" s="124">
        <f t="shared" si="389"/>
        <v>15000</v>
      </c>
      <c r="X166" s="124">
        <f t="shared" si="389"/>
        <v>15000</v>
      </c>
      <c r="Y166" s="286">
        <f t="shared" si="384"/>
        <v>0</v>
      </c>
      <c r="Z166" s="124">
        <f t="shared" si="385"/>
        <v>0</v>
      </c>
      <c r="AA166" s="112"/>
      <c r="AB166" s="5"/>
      <c r="AC166" s="5"/>
      <c r="AD166" s="5"/>
      <c r="AE166" s="5"/>
      <c r="AF166" s="5"/>
      <c r="AG166" s="5"/>
    </row>
    <row r="167" spans="1:33" ht="1.2" hidden="1" customHeight="1" thickBot="1" x14ac:dyDescent="0.3">
      <c r="A167" s="113" t="s">
        <v>64</v>
      </c>
      <c r="B167" s="138">
        <v>10</v>
      </c>
      <c r="C167" s="115" t="s">
        <v>255</v>
      </c>
      <c r="D167" s="116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5"/>
      <c r="X167" s="45"/>
      <c r="Y167" s="139"/>
      <c r="Z167" s="45"/>
      <c r="AA167" s="46"/>
      <c r="AB167" s="5"/>
      <c r="AC167" s="5"/>
      <c r="AD167" s="5"/>
      <c r="AE167" s="5"/>
      <c r="AF167" s="5"/>
      <c r="AG167" s="5"/>
    </row>
    <row r="168" spans="1:33" ht="30" hidden="1" customHeight="1" thickBot="1" x14ac:dyDescent="0.3">
      <c r="A168" s="58" t="s">
        <v>69</v>
      </c>
      <c r="B168" s="158">
        <v>43840</v>
      </c>
      <c r="C168" s="163" t="s">
        <v>256</v>
      </c>
      <c r="D168" s="157"/>
      <c r="E168" s="164"/>
      <c r="F168" s="96"/>
      <c r="G168" s="97">
        <f t="shared" ref="G168:G172" si="390">E168*F168</f>
        <v>0</v>
      </c>
      <c r="H168" s="164"/>
      <c r="I168" s="96"/>
      <c r="J168" s="97">
        <f t="shared" ref="J168:J172" si="391">H168*I168</f>
        <v>0</v>
      </c>
      <c r="K168" s="95"/>
      <c r="L168" s="96"/>
      <c r="M168" s="97">
        <f t="shared" ref="M168:M172" si="392">K168*L168</f>
        <v>0</v>
      </c>
      <c r="N168" s="95"/>
      <c r="O168" s="96"/>
      <c r="P168" s="97">
        <f t="shared" ref="P168:P172" si="393">N168*O168</f>
        <v>0</v>
      </c>
      <c r="Q168" s="95"/>
      <c r="R168" s="96"/>
      <c r="S168" s="97">
        <f t="shared" ref="S168:S172" si="394">Q168*R168</f>
        <v>0</v>
      </c>
      <c r="T168" s="95"/>
      <c r="U168" s="96"/>
      <c r="V168" s="97">
        <f t="shared" ref="V168:V172" si="395">T168*U168</f>
        <v>0</v>
      </c>
      <c r="W168" s="165">
        <f t="shared" ref="W168:W172" si="396">G168+M168+S168</f>
        <v>0</v>
      </c>
      <c r="X168" s="66">
        <f t="shared" ref="X168:X172" si="397">J168+P168+V168</f>
        <v>0</v>
      </c>
      <c r="Y168" s="66">
        <f t="shared" ref="Y168:Y173" si="398">W168-X168</f>
        <v>0</v>
      </c>
      <c r="Z168" s="67">
        <v>0</v>
      </c>
      <c r="AA168" s="166"/>
      <c r="AB168" s="69"/>
      <c r="AC168" s="69"/>
      <c r="AD168" s="69"/>
      <c r="AE168" s="69"/>
      <c r="AF168" s="69"/>
      <c r="AG168" s="69"/>
    </row>
    <row r="169" spans="1:33" ht="30" hidden="1" customHeight="1" thickBot="1" x14ac:dyDescent="0.3">
      <c r="A169" s="58" t="s">
        <v>69</v>
      </c>
      <c r="B169" s="158">
        <v>43871</v>
      </c>
      <c r="C169" s="163" t="s">
        <v>256</v>
      </c>
      <c r="D169" s="159"/>
      <c r="E169" s="160"/>
      <c r="F169" s="63"/>
      <c r="G169" s="64">
        <f t="shared" si="390"/>
        <v>0</v>
      </c>
      <c r="H169" s="160"/>
      <c r="I169" s="63"/>
      <c r="J169" s="64">
        <f t="shared" si="391"/>
        <v>0</v>
      </c>
      <c r="K169" s="62"/>
      <c r="L169" s="63"/>
      <c r="M169" s="64">
        <f t="shared" si="392"/>
        <v>0</v>
      </c>
      <c r="N169" s="62"/>
      <c r="O169" s="63"/>
      <c r="P169" s="64">
        <f t="shared" si="393"/>
        <v>0</v>
      </c>
      <c r="Q169" s="62"/>
      <c r="R169" s="63"/>
      <c r="S169" s="64">
        <f t="shared" si="394"/>
        <v>0</v>
      </c>
      <c r="T169" s="62"/>
      <c r="U169" s="63"/>
      <c r="V169" s="64">
        <f t="shared" si="395"/>
        <v>0</v>
      </c>
      <c r="W169" s="65">
        <f t="shared" si="396"/>
        <v>0</v>
      </c>
      <c r="X169" s="66">
        <f t="shared" si="397"/>
        <v>0</v>
      </c>
      <c r="Y169" s="66">
        <f t="shared" si="398"/>
        <v>0</v>
      </c>
      <c r="Z169" s="67">
        <v>0</v>
      </c>
      <c r="AA169" s="68"/>
      <c r="AB169" s="69"/>
      <c r="AC169" s="69"/>
      <c r="AD169" s="69"/>
      <c r="AE169" s="69"/>
      <c r="AF169" s="69"/>
      <c r="AG169" s="69"/>
    </row>
    <row r="170" spans="1:33" ht="30" hidden="1" customHeight="1" thickBot="1" x14ac:dyDescent="0.3">
      <c r="A170" s="58" t="s">
        <v>69</v>
      </c>
      <c r="B170" s="158">
        <v>43900</v>
      </c>
      <c r="C170" s="163" t="s">
        <v>256</v>
      </c>
      <c r="D170" s="159"/>
      <c r="E170" s="160"/>
      <c r="F170" s="63"/>
      <c r="G170" s="64">
        <f t="shared" si="390"/>
        <v>0</v>
      </c>
      <c r="H170" s="160"/>
      <c r="I170" s="63"/>
      <c r="J170" s="64">
        <f t="shared" si="391"/>
        <v>0</v>
      </c>
      <c r="K170" s="62"/>
      <c r="L170" s="63"/>
      <c r="M170" s="64">
        <f t="shared" si="392"/>
        <v>0</v>
      </c>
      <c r="N170" s="62"/>
      <c r="O170" s="63"/>
      <c r="P170" s="64">
        <f t="shared" si="393"/>
        <v>0</v>
      </c>
      <c r="Q170" s="62"/>
      <c r="R170" s="63"/>
      <c r="S170" s="64">
        <f t="shared" si="394"/>
        <v>0</v>
      </c>
      <c r="T170" s="62"/>
      <c r="U170" s="63"/>
      <c r="V170" s="64">
        <f t="shared" si="395"/>
        <v>0</v>
      </c>
      <c r="W170" s="65">
        <f t="shared" si="396"/>
        <v>0</v>
      </c>
      <c r="X170" s="66">
        <f t="shared" si="397"/>
        <v>0</v>
      </c>
      <c r="Y170" s="66">
        <f t="shared" si="398"/>
        <v>0</v>
      </c>
      <c r="Z170" s="67">
        <v>0</v>
      </c>
      <c r="AA170" s="68"/>
      <c r="AB170" s="69"/>
      <c r="AC170" s="69"/>
      <c r="AD170" s="69"/>
      <c r="AE170" s="69"/>
      <c r="AF170" s="69"/>
      <c r="AG170" s="69"/>
    </row>
    <row r="171" spans="1:33" ht="30" hidden="1" customHeight="1" thickBot="1" x14ac:dyDescent="0.3">
      <c r="A171" s="70" t="s">
        <v>69</v>
      </c>
      <c r="B171" s="167">
        <v>43931</v>
      </c>
      <c r="C171" s="99" t="s">
        <v>257</v>
      </c>
      <c r="D171" s="161" t="s">
        <v>72</v>
      </c>
      <c r="E171" s="162"/>
      <c r="F171" s="74"/>
      <c r="G171" s="64">
        <f t="shared" si="390"/>
        <v>0</v>
      </c>
      <c r="H171" s="162"/>
      <c r="I171" s="74"/>
      <c r="J171" s="64">
        <f t="shared" si="391"/>
        <v>0</v>
      </c>
      <c r="K171" s="73"/>
      <c r="L171" s="74"/>
      <c r="M171" s="75">
        <f t="shared" si="392"/>
        <v>0</v>
      </c>
      <c r="N171" s="73"/>
      <c r="O171" s="74"/>
      <c r="P171" s="75">
        <f t="shared" si="393"/>
        <v>0</v>
      </c>
      <c r="Q171" s="73"/>
      <c r="R171" s="74"/>
      <c r="S171" s="75">
        <f t="shared" si="394"/>
        <v>0</v>
      </c>
      <c r="T171" s="73"/>
      <c r="U171" s="74"/>
      <c r="V171" s="75">
        <f t="shared" si="395"/>
        <v>0</v>
      </c>
      <c r="W171" s="168">
        <f t="shared" si="396"/>
        <v>0</v>
      </c>
      <c r="X171" s="66">
        <f t="shared" si="397"/>
        <v>0</v>
      </c>
      <c r="Y171" s="66">
        <f t="shared" si="398"/>
        <v>0</v>
      </c>
      <c r="Z171" s="67">
        <v>0</v>
      </c>
      <c r="AA171" s="169"/>
      <c r="AB171" s="69"/>
      <c r="AC171" s="69"/>
      <c r="AD171" s="69"/>
      <c r="AE171" s="69"/>
      <c r="AF171" s="69"/>
      <c r="AG171" s="69"/>
    </row>
    <row r="172" spans="1:33" ht="30" hidden="1" customHeight="1" thickBot="1" x14ac:dyDescent="0.3">
      <c r="A172" s="70" t="s">
        <v>69</v>
      </c>
      <c r="B172" s="170">
        <v>43961</v>
      </c>
      <c r="C172" s="151" t="s">
        <v>258</v>
      </c>
      <c r="D172" s="171"/>
      <c r="E172" s="73"/>
      <c r="F172" s="74">
        <v>0.22</v>
      </c>
      <c r="G172" s="75">
        <f t="shared" si="390"/>
        <v>0</v>
      </c>
      <c r="H172" s="73"/>
      <c r="I172" s="74">
        <v>0.22</v>
      </c>
      <c r="J172" s="75">
        <f t="shared" si="391"/>
        <v>0</v>
      </c>
      <c r="K172" s="73"/>
      <c r="L172" s="74">
        <v>0.22</v>
      </c>
      <c r="M172" s="75">
        <f t="shared" si="392"/>
        <v>0</v>
      </c>
      <c r="N172" s="73"/>
      <c r="O172" s="74">
        <v>0.22</v>
      </c>
      <c r="P172" s="75">
        <f t="shared" si="393"/>
        <v>0</v>
      </c>
      <c r="Q172" s="73"/>
      <c r="R172" s="74">
        <v>0.22</v>
      </c>
      <c r="S172" s="75">
        <f t="shared" si="394"/>
        <v>0</v>
      </c>
      <c r="T172" s="73"/>
      <c r="U172" s="74">
        <v>0.22</v>
      </c>
      <c r="V172" s="75">
        <f t="shared" si="395"/>
        <v>0</v>
      </c>
      <c r="W172" s="76">
        <f t="shared" si="396"/>
        <v>0</v>
      </c>
      <c r="X172" s="66">
        <f t="shared" si="397"/>
        <v>0</v>
      </c>
      <c r="Y172" s="66">
        <f t="shared" si="398"/>
        <v>0</v>
      </c>
      <c r="Z172" s="67">
        <v>0</v>
      </c>
      <c r="AA172" s="169"/>
      <c r="AB172" s="5"/>
      <c r="AC172" s="5"/>
      <c r="AD172" s="5"/>
      <c r="AE172" s="5"/>
      <c r="AF172" s="5"/>
      <c r="AG172" s="5"/>
    </row>
    <row r="173" spans="1:33" ht="30" hidden="1" customHeight="1" thickBot="1" x14ac:dyDescent="0.3">
      <c r="A173" s="101" t="s">
        <v>259</v>
      </c>
      <c r="B173" s="102"/>
      <c r="C173" s="103"/>
      <c r="D173" s="104"/>
      <c r="E173" s="108">
        <f>SUM(E168:E171)</f>
        <v>0</v>
      </c>
      <c r="F173" s="122"/>
      <c r="G173" s="107">
        <f>SUM(G168:G172)</f>
        <v>0</v>
      </c>
      <c r="H173" s="108">
        <f>SUM(H168:H171)</f>
        <v>0</v>
      </c>
      <c r="I173" s="122"/>
      <c r="J173" s="107">
        <f>SUM(J168:J172)</f>
        <v>0</v>
      </c>
      <c r="K173" s="123">
        <f>SUM(K168:K171)</f>
        <v>0</v>
      </c>
      <c r="L173" s="122"/>
      <c r="M173" s="107">
        <f>SUM(M168:M172)</f>
        <v>0</v>
      </c>
      <c r="N173" s="123">
        <f>SUM(N168:N171)</f>
        <v>0</v>
      </c>
      <c r="O173" s="122"/>
      <c r="P173" s="107">
        <f>SUM(P168:P172)</f>
        <v>0</v>
      </c>
      <c r="Q173" s="123">
        <f>SUM(Q168:Q171)</f>
        <v>0</v>
      </c>
      <c r="R173" s="122"/>
      <c r="S173" s="107">
        <f>SUM(S168:S172)</f>
        <v>0</v>
      </c>
      <c r="T173" s="123">
        <f>SUM(T168:T171)</f>
        <v>0</v>
      </c>
      <c r="U173" s="122"/>
      <c r="V173" s="107">
        <f t="shared" ref="V173:X173" si="399">SUM(V168:V172)</f>
        <v>0</v>
      </c>
      <c r="W173" s="124">
        <f t="shared" si="399"/>
        <v>0</v>
      </c>
      <c r="X173" s="124">
        <f t="shared" si="399"/>
        <v>0</v>
      </c>
      <c r="Y173" s="286">
        <f t="shared" si="398"/>
        <v>0</v>
      </c>
      <c r="Z173" s="124">
        <v>0</v>
      </c>
      <c r="AA173" s="112"/>
      <c r="AB173" s="5"/>
      <c r="AC173" s="5"/>
      <c r="AD173" s="5"/>
      <c r="AE173" s="5"/>
      <c r="AF173" s="5"/>
      <c r="AG173" s="5"/>
    </row>
    <row r="174" spans="1:33" ht="30" hidden="1" customHeight="1" thickBot="1" x14ac:dyDescent="0.3">
      <c r="A174" s="113" t="s">
        <v>64</v>
      </c>
      <c r="B174" s="138">
        <v>11</v>
      </c>
      <c r="C174" s="115" t="s">
        <v>260</v>
      </c>
      <c r="D174" s="116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5"/>
      <c r="X174" s="45"/>
      <c r="Y174" s="139"/>
      <c r="Z174" s="45"/>
      <c r="AA174" s="46"/>
      <c r="AB174" s="5"/>
      <c r="AC174" s="5"/>
      <c r="AD174" s="5"/>
      <c r="AE174" s="5"/>
      <c r="AF174" s="5"/>
      <c r="AG174" s="5"/>
    </row>
    <row r="175" spans="1:33" ht="30" hidden="1" customHeight="1" thickBot="1" x14ac:dyDescent="0.3">
      <c r="A175" s="172" t="s">
        <v>69</v>
      </c>
      <c r="B175" s="158">
        <v>43841</v>
      </c>
      <c r="C175" s="163" t="s">
        <v>261</v>
      </c>
      <c r="D175" s="94" t="s">
        <v>104</v>
      </c>
      <c r="E175" s="95"/>
      <c r="F175" s="96"/>
      <c r="G175" s="97">
        <f t="shared" ref="G175:G176" si="400">E175*F175</f>
        <v>0</v>
      </c>
      <c r="H175" s="95"/>
      <c r="I175" s="96"/>
      <c r="J175" s="97">
        <f t="shared" ref="J175:J176" si="401">H175*I175</f>
        <v>0</v>
      </c>
      <c r="K175" s="95"/>
      <c r="L175" s="96"/>
      <c r="M175" s="97">
        <f t="shared" ref="M175:M176" si="402">K175*L175</f>
        <v>0</v>
      </c>
      <c r="N175" s="95"/>
      <c r="O175" s="96"/>
      <c r="P175" s="97">
        <f t="shared" ref="P175:P176" si="403">N175*O175</f>
        <v>0</v>
      </c>
      <c r="Q175" s="95"/>
      <c r="R175" s="96"/>
      <c r="S175" s="97">
        <f t="shared" ref="S175:S176" si="404">Q175*R175</f>
        <v>0</v>
      </c>
      <c r="T175" s="95"/>
      <c r="U175" s="96"/>
      <c r="V175" s="97">
        <f t="shared" ref="V175:V176" si="405">T175*U175</f>
        <v>0</v>
      </c>
      <c r="W175" s="165">
        <f t="shared" ref="W175:W176" si="406">G175+M175+S175</f>
        <v>0</v>
      </c>
      <c r="X175" s="66">
        <f t="shared" ref="X175:X176" si="407">J175+P175+V175</f>
        <v>0</v>
      </c>
      <c r="Y175" s="66">
        <f t="shared" ref="Y175:Y177" si="408">W175-X175</f>
        <v>0</v>
      </c>
      <c r="Z175" s="67">
        <v>0</v>
      </c>
      <c r="AA175" s="166"/>
      <c r="AB175" s="69"/>
      <c r="AC175" s="69"/>
      <c r="AD175" s="69"/>
      <c r="AE175" s="69"/>
      <c r="AF175" s="69"/>
      <c r="AG175" s="69"/>
    </row>
    <row r="176" spans="1:33" ht="30" hidden="1" customHeight="1" thickBot="1" x14ac:dyDescent="0.3">
      <c r="A176" s="173" t="s">
        <v>69</v>
      </c>
      <c r="B176" s="158">
        <v>43872</v>
      </c>
      <c r="C176" s="99" t="s">
        <v>261</v>
      </c>
      <c r="D176" s="72" t="s">
        <v>104</v>
      </c>
      <c r="E176" s="73"/>
      <c r="F176" s="74"/>
      <c r="G176" s="64">
        <f t="shared" si="400"/>
        <v>0</v>
      </c>
      <c r="H176" s="73"/>
      <c r="I176" s="74"/>
      <c r="J176" s="64">
        <f t="shared" si="401"/>
        <v>0</v>
      </c>
      <c r="K176" s="73"/>
      <c r="L176" s="74"/>
      <c r="M176" s="75">
        <f t="shared" si="402"/>
        <v>0</v>
      </c>
      <c r="N176" s="73"/>
      <c r="O176" s="74"/>
      <c r="P176" s="75">
        <f t="shared" si="403"/>
        <v>0</v>
      </c>
      <c r="Q176" s="73"/>
      <c r="R176" s="74"/>
      <c r="S176" s="75">
        <f t="shared" si="404"/>
        <v>0</v>
      </c>
      <c r="T176" s="73"/>
      <c r="U176" s="74"/>
      <c r="V176" s="75">
        <f t="shared" si="405"/>
        <v>0</v>
      </c>
      <c r="W176" s="168">
        <f t="shared" si="406"/>
        <v>0</v>
      </c>
      <c r="X176" s="66">
        <f t="shared" si="407"/>
        <v>0</v>
      </c>
      <c r="Y176" s="66">
        <f t="shared" si="408"/>
        <v>0</v>
      </c>
      <c r="Z176" s="67">
        <v>0</v>
      </c>
      <c r="AA176" s="169"/>
      <c r="AB176" s="69"/>
      <c r="AC176" s="69"/>
      <c r="AD176" s="69"/>
      <c r="AE176" s="69"/>
      <c r="AF176" s="69"/>
      <c r="AG176" s="69"/>
    </row>
    <row r="177" spans="1:33" ht="30" hidden="1" customHeight="1" thickBot="1" x14ac:dyDescent="0.3">
      <c r="A177" s="306" t="s">
        <v>262</v>
      </c>
      <c r="B177" s="307"/>
      <c r="C177" s="307"/>
      <c r="D177" s="308"/>
      <c r="E177" s="108">
        <f>SUM(E175:E176)</f>
        <v>0</v>
      </c>
      <c r="F177" s="122"/>
      <c r="G177" s="107">
        <f t="shared" ref="G177:H177" si="409">SUM(G175:G176)</f>
        <v>0</v>
      </c>
      <c r="H177" s="108">
        <f t="shared" si="409"/>
        <v>0</v>
      </c>
      <c r="I177" s="122"/>
      <c r="J177" s="107">
        <f t="shared" ref="J177:K177" si="410">SUM(J175:J176)</f>
        <v>0</v>
      </c>
      <c r="K177" s="123">
        <f t="shared" si="410"/>
        <v>0</v>
      </c>
      <c r="L177" s="122"/>
      <c r="M177" s="107">
        <f t="shared" ref="M177:N177" si="411">SUM(M175:M176)</f>
        <v>0</v>
      </c>
      <c r="N177" s="123">
        <f t="shared" si="411"/>
        <v>0</v>
      </c>
      <c r="O177" s="122"/>
      <c r="P177" s="107">
        <f t="shared" ref="P177:Q177" si="412">SUM(P175:P176)</f>
        <v>0</v>
      </c>
      <c r="Q177" s="123">
        <f t="shared" si="412"/>
        <v>0</v>
      </c>
      <c r="R177" s="122"/>
      <c r="S177" s="107">
        <f t="shared" ref="S177:T177" si="413">SUM(S175:S176)</f>
        <v>0</v>
      </c>
      <c r="T177" s="123">
        <f t="shared" si="413"/>
        <v>0</v>
      </c>
      <c r="U177" s="122"/>
      <c r="V177" s="107">
        <f t="shared" ref="V177:X177" si="414">SUM(V175:V176)</f>
        <v>0</v>
      </c>
      <c r="W177" s="348">
        <f t="shared" si="414"/>
        <v>0</v>
      </c>
      <c r="X177" s="348">
        <f t="shared" si="414"/>
        <v>0</v>
      </c>
      <c r="Y177" s="349">
        <f t="shared" si="408"/>
        <v>0</v>
      </c>
      <c r="Z177" s="348">
        <v>0</v>
      </c>
      <c r="AA177" s="112"/>
      <c r="AB177" s="5"/>
      <c r="AC177" s="5"/>
      <c r="AD177" s="5"/>
      <c r="AE177" s="5"/>
      <c r="AF177" s="5"/>
      <c r="AG177" s="5"/>
    </row>
    <row r="178" spans="1:33" ht="28.8" customHeight="1" thickBot="1" x14ac:dyDescent="0.3">
      <c r="A178" s="137" t="s">
        <v>64</v>
      </c>
      <c r="B178" s="345">
        <v>12</v>
      </c>
      <c r="C178" s="356" t="s">
        <v>263</v>
      </c>
      <c r="D178" s="357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9"/>
      <c r="X178" s="359"/>
      <c r="Y178" s="360"/>
      <c r="Z178" s="359"/>
      <c r="AA178" s="361"/>
      <c r="AB178" s="5"/>
      <c r="AC178" s="5"/>
      <c r="AD178" s="5"/>
      <c r="AE178" s="5"/>
      <c r="AF178" s="5"/>
      <c r="AG178" s="5"/>
    </row>
    <row r="179" spans="1:33" ht="30" hidden="1" customHeight="1" x14ac:dyDescent="0.25">
      <c r="A179" s="92" t="s">
        <v>69</v>
      </c>
      <c r="B179" s="174">
        <v>43842</v>
      </c>
      <c r="C179" s="363" t="s">
        <v>264</v>
      </c>
      <c r="D179" s="364" t="s">
        <v>265</v>
      </c>
      <c r="E179" s="164"/>
      <c r="F179" s="96"/>
      <c r="G179" s="97">
        <f t="shared" ref="G179:G182" si="415">E179*F179</f>
        <v>0</v>
      </c>
      <c r="H179" s="164"/>
      <c r="I179" s="96"/>
      <c r="J179" s="97">
        <f t="shared" ref="J179:J182" si="416">H179*I179</f>
        <v>0</v>
      </c>
      <c r="K179" s="95"/>
      <c r="L179" s="96"/>
      <c r="M179" s="97">
        <f t="shared" ref="M179:M182" si="417">K179*L179</f>
        <v>0</v>
      </c>
      <c r="N179" s="95"/>
      <c r="O179" s="96"/>
      <c r="P179" s="97">
        <f t="shared" ref="P179:P182" si="418">N179*O179</f>
        <v>0</v>
      </c>
      <c r="Q179" s="95"/>
      <c r="R179" s="96"/>
      <c r="S179" s="97">
        <f t="shared" ref="S179:S182" si="419">Q179*R179</f>
        <v>0</v>
      </c>
      <c r="T179" s="95"/>
      <c r="U179" s="96"/>
      <c r="V179" s="97">
        <f t="shared" ref="V179:V182" si="420">T179*U179</f>
        <v>0</v>
      </c>
      <c r="W179" s="365">
        <f t="shared" ref="W179:W182" si="421">G179+M179+S179</f>
        <v>0</v>
      </c>
      <c r="X179" s="66">
        <f t="shared" ref="X179:X182" si="422">J179+P179+V179</f>
        <v>0</v>
      </c>
      <c r="Y179" s="66">
        <f t="shared" ref="Y179:Y183" si="423">W179-X179</f>
        <v>0</v>
      </c>
      <c r="Z179" s="67">
        <v>0</v>
      </c>
      <c r="AA179" s="366"/>
      <c r="AB179" s="69"/>
      <c r="AC179" s="69"/>
      <c r="AD179" s="69"/>
      <c r="AE179" s="69"/>
      <c r="AF179" s="69"/>
      <c r="AG179" s="69"/>
    </row>
    <row r="180" spans="1:33" ht="28.8" customHeight="1" thickBot="1" x14ac:dyDescent="0.3">
      <c r="A180" s="234" t="s">
        <v>69</v>
      </c>
      <c r="B180" s="272">
        <v>43873</v>
      </c>
      <c r="C180" s="229" t="s">
        <v>388</v>
      </c>
      <c r="D180" s="237" t="s">
        <v>236</v>
      </c>
      <c r="E180" s="246">
        <v>190</v>
      </c>
      <c r="F180" s="247">
        <v>148</v>
      </c>
      <c r="G180" s="238">
        <f>E180*F180</f>
        <v>28120</v>
      </c>
      <c r="H180" s="246">
        <v>190</v>
      </c>
      <c r="I180" s="247">
        <v>148</v>
      </c>
      <c r="J180" s="238">
        <f>H180*I180</f>
        <v>28120</v>
      </c>
      <c r="K180" s="62"/>
      <c r="L180" s="63"/>
      <c r="M180" s="64">
        <f t="shared" si="417"/>
        <v>0</v>
      </c>
      <c r="N180" s="62"/>
      <c r="O180" s="63"/>
      <c r="P180" s="64">
        <f t="shared" si="418"/>
        <v>0</v>
      </c>
      <c r="Q180" s="62"/>
      <c r="R180" s="63"/>
      <c r="S180" s="64">
        <f t="shared" si="419"/>
        <v>0</v>
      </c>
      <c r="T180" s="62"/>
      <c r="U180" s="63"/>
      <c r="V180" s="64">
        <f t="shared" si="420"/>
        <v>0</v>
      </c>
      <c r="W180" s="175">
        <f t="shared" si="421"/>
        <v>28120</v>
      </c>
      <c r="X180" s="66">
        <f t="shared" si="422"/>
        <v>28120</v>
      </c>
      <c r="Y180" s="66">
        <f t="shared" si="423"/>
        <v>0</v>
      </c>
      <c r="Z180" s="67">
        <f t="shared" ref="Z180:Z183" si="424">Y180/W180</f>
        <v>0</v>
      </c>
      <c r="AA180" s="176"/>
      <c r="AB180" s="69"/>
      <c r="AC180" s="69"/>
      <c r="AD180" s="69"/>
      <c r="AE180" s="69"/>
      <c r="AF180" s="69"/>
      <c r="AG180" s="69"/>
    </row>
    <row r="181" spans="1:33" ht="30" hidden="1" customHeight="1" thickBot="1" x14ac:dyDescent="0.3">
      <c r="A181" s="70" t="s">
        <v>69</v>
      </c>
      <c r="B181" s="167">
        <v>43902</v>
      </c>
      <c r="C181" s="99" t="s">
        <v>266</v>
      </c>
      <c r="D181" s="161" t="s">
        <v>236</v>
      </c>
      <c r="E181" s="162"/>
      <c r="F181" s="74"/>
      <c r="G181" s="75">
        <f t="shared" si="415"/>
        <v>0</v>
      </c>
      <c r="H181" s="162"/>
      <c r="I181" s="74"/>
      <c r="J181" s="75">
        <f t="shared" si="416"/>
        <v>0</v>
      </c>
      <c r="K181" s="73"/>
      <c r="L181" s="74"/>
      <c r="M181" s="75">
        <f t="shared" si="417"/>
        <v>0</v>
      </c>
      <c r="N181" s="73"/>
      <c r="O181" s="74"/>
      <c r="P181" s="75">
        <f t="shared" si="418"/>
        <v>0</v>
      </c>
      <c r="Q181" s="73"/>
      <c r="R181" s="74"/>
      <c r="S181" s="75">
        <f t="shared" si="419"/>
        <v>0</v>
      </c>
      <c r="T181" s="73"/>
      <c r="U181" s="74"/>
      <c r="V181" s="75">
        <f t="shared" si="420"/>
        <v>0</v>
      </c>
      <c r="W181" s="177">
        <f t="shared" si="421"/>
        <v>0</v>
      </c>
      <c r="X181" s="66">
        <f t="shared" si="422"/>
        <v>0</v>
      </c>
      <c r="Y181" s="66">
        <f t="shared" si="423"/>
        <v>0</v>
      </c>
      <c r="Z181" s="67">
        <v>0</v>
      </c>
      <c r="AA181" s="178"/>
      <c r="AB181" s="69"/>
      <c r="AC181" s="69"/>
      <c r="AD181" s="69"/>
      <c r="AE181" s="69"/>
      <c r="AF181" s="69"/>
      <c r="AG181" s="69"/>
    </row>
    <row r="182" spans="1:33" ht="30" hidden="1" customHeight="1" thickBot="1" x14ac:dyDescent="0.3">
      <c r="A182" s="70" t="s">
        <v>69</v>
      </c>
      <c r="B182" s="167">
        <v>43933</v>
      </c>
      <c r="C182" s="156" t="s">
        <v>267</v>
      </c>
      <c r="D182" s="161"/>
      <c r="E182" s="162"/>
      <c r="F182" s="74">
        <v>0.22</v>
      </c>
      <c r="G182" s="75">
        <f t="shared" si="415"/>
        <v>0</v>
      </c>
      <c r="H182" s="162"/>
      <c r="I182" s="74">
        <v>0.22</v>
      </c>
      <c r="J182" s="75">
        <f t="shared" si="416"/>
        <v>0</v>
      </c>
      <c r="K182" s="73"/>
      <c r="L182" s="74">
        <v>0.22</v>
      </c>
      <c r="M182" s="75">
        <f t="shared" si="417"/>
        <v>0</v>
      </c>
      <c r="N182" s="73"/>
      <c r="O182" s="74">
        <v>0.22</v>
      </c>
      <c r="P182" s="75">
        <f t="shared" si="418"/>
        <v>0</v>
      </c>
      <c r="Q182" s="73"/>
      <c r="R182" s="74">
        <v>0.22</v>
      </c>
      <c r="S182" s="75">
        <f t="shared" si="419"/>
        <v>0</v>
      </c>
      <c r="T182" s="73"/>
      <c r="U182" s="74">
        <v>0.22</v>
      </c>
      <c r="V182" s="75">
        <f t="shared" si="420"/>
        <v>0</v>
      </c>
      <c r="W182" s="76">
        <f t="shared" si="421"/>
        <v>0</v>
      </c>
      <c r="X182" s="66">
        <f t="shared" si="422"/>
        <v>0</v>
      </c>
      <c r="Y182" s="66">
        <f t="shared" si="423"/>
        <v>0</v>
      </c>
      <c r="Z182" s="67">
        <v>0</v>
      </c>
      <c r="AA182" s="90"/>
      <c r="AB182" s="5"/>
      <c r="AC182" s="5"/>
      <c r="AD182" s="5"/>
      <c r="AE182" s="5"/>
      <c r="AF182" s="5"/>
      <c r="AG182" s="5"/>
    </row>
    <row r="183" spans="1:33" ht="30" customHeight="1" thickBot="1" x14ac:dyDescent="0.3">
      <c r="A183" s="368" t="s">
        <v>268</v>
      </c>
      <c r="B183" s="369"/>
      <c r="C183" s="370"/>
      <c r="D183" s="371"/>
      <c r="E183" s="108">
        <f>SUM(E179:E181)</f>
        <v>190</v>
      </c>
      <c r="F183" s="122"/>
      <c r="G183" s="107">
        <f>SUM(G179:G182)</f>
        <v>28120</v>
      </c>
      <c r="H183" s="108">
        <f>SUM(H179:H181)</f>
        <v>190</v>
      </c>
      <c r="I183" s="122"/>
      <c r="J183" s="107">
        <f>SUM(J179:J182)</f>
        <v>28120</v>
      </c>
      <c r="K183" s="123">
        <f>SUM(K179:K181)</f>
        <v>0</v>
      </c>
      <c r="L183" s="122"/>
      <c r="M183" s="107">
        <f>SUM(M179:M182)</f>
        <v>0</v>
      </c>
      <c r="N183" s="123">
        <f>SUM(N179:N181)</f>
        <v>0</v>
      </c>
      <c r="O183" s="122"/>
      <c r="P183" s="107">
        <f>SUM(P179:P182)</f>
        <v>0</v>
      </c>
      <c r="Q183" s="123">
        <f>SUM(Q179:Q181)</f>
        <v>0</v>
      </c>
      <c r="R183" s="122"/>
      <c r="S183" s="107">
        <f>SUM(S179:S182)</f>
        <v>0</v>
      </c>
      <c r="T183" s="123">
        <f>SUM(T179:T181)</f>
        <v>0</v>
      </c>
      <c r="U183" s="122"/>
      <c r="V183" s="107">
        <f t="shared" ref="V183:X183" si="425">SUM(V179:V182)</f>
        <v>0</v>
      </c>
      <c r="W183" s="348">
        <f t="shared" si="425"/>
        <v>28120</v>
      </c>
      <c r="X183" s="348">
        <f t="shared" si="425"/>
        <v>28120</v>
      </c>
      <c r="Y183" s="349">
        <f t="shared" si="423"/>
        <v>0</v>
      </c>
      <c r="Z183" s="348">
        <f t="shared" si="424"/>
        <v>0</v>
      </c>
      <c r="AA183" s="112"/>
      <c r="AB183" s="5"/>
      <c r="AC183" s="5"/>
      <c r="AD183" s="5"/>
      <c r="AE183" s="5"/>
      <c r="AF183" s="5"/>
      <c r="AG183" s="5"/>
    </row>
    <row r="184" spans="1:33" ht="28.8" customHeight="1" thickBot="1" x14ac:dyDescent="0.3">
      <c r="A184" s="367" t="s">
        <v>64</v>
      </c>
      <c r="B184" s="377">
        <v>13</v>
      </c>
      <c r="C184" s="378" t="s">
        <v>269</v>
      </c>
      <c r="D184" s="357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9"/>
      <c r="X184" s="359"/>
      <c r="Y184" s="360"/>
      <c r="Z184" s="359"/>
      <c r="AA184" s="361"/>
      <c r="AB184" s="5"/>
      <c r="AC184" s="5"/>
      <c r="AD184" s="5"/>
      <c r="AE184" s="5"/>
      <c r="AF184" s="5"/>
      <c r="AG184" s="5"/>
    </row>
    <row r="185" spans="1:33" ht="30" hidden="1" customHeight="1" thickBot="1" x14ac:dyDescent="0.3">
      <c r="A185" s="47" t="s">
        <v>66</v>
      </c>
      <c r="B185" s="183" t="s">
        <v>270</v>
      </c>
      <c r="C185" s="372" t="s">
        <v>271</v>
      </c>
      <c r="D185" s="50"/>
      <c r="E185" s="373">
        <f>SUM(E186:E188)</f>
        <v>0</v>
      </c>
      <c r="F185" s="374"/>
      <c r="G185" s="375">
        <f>SUM(G186:G189)</f>
        <v>0</v>
      </c>
      <c r="H185" s="373">
        <f>SUM(H186:H188)</f>
        <v>0</v>
      </c>
      <c r="I185" s="374"/>
      <c r="J185" s="375">
        <f>SUM(J186:J189)</f>
        <v>0</v>
      </c>
      <c r="K185" s="373">
        <f>SUM(K186:K188)</f>
        <v>0</v>
      </c>
      <c r="L185" s="374"/>
      <c r="M185" s="375">
        <f>SUM(M186:M189)</f>
        <v>0</v>
      </c>
      <c r="N185" s="373">
        <f>SUM(N186:N188)</f>
        <v>0</v>
      </c>
      <c r="O185" s="374"/>
      <c r="P185" s="375">
        <f>SUM(P186:P189)</f>
        <v>0</v>
      </c>
      <c r="Q185" s="373">
        <f>SUM(Q186:Q188)</f>
        <v>0</v>
      </c>
      <c r="R185" s="374"/>
      <c r="S185" s="375">
        <f>SUM(S186:S189)</f>
        <v>0</v>
      </c>
      <c r="T185" s="373">
        <f>SUM(T186:T188)</f>
        <v>0</v>
      </c>
      <c r="U185" s="374"/>
      <c r="V185" s="375">
        <f t="shared" ref="V185:X185" si="426">SUM(V186:V189)</f>
        <v>0</v>
      </c>
      <c r="W185" s="375">
        <f t="shared" si="426"/>
        <v>0</v>
      </c>
      <c r="X185" s="375">
        <f t="shared" si="426"/>
        <v>0</v>
      </c>
      <c r="Y185" s="375">
        <f t="shared" ref="Y185:Y223" si="427">W185-X185</f>
        <v>0</v>
      </c>
      <c r="Z185" s="375">
        <v>0</v>
      </c>
      <c r="AA185" s="376"/>
      <c r="AB185" s="57"/>
      <c r="AC185" s="57"/>
      <c r="AD185" s="57"/>
      <c r="AE185" s="57"/>
      <c r="AF185" s="57"/>
      <c r="AG185" s="57"/>
    </row>
    <row r="186" spans="1:33" ht="30" hidden="1" customHeight="1" thickBot="1" x14ac:dyDescent="0.3">
      <c r="A186" s="58" t="s">
        <v>69</v>
      </c>
      <c r="B186" s="59" t="s">
        <v>272</v>
      </c>
      <c r="C186" s="179" t="s">
        <v>273</v>
      </c>
      <c r="D186" s="61" t="s">
        <v>135</v>
      </c>
      <c r="E186" s="62"/>
      <c r="F186" s="63"/>
      <c r="G186" s="64">
        <f t="shared" ref="G186:G189" si="428">E186*F186</f>
        <v>0</v>
      </c>
      <c r="H186" s="62"/>
      <c r="I186" s="63"/>
      <c r="J186" s="64">
        <f t="shared" ref="J186:J189" si="429">H186*I186</f>
        <v>0</v>
      </c>
      <c r="K186" s="62"/>
      <c r="L186" s="63"/>
      <c r="M186" s="64">
        <f t="shared" ref="M186:M189" si="430">K186*L186</f>
        <v>0</v>
      </c>
      <c r="N186" s="62"/>
      <c r="O186" s="63"/>
      <c r="P186" s="64">
        <f t="shared" ref="P186:P189" si="431">N186*O186</f>
        <v>0</v>
      </c>
      <c r="Q186" s="62"/>
      <c r="R186" s="63"/>
      <c r="S186" s="64">
        <f t="shared" ref="S186:S189" si="432">Q186*R186</f>
        <v>0</v>
      </c>
      <c r="T186" s="62"/>
      <c r="U186" s="63"/>
      <c r="V186" s="64">
        <f t="shared" ref="V186:V189" si="433">T186*U186</f>
        <v>0</v>
      </c>
      <c r="W186" s="65">
        <f t="shared" ref="W186:W189" si="434">G186+M186+S186</f>
        <v>0</v>
      </c>
      <c r="X186" s="66">
        <f t="shared" ref="X186:X189" si="435">J186+P186+V186</f>
        <v>0</v>
      </c>
      <c r="Y186" s="66">
        <f t="shared" si="427"/>
        <v>0</v>
      </c>
      <c r="Z186" s="67">
        <v>0</v>
      </c>
      <c r="AA186" s="68"/>
      <c r="AB186" s="69"/>
      <c r="AC186" s="69"/>
      <c r="AD186" s="69"/>
      <c r="AE186" s="69"/>
      <c r="AF186" s="69"/>
      <c r="AG186" s="69"/>
    </row>
    <row r="187" spans="1:33" ht="30" hidden="1" customHeight="1" thickBot="1" x14ac:dyDescent="0.3">
      <c r="A187" s="58" t="s">
        <v>69</v>
      </c>
      <c r="B187" s="59" t="s">
        <v>274</v>
      </c>
      <c r="C187" s="180" t="s">
        <v>275</v>
      </c>
      <c r="D187" s="61" t="s">
        <v>135</v>
      </c>
      <c r="E187" s="62"/>
      <c r="F187" s="63"/>
      <c r="G187" s="64">
        <f t="shared" si="428"/>
        <v>0</v>
      </c>
      <c r="H187" s="62"/>
      <c r="I187" s="63"/>
      <c r="J187" s="64">
        <f t="shared" si="429"/>
        <v>0</v>
      </c>
      <c r="K187" s="62"/>
      <c r="L187" s="63"/>
      <c r="M187" s="64">
        <f t="shared" si="430"/>
        <v>0</v>
      </c>
      <c r="N187" s="62"/>
      <c r="O187" s="63"/>
      <c r="P187" s="64">
        <f t="shared" si="431"/>
        <v>0</v>
      </c>
      <c r="Q187" s="62"/>
      <c r="R187" s="63"/>
      <c r="S187" s="64">
        <f t="shared" si="432"/>
        <v>0</v>
      </c>
      <c r="T187" s="62"/>
      <c r="U187" s="63"/>
      <c r="V187" s="64">
        <f t="shared" si="433"/>
        <v>0</v>
      </c>
      <c r="W187" s="65">
        <f t="shared" si="434"/>
        <v>0</v>
      </c>
      <c r="X187" s="66">
        <f t="shared" si="435"/>
        <v>0</v>
      </c>
      <c r="Y187" s="66">
        <f t="shared" si="427"/>
        <v>0</v>
      </c>
      <c r="Z187" s="67">
        <v>0</v>
      </c>
      <c r="AA187" s="68"/>
      <c r="AB187" s="69"/>
      <c r="AC187" s="69"/>
      <c r="AD187" s="69"/>
      <c r="AE187" s="69"/>
      <c r="AF187" s="69"/>
      <c r="AG187" s="69"/>
    </row>
    <row r="188" spans="1:33" ht="30" hidden="1" customHeight="1" thickBot="1" x14ac:dyDescent="0.3">
      <c r="A188" s="58" t="s">
        <v>69</v>
      </c>
      <c r="B188" s="59" t="s">
        <v>276</v>
      </c>
      <c r="C188" s="180" t="s">
        <v>277</v>
      </c>
      <c r="D188" s="61" t="s">
        <v>135</v>
      </c>
      <c r="E188" s="62"/>
      <c r="F188" s="63"/>
      <c r="G188" s="64">
        <f t="shared" si="428"/>
        <v>0</v>
      </c>
      <c r="H188" s="62"/>
      <c r="I188" s="63"/>
      <c r="J188" s="64">
        <f t="shared" si="429"/>
        <v>0</v>
      </c>
      <c r="K188" s="62"/>
      <c r="L188" s="63"/>
      <c r="M188" s="64">
        <f t="shared" si="430"/>
        <v>0</v>
      </c>
      <c r="N188" s="62"/>
      <c r="O188" s="63"/>
      <c r="P188" s="64">
        <f t="shared" si="431"/>
        <v>0</v>
      </c>
      <c r="Q188" s="62"/>
      <c r="R188" s="63"/>
      <c r="S188" s="64">
        <f t="shared" si="432"/>
        <v>0</v>
      </c>
      <c r="T188" s="62"/>
      <c r="U188" s="63"/>
      <c r="V188" s="64">
        <f t="shared" si="433"/>
        <v>0</v>
      </c>
      <c r="W188" s="65">
        <f t="shared" si="434"/>
        <v>0</v>
      </c>
      <c r="X188" s="66">
        <f t="shared" si="435"/>
        <v>0</v>
      </c>
      <c r="Y188" s="66">
        <f t="shared" si="427"/>
        <v>0</v>
      </c>
      <c r="Z188" s="67">
        <v>0</v>
      </c>
      <c r="AA188" s="68"/>
      <c r="AB188" s="69"/>
      <c r="AC188" s="69"/>
      <c r="AD188" s="69"/>
      <c r="AE188" s="69"/>
      <c r="AF188" s="69"/>
      <c r="AG188" s="69"/>
    </row>
    <row r="189" spans="1:33" ht="30" hidden="1" customHeight="1" thickBot="1" x14ac:dyDescent="0.3">
      <c r="A189" s="85" t="s">
        <v>69</v>
      </c>
      <c r="B189" s="91" t="s">
        <v>278</v>
      </c>
      <c r="C189" s="180" t="s">
        <v>279</v>
      </c>
      <c r="D189" s="86"/>
      <c r="E189" s="87"/>
      <c r="F189" s="88">
        <v>0.22</v>
      </c>
      <c r="G189" s="89">
        <f t="shared" si="428"/>
        <v>0</v>
      </c>
      <c r="H189" s="87"/>
      <c r="I189" s="88">
        <v>0.22</v>
      </c>
      <c r="J189" s="89">
        <f t="shared" si="429"/>
        <v>0</v>
      </c>
      <c r="K189" s="87"/>
      <c r="L189" s="88">
        <v>0.22</v>
      </c>
      <c r="M189" s="89">
        <f t="shared" si="430"/>
        <v>0</v>
      </c>
      <c r="N189" s="87"/>
      <c r="O189" s="88">
        <v>0.22</v>
      </c>
      <c r="P189" s="89">
        <f t="shared" si="431"/>
        <v>0</v>
      </c>
      <c r="Q189" s="87"/>
      <c r="R189" s="88">
        <v>0.22</v>
      </c>
      <c r="S189" s="89">
        <f t="shared" si="432"/>
        <v>0</v>
      </c>
      <c r="T189" s="87"/>
      <c r="U189" s="88">
        <v>0.22</v>
      </c>
      <c r="V189" s="89">
        <f t="shared" si="433"/>
        <v>0</v>
      </c>
      <c r="W189" s="181">
        <f t="shared" si="434"/>
        <v>0</v>
      </c>
      <c r="X189" s="66">
        <f t="shared" si="435"/>
        <v>0</v>
      </c>
      <c r="Y189" s="66">
        <f t="shared" si="427"/>
        <v>0</v>
      </c>
      <c r="Z189" s="67">
        <v>0</v>
      </c>
      <c r="AA189" s="90"/>
      <c r="AB189" s="69"/>
      <c r="AC189" s="69"/>
      <c r="AD189" s="69"/>
      <c r="AE189" s="69"/>
      <c r="AF189" s="69"/>
      <c r="AG189" s="69"/>
    </row>
    <row r="190" spans="1:33" ht="30" customHeight="1" x14ac:dyDescent="0.25">
      <c r="A190" s="182" t="s">
        <v>66</v>
      </c>
      <c r="B190" s="183" t="s">
        <v>270</v>
      </c>
      <c r="C190" s="150" t="s">
        <v>280</v>
      </c>
      <c r="D190" s="50"/>
      <c r="E190" s="51"/>
      <c r="F190" s="52"/>
      <c r="G190" s="53">
        <f>SUM(G191:G194)</f>
        <v>62400</v>
      </c>
      <c r="H190" s="51"/>
      <c r="I190" s="52"/>
      <c r="J190" s="53">
        <f>SUM(J191:J194)</f>
        <v>63705.5</v>
      </c>
      <c r="K190" s="51">
        <f>SUM(K191:K193)</f>
        <v>0</v>
      </c>
      <c r="L190" s="52"/>
      <c r="M190" s="53">
        <f>SUM(M191:M194)</f>
        <v>0</v>
      </c>
      <c r="N190" s="51">
        <f>SUM(N191:N193)</f>
        <v>0</v>
      </c>
      <c r="O190" s="52"/>
      <c r="P190" s="53">
        <f>SUM(P191:P194)</f>
        <v>0</v>
      </c>
      <c r="Q190" s="51">
        <f>SUM(Q191:Q193)</f>
        <v>0</v>
      </c>
      <c r="R190" s="52"/>
      <c r="S190" s="53">
        <f>SUM(S191:S194)</f>
        <v>0</v>
      </c>
      <c r="T190" s="51">
        <f>SUM(T191:T193)</f>
        <v>0</v>
      </c>
      <c r="U190" s="52"/>
      <c r="V190" s="53">
        <f t="shared" ref="V190:X190" si="436">SUM(V191:V194)</f>
        <v>0</v>
      </c>
      <c r="W190" s="53">
        <f t="shared" si="436"/>
        <v>62400</v>
      </c>
      <c r="X190" s="53">
        <f t="shared" si="436"/>
        <v>63705.5</v>
      </c>
      <c r="Y190" s="53">
        <f t="shared" si="427"/>
        <v>-1305.5</v>
      </c>
      <c r="Z190" s="53">
        <f>Y190/W190</f>
        <v>-2.092147435897436E-2</v>
      </c>
      <c r="AA190" s="53"/>
      <c r="AB190" s="57"/>
      <c r="AC190" s="57"/>
      <c r="AD190" s="57"/>
      <c r="AE190" s="57"/>
      <c r="AF190" s="57"/>
      <c r="AG190" s="57"/>
    </row>
    <row r="191" spans="1:33" ht="30" customHeight="1" x14ac:dyDescent="0.25">
      <c r="A191" s="234" t="s">
        <v>69</v>
      </c>
      <c r="B191" s="235" t="s">
        <v>281</v>
      </c>
      <c r="C191" s="229" t="s">
        <v>390</v>
      </c>
      <c r="D191" s="237" t="s">
        <v>135</v>
      </c>
      <c r="E191" s="246">
        <v>1</v>
      </c>
      <c r="F191" s="247">
        <v>8000</v>
      </c>
      <c r="G191" s="238">
        <f>E191*F191</f>
        <v>8000</v>
      </c>
      <c r="H191" s="246">
        <v>1</v>
      </c>
      <c r="I191" s="247">
        <v>8000</v>
      </c>
      <c r="J191" s="238">
        <f>H191*I191</f>
        <v>8000</v>
      </c>
      <c r="K191" s="62"/>
      <c r="L191" s="63"/>
      <c r="M191" s="64">
        <f t="shared" ref="M191:M194" si="437">K191*L191</f>
        <v>0</v>
      </c>
      <c r="N191" s="62"/>
      <c r="O191" s="63"/>
      <c r="P191" s="64">
        <f t="shared" ref="P191:P194" si="438">N191*O191</f>
        <v>0</v>
      </c>
      <c r="Q191" s="62"/>
      <c r="R191" s="63"/>
      <c r="S191" s="64">
        <f t="shared" ref="S191:S194" si="439">Q191*R191</f>
        <v>0</v>
      </c>
      <c r="T191" s="62"/>
      <c r="U191" s="63"/>
      <c r="V191" s="64">
        <f t="shared" ref="V191:V194" si="440">T191*U191</f>
        <v>0</v>
      </c>
      <c r="W191" s="65">
        <f t="shared" ref="W191:W194" si="441">G191+M191+S191</f>
        <v>8000</v>
      </c>
      <c r="X191" s="66">
        <f t="shared" ref="X191:X194" si="442">J191+P191+V191</f>
        <v>8000</v>
      </c>
      <c r="Y191" s="66">
        <f t="shared" si="427"/>
        <v>0</v>
      </c>
      <c r="Z191" s="67">
        <f t="shared" ref="Z191:Z224" si="443">Y191/W191</f>
        <v>0</v>
      </c>
      <c r="AA191" s="68"/>
      <c r="AB191" s="69"/>
      <c r="AC191" s="69"/>
      <c r="AD191" s="69"/>
      <c r="AE191" s="69"/>
      <c r="AF191" s="69"/>
      <c r="AG191" s="69"/>
    </row>
    <row r="192" spans="1:33" ht="30" customHeight="1" x14ac:dyDescent="0.25">
      <c r="A192" s="234" t="s">
        <v>69</v>
      </c>
      <c r="B192" s="235" t="s">
        <v>282</v>
      </c>
      <c r="C192" s="229" t="s">
        <v>391</v>
      </c>
      <c r="D192" s="237" t="s">
        <v>135</v>
      </c>
      <c r="E192" s="246">
        <v>1</v>
      </c>
      <c r="F192" s="247">
        <v>6400</v>
      </c>
      <c r="G192" s="238">
        <f>E192*F192</f>
        <v>6400</v>
      </c>
      <c r="H192" s="246">
        <v>1</v>
      </c>
      <c r="I192" s="247">
        <v>6400</v>
      </c>
      <c r="J192" s="238">
        <f>H192*I192</f>
        <v>6400</v>
      </c>
      <c r="K192" s="62"/>
      <c r="L192" s="63"/>
      <c r="M192" s="64">
        <f t="shared" si="437"/>
        <v>0</v>
      </c>
      <c r="N192" s="62"/>
      <c r="O192" s="63"/>
      <c r="P192" s="64">
        <f t="shared" si="438"/>
        <v>0</v>
      </c>
      <c r="Q192" s="62"/>
      <c r="R192" s="63"/>
      <c r="S192" s="64">
        <f t="shared" si="439"/>
        <v>0</v>
      </c>
      <c r="T192" s="62"/>
      <c r="U192" s="63"/>
      <c r="V192" s="64">
        <f t="shared" si="440"/>
        <v>0</v>
      </c>
      <c r="W192" s="65">
        <f t="shared" si="441"/>
        <v>6400</v>
      </c>
      <c r="X192" s="66">
        <f t="shared" si="442"/>
        <v>6400</v>
      </c>
      <c r="Y192" s="66">
        <f t="shared" si="427"/>
        <v>0</v>
      </c>
      <c r="Z192" s="67">
        <f t="shared" si="443"/>
        <v>0</v>
      </c>
      <c r="AA192" s="68"/>
      <c r="AB192" s="69"/>
      <c r="AC192" s="69"/>
      <c r="AD192" s="69"/>
      <c r="AE192" s="69"/>
      <c r="AF192" s="69"/>
      <c r="AG192" s="69"/>
    </row>
    <row r="193" spans="1:33" ht="30" customHeight="1" x14ac:dyDescent="0.25">
      <c r="A193" s="234" t="s">
        <v>69</v>
      </c>
      <c r="B193" s="235" t="s">
        <v>283</v>
      </c>
      <c r="C193" s="229" t="s">
        <v>392</v>
      </c>
      <c r="D193" s="237" t="s">
        <v>135</v>
      </c>
      <c r="E193" s="246">
        <v>1</v>
      </c>
      <c r="F193" s="247">
        <v>40000</v>
      </c>
      <c r="G193" s="238">
        <f>E193*F193</f>
        <v>40000</v>
      </c>
      <c r="H193" s="246">
        <v>1</v>
      </c>
      <c r="I193" s="247">
        <v>40000</v>
      </c>
      <c r="J193" s="238">
        <f>H193*I193</f>
        <v>40000</v>
      </c>
      <c r="K193" s="73"/>
      <c r="L193" s="74"/>
      <c r="M193" s="75">
        <f t="shared" si="437"/>
        <v>0</v>
      </c>
      <c r="N193" s="73"/>
      <c r="O193" s="74"/>
      <c r="P193" s="75">
        <f t="shared" si="438"/>
        <v>0</v>
      </c>
      <c r="Q193" s="73"/>
      <c r="R193" s="74"/>
      <c r="S193" s="75">
        <f t="shared" si="439"/>
        <v>0</v>
      </c>
      <c r="T193" s="73"/>
      <c r="U193" s="74"/>
      <c r="V193" s="75">
        <f t="shared" si="440"/>
        <v>0</v>
      </c>
      <c r="W193" s="76">
        <f t="shared" si="441"/>
        <v>40000</v>
      </c>
      <c r="X193" s="66">
        <f t="shared" si="442"/>
        <v>40000</v>
      </c>
      <c r="Y193" s="66">
        <f t="shared" si="427"/>
        <v>0</v>
      </c>
      <c r="Z193" s="67">
        <f t="shared" si="443"/>
        <v>0</v>
      </c>
      <c r="AA193" s="77"/>
      <c r="AB193" s="69"/>
      <c r="AC193" s="69"/>
      <c r="AD193" s="69"/>
      <c r="AE193" s="69"/>
      <c r="AF193" s="69"/>
      <c r="AG193" s="69"/>
    </row>
    <row r="194" spans="1:33" ht="29.4" customHeight="1" thickBot="1" x14ac:dyDescent="0.3">
      <c r="A194" s="234" t="s">
        <v>69</v>
      </c>
      <c r="B194" s="235" t="s">
        <v>284</v>
      </c>
      <c r="C194" s="229" t="s">
        <v>393</v>
      </c>
      <c r="D194" s="237" t="s">
        <v>135</v>
      </c>
      <c r="E194" s="246">
        <v>1</v>
      </c>
      <c r="F194" s="247">
        <v>8000</v>
      </c>
      <c r="G194" s="238">
        <f>E194*F194</f>
        <v>8000</v>
      </c>
      <c r="H194" s="246">
        <v>1</v>
      </c>
      <c r="I194" s="247">
        <v>9305.5</v>
      </c>
      <c r="J194" s="238">
        <f>H194*I194</f>
        <v>9305.5</v>
      </c>
      <c r="K194" s="73"/>
      <c r="L194" s="74"/>
      <c r="M194" s="75">
        <f t="shared" si="437"/>
        <v>0</v>
      </c>
      <c r="N194" s="73"/>
      <c r="O194" s="74"/>
      <c r="P194" s="75">
        <f t="shared" si="438"/>
        <v>0</v>
      </c>
      <c r="Q194" s="73"/>
      <c r="R194" s="74"/>
      <c r="S194" s="75">
        <f t="shared" si="439"/>
        <v>0</v>
      </c>
      <c r="T194" s="73"/>
      <c r="U194" s="74"/>
      <c r="V194" s="75">
        <f t="shared" si="440"/>
        <v>0</v>
      </c>
      <c r="W194" s="76">
        <f t="shared" si="441"/>
        <v>8000</v>
      </c>
      <c r="X194" s="66">
        <f t="shared" si="442"/>
        <v>9305.5</v>
      </c>
      <c r="Y194" s="66">
        <f t="shared" si="427"/>
        <v>-1305.5</v>
      </c>
      <c r="Z194" s="67">
        <f t="shared" si="443"/>
        <v>-0.16318750000000001</v>
      </c>
      <c r="AA194" s="90"/>
      <c r="AB194" s="69"/>
      <c r="AC194" s="69"/>
      <c r="AD194" s="69"/>
      <c r="AE194" s="69"/>
      <c r="AF194" s="69"/>
      <c r="AG194" s="69"/>
    </row>
    <row r="195" spans="1:33" s="226" customFormat="1" ht="28.2" hidden="1" customHeight="1" thickBot="1" x14ac:dyDescent="0.3">
      <c r="A195" s="70" t="s">
        <v>69</v>
      </c>
      <c r="B195" s="274" t="s">
        <v>389</v>
      </c>
      <c r="C195" s="275" t="s">
        <v>285</v>
      </c>
      <c r="D195" s="276"/>
      <c r="E195" s="73"/>
      <c r="F195" s="74">
        <v>0.22</v>
      </c>
      <c r="G195" s="75">
        <f t="shared" ref="G195" si="444">E195*F195</f>
        <v>0</v>
      </c>
      <c r="H195" s="73"/>
      <c r="I195" s="74">
        <v>0.22</v>
      </c>
      <c r="J195" s="75">
        <f t="shared" ref="J195" si="445">H195*I195</f>
        <v>0</v>
      </c>
      <c r="K195" s="73"/>
      <c r="L195" s="74">
        <v>0.22</v>
      </c>
      <c r="M195" s="75">
        <f t="shared" ref="M195" si="446">K195*L195</f>
        <v>0</v>
      </c>
      <c r="N195" s="73"/>
      <c r="O195" s="74">
        <v>0.22</v>
      </c>
      <c r="P195" s="75">
        <f t="shared" ref="P195" si="447">N195*O195</f>
        <v>0</v>
      </c>
      <c r="Q195" s="73"/>
      <c r="R195" s="74">
        <v>0.22</v>
      </c>
      <c r="S195" s="75">
        <f t="shared" ref="S195" si="448">Q195*R195</f>
        <v>0</v>
      </c>
      <c r="T195" s="73"/>
      <c r="U195" s="74">
        <v>0.22</v>
      </c>
      <c r="V195" s="75">
        <f t="shared" ref="V195" si="449">T195*U195</f>
        <v>0</v>
      </c>
      <c r="W195" s="76">
        <f t="shared" ref="W195" si="450">G195+M195+S195</f>
        <v>0</v>
      </c>
      <c r="X195" s="66">
        <f t="shared" ref="X195" si="451">J195+P195+V195</f>
        <v>0</v>
      </c>
      <c r="Y195" s="66">
        <f t="shared" ref="Y195" si="452">W195-X195</f>
        <v>0</v>
      </c>
      <c r="Z195" s="67">
        <v>0</v>
      </c>
      <c r="AA195" s="90"/>
      <c r="AB195" s="69"/>
      <c r="AC195" s="69"/>
      <c r="AD195" s="69"/>
      <c r="AE195" s="69"/>
      <c r="AF195" s="69"/>
      <c r="AG195" s="69"/>
    </row>
    <row r="196" spans="1:33" ht="30" hidden="1" customHeight="1" thickBot="1" x14ac:dyDescent="0.3">
      <c r="A196" s="47" t="s">
        <v>66</v>
      </c>
      <c r="B196" s="48" t="s">
        <v>286</v>
      </c>
      <c r="C196" s="150" t="s">
        <v>287</v>
      </c>
      <c r="D196" s="79"/>
      <c r="E196" s="80">
        <f>SUM(E197:E199)</f>
        <v>0</v>
      </c>
      <c r="F196" s="81"/>
      <c r="G196" s="82">
        <f t="shared" ref="G196:H196" si="453">SUM(G197:G199)</f>
        <v>0</v>
      </c>
      <c r="H196" s="80">
        <f t="shared" si="453"/>
        <v>0</v>
      </c>
      <c r="I196" s="81"/>
      <c r="J196" s="82">
        <f t="shared" ref="J196:K196" si="454">SUM(J197:J199)</f>
        <v>0</v>
      </c>
      <c r="K196" s="80">
        <f t="shared" si="454"/>
        <v>0</v>
      </c>
      <c r="L196" s="81"/>
      <c r="M196" s="82">
        <f t="shared" ref="M196:N196" si="455">SUM(M197:M199)</f>
        <v>0</v>
      </c>
      <c r="N196" s="80">
        <f t="shared" si="455"/>
        <v>0</v>
      </c>
      <c r="O196" s="81"/>
      <c r="P196" s="82">
        <f t="shared" ref="P196:Q196" si="456">SUM(P197:P199)</f>
        <v>0</v>
      </c>
      <c r="Q196" s="80">
        <f t="shared" si="456"/>
        <v>0</v>
      </c>
      <c r="R196" s="81"/>
      <c r="S196" s="82">
        <f t="shared" ref="S196:T196" si="457">SUM(S197:S199)</f>
        <v>0</v>
      </c>
      <c r="T196" s="80">
        <f t="shared" si="457"/>
        <v>0</v>
      </c>
      <c r="U196" s="81"/>
      <c r="V196" s="82">
        <f t="shared" ref="V196:X196" si="458">SUM(V197:V199)</f>
        <v>0</v>
      </c>
      <c r="W196" s="82">
        <f t="shared" si="458"/>
        <v>0</v>
      </c>
      <c r="X196" s="82">
        <f t="shared" si="458"/>
        <v>0</v>
      </c>
      <c r="Y196" s="82">
        <f t="shared" si="427"/>
        <v>0</v>
      </c>
      <c r="Z196" s="82">
        <v>0</v>
      </c>
      <c r="AA196" s="184"/>
      <c r="AB196" s="57"/>
      <c r="AC196" s="57"/>
      <c r="AD196" s="57"/>
      <c r="AE196" s="57"/>
      <c r="AF196" s="57"/>
      <c r="AG196" s="57"/>
    </row>
    <row r="197" spans="1:33" ht="30" hidden="1" customHeight="1" thickBot="1" x14ac:dyDescent="0.3">
      <c r="A197" s="58" t="s">
        <v>69</v>
      </c>
      <c r="B197" s="59" t="s">
        <v>288</v>
      </c>
      <c r="C197" s="60" t="s">
        <v>289</v>
      </c>
      <c r="D197" s="61"/>
      <c r="E197" s="62"/>
      <c r="F197" s="63"/>
      <c r="G197" s="64">
        <f t="shared" ref="G197:G199" si="459">E197*F197</f>
        <v>0</v>
      </c>
      <c r="H197" s="62"/>
      <c r="I197" s="63"/>
      <c r="J197" s="64">
        <f t="shared" ref="J197:J199" si="460">H197*I197</f>
        <v>0</v>
      </c>
      <c r="K197" s="62"/>
      <c r="L197" s="63"/>
      <c r="M197" s="64">
        <f t="shared" ref="M197:M199" si="461">K197*L197</f>
        <v>0</v>
      </c>
      <c r="N197" s="62"/>
      <c r="O197" s="63"/>
      <c r="P197" s="64">
        <f t="shared" ref="P197:P199" si="462">N197*O197</f>
        <v>0</v>
      </c>
      <c r="Q197" s="62"/>
      <c r="R197" s="63"/>
      <c r="S197" s="64">
        <f t="shared" ref="S197:S199" si="463">Q197*R197</f>
        <v>0</v>
      </c>
      <c r="T197" s="62"/>
      <c r="U197" s="63"/>
      <c r="V197" s="64">
        <f t="shared" ref="V197:V199" si="464">T197*U197</f>
        <v>0</v>
      </c>
      <c r="W197" s="65">
        <f t="shared" ref="W197:W199" si="465">G197+M197+S197</f>
        <v>0</v>
      </c>
      <c r="X197" s="66">
        <f t="shared" ref="X197:X199" si="466">J197+P197+V197</f>
        <v>0</v>
      </c>
      <c r="Y197" s="66">
        <f t="shared" si="427"/>
        <v>0</v>
      </c>
      <c r="Z197" s="67">
        <v>0</v>
      </c>
      <c r="AA197" s="176"/>
      <c r="AB197" s="69"/>
      <c r="AC197" s="69"/>
      <c r="AD197" s="69"/>
      <c r="AE197" s="69"/>
      <c r="AF197" s="69"/>
      <c r="AG197" s="69"/>
    </row>
    <row r="198" spans="1:33" ht="30" hidden="1" customHeight="1" thickBot="1" x14ac:dyDescent="0.3">
      <c r="A198" s="58" t="s">
        <v>69</v>
      </c>
      <c r="B198" s="59" t="s">
        <v>290</v>
      </c>
      <c r="C198" s="60" t="s">
        <v>289</v>
      </c>
      <c r="D198" s="61"/>
      <c r="E198" s="62"/>
      <c r="F198" s="63"/>
      <c r="G198" s="64">
        <f t="shared" si="459"/>
        <v>0</v>
      </c>
      <c r="H198" s="62"/>
      <c r="I198" s="63"/>
      <c r="J198" s="64">
        <f t="shared" si="460"/>
        <v>0</v>
      </c>
      <c r="K198" s="62"/>
      <c r="L198" s="63"/>
      <c r="M198" s="64">
        <f t="shared" si="461"/>
        <v>0</v>
      </c>
      <c r="N198" s="62"/>
      <c r="O198" s="63"/>
      <c r="P198" s="64">
        <f t="shared" si="462"/>
        <v>0</v>
      </c>
      <c r="Q198" s="62"/>
      <c r="R198" s="63"/>
      <c r="S198" s="64">
        <f t="shared" si="463"/>
        <v>0</v>
      </c>
      <c r="T198" s="62"/>
      <c r="U198" s="63"/>
      <c r="V198" s="64">
        <f t="shared" si="464"/>
        <v>0</v>
      </c>
      <c r="W198" s="65">
        <f t="shared" si="465"/>
        <v>0</v>
      </c>
      <c r="X198" s="66">
        <f t="shared" si="466"/>
        <v>0</v>
      </c>
      <c r="Y198" s="66">
        <f t="shared" si="427"/>
        <v>0</v>
      </c>
      <c r="Z198" s="67">
        <v>0</v>
      </c>
      <c r="AA198" s="176"/>
      <c r="AB198" s="69"/>
      <c r="AC198" s="69"/>
      <c r="AD198" s="69"/>
      <c r="AE198" s="69"/>
      <c r="AF198" s="69"/>
      <c r="AG198" s="69"/>
    </row>
    <row r="199" spans="1:33" ht="30" hidden="1" customHeight="1" thickBot="1" x14ac:dyDescent="0.3">
      <c r="A199" s="70" t="s">
        <v>69</v>
      </c>
      <c r="B199" s="71" t="s">
        <v>291</v>
      </c>
      <c r="C199" s="99" t="s">
        <v>289</v>
      </c>
      <c r="D199" s="72"/>
      <c r="E199" s="73"/>
      <c r="F199" s="74"/>
      <c r="G199" s="75">
        <f t="shared" si="459"/>
        <v>0</v>
      </c>
      <c r="H199" s="73"/>
      <c r="I199" s="74"/>
      <c r="J199" s="75">
        <f t="shared" si="460"/>
        <v>0</v>
      </c>
      <c r="K199" s="73"/>
      <c r="L199" s="74"/>
      <c r="M199" s="75">
        <f t="shared" si="461"/>
        <v>0</v>
      </c>
      <c r="N199" s="73"/>
      <c r="O199" s="74"/>
      <c r="P199" s="75">
        <f t="shared" si="462"/>
        <v>0</v>
      </c>
      <c r="Q199" s="73"/>
      <c r="R199" s="74"/>
      <c r="S199" s="75">
        <f t="shared" si="463"/>
        <v>0</v>
      </c>
      <c r="T199" s="73"/>
      <c r="U199" s="74"/>
      <c r="V199" s="75">
        <f t="shared" si="464"/>
        <v>0</v>
      </c>
      <c r="W199" s="76">
        <f t="shared" si="465"/>
        <v>0</v>
      </c>
      <c r="X199" s="66">
        <f t="shared" si="466"/>
        <v>0</v>
      </c>
      <c r="Y199" s="66">
        <f t="shared" si="427"/>
        <v>0</v>
      </c>
      <c r="Z199" s="67">
        <v>0</v>
      </c>
      <c r="AA199" s="178"/>
      <c r="AB199" s="69"/>
      <c r="AC199" s="69"/>
      <c r="AD199" s="69"/>
      <c r="AE199" s="69"/>
      <c r="AF199" s="69"/>
      <c r="AG199" s="69"/>
    </row>
    <row r="200" spans="1:33" ht="30" customHeight="1" x14ac:dyDescent="0.25">
      <c r="A200" s="47" t="s">
        <v>66</v>
      </c>
      <c r="B200" s="48" t="s">
        <v>292</v>
      </c>
      <c r="C200" s="150" t="s">
        <v>269</v>
      </c>
      <c r="D200" s="79"/>
      <c r="E200" s="80"/>
      <c r="F200" s="81"/>
      <c r="G200" s="82">
        <f>SUM(G201:G222)</f>
        <v>118660</v>
      </c>
      <c r="H200" s="80"/>
      <c r="I200" s="81"/>
      <c r="J200" s="82">
        <f>SUM(J201:J222)</f>
        <v>116137.5</v>
      </c>
      <c r="K200" s="80">
        <f>SUM(K201:K207)</f>
        <v>0</v>
      </c>
      <c r="L200" s="81"/>
      <c r="M200" s="82">
        <f>SUM(M201:M222)</f>
        <v>0</v>
      </c>
      <c r="N200" s="80">
        <f>SUM(N201:N207)</f>
        <v>0</v>
      </c>
      <c r="O200" s="81"/>
      <c r="P200" s="82">
        <f>SUM(P201:P222)</f>
        <v>0</v>
      </c>
      <c r="Q200" s="80">
        <f>SUM(Q201:Q207)</f>
        <v>0</v>
      </c>
      <c r="R200" s="81"/>
      <c r="S200" s="82">
        <f>SUM(S201:S222)</f>
        <v>0</v>
      </c>
      <c r="T200" s="80">
        <f>SUM(T201:T207)</f>
        <v>0</v>
      </c>
      <c r="U200" s="81"/>
      <c r="V200" s="82">
        <f>SUM(V201:V222)</f>
        <v>0</v>
      </c>
      <c r="W200" s="82">
        <f>SUM(W201:W222)</f>
        <v>118660</v>
      </c>
      <c r="X200" s="82">
        <f>SUM(X201:X222)</f>
        <v>116137.5</v>
      </c>
      <c r="Y200" s="82">
        <f t="shared" si="427"/>
        <v>2522.5</v>
      </c>
      <c r="Z200" s="82">
        <f t="shared" si="443"/>
        <v>2.1258216753750211E-2</v>
      </c>
      <c r="AA200" s="184"/>
      <c r="AB200" s="57"/>
      <c r="AC200" s="57"/>
      <c r="AD200" s="57"/>
      <c r="AE200" s="57"/>
      <c r="AF200" s="57"/>
      <c r="AG200" s="57"/>
    </row>
    <row r="201" spans="1:33" ht="30" customHeight="1" x14ac:dyDescent="0.25">
      <c r="A201" s="234" t="s">
        <v>69</v>
      </c>
      <c r="B201" s="235" t="s">
        <v>293</v>
      </c>
      <c r="C201" s="229" t="s">
        <v>403</v>
      </c>
      <c r="D201" s="237" t="s">
        <v>135</v>
      </c>
      <c r="E201" s="246">
        <v>1</v>
      </c>
      <c r="F201" s="247">
        <v>10000</v>
      </c>
      <c r="G201" s="238">
        <f t="shared" ref="G201:G222" si="467">E201*F201</f>
        <v>10000</v>
      </c>
      <c r="H201" s="246">
        <v>1</v>
      </c>
      <c r="I201" s="247">
        <v>10000</v>
      </c>
      <c r="J201" s="238">
        <f t="shared" ref="J201:J205" si="468">H201*I201</f>
        <v>10000</v>
      </c>
      <c r="K201" s="62"/>
      <c r="L201" s="63"/>
      <c r="M201" s="64">
        <f t="shared" ref="M201:M222" si="469">K201*L201</f>
        <v>0</v>
      </c>
      <c r="N201" s="62"/>
      <c r="O201" s="63"/>
      <c r="P201" s="64">
        <f t="shared" ref="P201:P222" si="470">N201*O201</f>
        <v>0</v>
      </c>
      <c r="Q201" s="62"/>
      <c r="R201" s="63"/>
      <c r="S201" s="64">
        <f t="shared" ref="S201:S222" si="471">Q201*R201</f>
        <v>0</v>
      </c>
      <c r="T201" s="62"/>
      <c r="U201" s="63"/>
      <c r="V201" s="64">
        <f t="shared" ref="V201:V222" si="472">T201*U201</f>
        <v>0</v>
      </c>
      <c r="W201" s="65">
        <f t="shared" ref="W201:W222" si="473">G201+M201+S201</f>
        <v>10000</v>
      </c>
      <c r="X201" s="66">
        <f t="shared" ref="X201:X222" si="474">J201+P201+V201</f>
        <v>10000</v>
      </c>
      <c r="Y201" s="66">
        <f t="shared" si="427"/>
        <v>0</v>
      </c>
      <c r="Z201" s="67">
        <f t="shared" si="443"/>
        <v>0</v>
      </c>
      <c r="AA201" s="176"/>
      <c r="AB201" s="69"/>
      <c r="AC201" s="69"/>
      <c r="AD201" s="69"/>
      <c r="AE201" s="69"/>
      <c r="AF201" s="69"/>
      <c r="AG201" s="69"/>
    </row>
    <row r="202" spans="1:33" ht="30" customHeight="1" x14ac:dyDescent="0.25">
      <c r="A202" s="234" t="s">
        <v>69</v>
      </c>
      <c r="B202" s="235" t="s">
        <v>294</v>
      </c>
      <c r="C202" s="229" t="s">
        <v>404</v>
      </c>
      <c r="D202" s="237" t="s">
        <v>135</v>
      </c>
      <c r="E202" s="246">
        <v>1</v>
      </c>
      <c r="F202" s="247">
        <v>10000</v>
      </c>
      <c r="G202" s="238">
        <f t="shared" si="467"/>
        <v>10000</v>
      </c>
      <c r="H202" s="246">
        <v>1</v>
      </c>
      <c r="I202" s="247">
        <v>10000</v>
      </c>
      <c r="J202" s="238">
        <f t="shared" si="468"/>
        <v>10000</v>
      </c>
      <c r="K202" s="62"/>
      <c r="L202" s="63"/>
      <c r="M202" s="64">
        <f t="shared" si="469"/>
        <v>0</v>
      </c>
      <c r="N202" s="62"/>
      <c r="O202" s="63"/>
      <c r="P202" s="64">
        <f t="shared" si="470"/>
        <v>0</v>
      </c>
      <c r="Q202" s="62"/>
      <c r="R202" s="63"/>
      <c r="S202" s="64">
        <f t="shared" si="471"/>
        <v>0</v>
      </c>
      <c r="T202" s="62"/>
      <c r="U202" s="63"/>
      <c r="V202" s="64">
        <f t="shared" si="472"/>
        <v>0</v>
      </c>
      <c r="W202" s="76">
        <f t="shared" si="473"/>
        <v>10000</v>
      </c>
      <c r="X202" s="66">
        <f t="shared" si="474"/>
        <v>10000</v>
      </c>
      <c r="Y202" s="66">
        <f t="shared" si="427"/>
        <v>0</v>
      </c>
      <c r="Z202" s="67">
        <f t="shared" si="443"/>
        <v>0</v>
      </c>
      <c r="AA202" s="176"/>
      <c r="AB202" s="69"/>
      <c r="AC202" s="69"/>
      <c r="AD202" s="69"/>
      <c r="AE202" s="69"/>
      <c r="AF202" s="69"/>
      <c r="AG202" s="69"/>
    </row>
    <row r="203" spans="1:33" ht="30" customHeight="1" x14ac:dyDescent="0.25">
      <c r="A203" s="234" t="s">
        <v>69</v>
      </c>
      <c r="B203" s="235" t="s">
        <v>295</v>
      </c>
      <c r="C203" s="229" t="s">
        <v>405</v>
      </c>
      <c r="D203" s="237" t="s">
        <v>406</v>
      </c>
      <c r="E203" s="246">
        <v>1</v>
      </c>
      <c r="F203" s="247">
        <v>19000</v>
      </c>
      <c r="G203" s="238">
        <f t="shared" si="467"/>
        <v>19000</v>
      </c>
      <c r="H203" s="246">
        <v>1</v>
      </c>
      <c r="I203" s="247">
        <v>19000</v>
      </c>
      <c r="J203" s="238">
        <f t="shared" si="468"/>
        <v>19000</v>
      </c>
      <c r="K203" s="62"/>
      <c r="L203" s="63"/>
      <c r="M203" s="64">
        <f t="shared" si="469"/>
        <v>0</v>
      </c>
      <c r="N203" s="62"/>
      <c r="O203" s="63"/>
      <c r="P203" s="64">
        <f t="shared" si="470"/>
        <v>0</v>
      </c>
      <c r="Q203" s="62"/>
      <c r="R203" s="63"/>
      <c r="S203" s="64">
        <f t="shared" si="471"/>
        <v>0</v>
      </c>
      <c r="T203" s="62"/>
      <c r="U203" s="63"/>
      <c r="V203" s="64">
        <f t="shared" si="472"/>
        <v>0</v>
      </c>
      <c r="W203" s="76">
        <f t="shared" si="473"/>
        <v>19000</v>
      </c>
      <c r="X203" s="66">
        <f t="shared" si="474"/>
        <v>19000</v>
      </c>
      <c r="Y203" s="66">
        <f t="shared" si="427"/>
        <v>0</v>
      </c>
      <c r="Z203" s="67">
        <f t="shared" si="443"/>
        <v>0</v>
      </c>
      <c r="AA203" s="176"/>
      <c r="AB203" s="69"/>
      <c r="AC203" s="69"/>
      <c r="AD203" s="69"/>
      <c r="AE203" s="69"/>
      <c r="AF203" s="69"/>
      <c r="AG203" s="69"/>
    </row>
    <row r="204" spans="1:33" ht="30" customHeight="1" x14ac:dyDescent="0.25">
      <c r="A204" s="234" t="s">
        <v>69</v>
      </c>
      <c r="B204" s="235" t="s">
        <v>296</v>
      </c>
      <c r="C204" s="229" t="s">
        <v>407</v>
      </c>
      <c r="D204" s="237" t="s">
        <v>406</v>
      </c>
      <c r="E204" s="246">
        <v>1</v>
      </c>
      <c r="F204" s="247">
        <v>12000</v>
      </c>
      <c r="G204" s="238">
        <f t="shared" si="467"/>
        <v>12000</v>
      </c>
      <c r="H204" s="246">
        <v>1</v>
      </c>
      <c r="I204" s="247">
        <v>12000</v>
      </c>
      <c r="J204" s="238">
        <f t="shared" si="468"/>
        <v>12000</v>
      </c>
      <c r="K204" s="62"/>
      <c r="L204" s="63"/>
      <c r="M204" s="64">
        <f t="shared" si="469"/>
        <v>0</v>
      </c>
      <c r="N204" s="62"/>
      <c r="O204" s="63"/>
      <c r="P204" s="64">
        <f t="shared" si="470"/>
        <v>0</v>
      </c>
      <c r="Q204" s="62"/>
      <c r="R204" s="63"/>
      <c r="S204" s="64">
        <f t="shared" si="471"/>
        <v>0</v>
      </c>
      <c r="T204" s="62"/>
      <c r="U204" s="63"/>
      <c r="V204" s="64">
        <f t="shared" si="472"/>
        <v>0</v>
      </c>
      <c r="W204" s="76">
        <f t="shared" si="473"/>
        <v>12000</v>
      </c>
      <c r="X204" s="66">
        <f t="shared" si="474"/>
        <v>12000</v>
      </c>
      <c r="Y204" s="66">
        <f t="shared" si="427"/>
        <v>0</v>
      </c>
      <c r="Z204" s="67">
        <f t="shared" si="443"/>
        <v>0</v>
      </c>
      <c r="AA204" s="176"/>
      <c r="AB204" s="69"/>
      <c r="AC204" s="69"/>
      <c r="AD204" s="69"/>
      <c r="AE204" s="69"/>
      <c r="AF204" s="69"/>
      <c r="AG204" s="69"/>
    </row>
    <row r="205" spans="1:33" ht="30" customHeight="1" x14ac:dyDescent="0.25">
      <c r="A205" s="234" t="s">
        <v>69</v>
      </c>
      <c r="B205" s="235" t="s">
        <v>297</v>
      </c>
      <c r="C205" s="229" t="s">
        <v>408</v>
      </c>
      <c r="D205" s="237" t="s">
        <v>406</v>
      </c>
      <c r="E205" s="246">
        <v>1</v>
      </c>
      <c r="F205" s="247">
        <v>3000</v>
      </c>
      <c r="G205" s="238">
        <f t="shared" si="467"/>
        <v>3000</v>
      </c>
      <c r="H205" s="246">
        <v>1</v>
      </c>
      <c r="I205" s="247">
        <v>3000</v>
      </c>
      <c r="J205" s="238">
        <f t="shared" si="468"/>
        <v>3000</v>
      </c>
      <c r="K205" s="62"/>
      <c r="L205" s="63"/>
      <c r="M205" s="64">
        <f t="shared" si="469"/>
        <v>0</v>
      </c>
      <c r="N205" s="62"/>
      <c r="O205" s="63"/>
      <c r="P205" s="64">
        <f t="shared" si="470"/>
        <v>0</v>
      </c>
      <c r="Q205" s="62"/>
      <c r="R205" s="63"/>
      <c r="S205" s="64">
        <f t="shared" si="471"/>
        <v>0</v>
      </c>
      <c r="T205" s="62"/>
      <c r="U205" s="63"/>
      <c r="V205" s="64">
        <f t="shared" si="472"/>
        <v>0</v>
      </c>
      <c r="W205" s="76">
        <f t="shared" si="473"/>
        <v>3000</v>
      </c>
      <c r="X205" s="66">
        <f t="shared" si="474"/>
        <v>3000</v>
      </c>
      <c r="Y205" s="66">
        <f t="shared" si="427"/>
        <v>0</v>
      </c>
      <c r="Z205" s="67">
        <f t="shared" si="443"/>
        <v>0</v>
      </c>
      <c r="AA205" s="176"/>
      <c r="AB205" s="69"/>
      <c r="AC205" s="69"/>
      <c r="AD205" s="69"/>
      <c r="AE205" s="69"/>
      <c r="AF205" s="69"/>
      <c r="AG205" s="69"/>
    </row>
    <row r="206" spans="1:33" ht="30" customHeight="1" x14ac:dyDescent="0.25">
      <c r="A206" s="234" t="s">
        <v>69</v>
      </c>
      <c r="B206" s="235" t="s">
        <v>298</v>
      </c>
      <c r="C206" s="229" t="s">
        <v>418</v>
      </c>
      <c r="D206" s="237" t="s">
        <v>406</v>
      </c>
      <c r="E206" s="246">
        <v>1</v>
      </c>
      <c r="F206" s="247">
        <v>4000</v>
      </c>
      <c r="G206" s="238">
        <f t="shared" si="467"/>
        <v>4000</v>
      </c>
      <c r="H206" s="62">
        <v>1</v>
      </c>
      <c r="I206" s="63">
        <v>4000</v>
      </c>
      <c r="J206" s="64">
        <f t="shared" ref="J206:J222" si="475">H206*I206</f>
        <v>4000</v>
      </c>
      <c r="K206" s="62"/>
      <c r="L206" s="63"/>
      <c r="M206" s="64">
        <f t="shared" si="469"/>
        <v>0</v>
      </c>
      <c r="N206" s="62"/>
      <c r="O206" s="63"/>
      <c r="P206" s="64">
        <f t="shared" si="470"/>
        <v>0</v>
      </c>
      <c r="Q206" s="62"/>
      <c r="R206" s="63"/>
      <c r="S206" s="64">
        <f t="shared" si="471"/>
        <v>0</v>
      </c>
      <c r="T206" s="62"/>
      <c r="U206" s="63"/>
      <c r="V206" s="64">
        <f t="shared" si="472"/>
        <v>0</v>
      </c>
      <c r="W206" s="76">
        <f t="shared" si="473"/>
        <v>4000</v>
      </c>
      <c r="X206" s="66">
        <f t="shared" si="474"/>
        <v>4000</v>
      </c>
      <c r="Y206" s="66">
        <f t="shared" si="427"/>
        <v>0</v>
      </c>
      <c r="Z206" s="67">
        <f t="shared" si="443"/>
        <v>0</v>
      </c>
      <c r="AA206" s="176"/>
      <c r="AB206" s="69"/>
      <c r="AC206" s="69"/>
      <c r="AD206" s="69"/>
      <c r="AE206" s="69"/>
      <c r="AF206" s="69"/>
      <c r="AG206" s="69"/>
    </row>
    <row r="207" spans="1:33" ht="30" customHeight="1" x14ac:dyDescent="0.25">
      <c r="A207" s="234" t="s">
        <v>69</v>
      </c>
      <c r="B207" s="235" t="s">
        <v>299</v>
      </c>
      <c r="C207" s="229" t="s">
        <v>429</v>
      </c>
      <c r="D207" s="237" t="s">
        <v>406</v>
      </c>
      <c r="E207" s="246">
        <v>1</v>
      </c>
      <c r="F207" s="247">
        <v>4000</v>
      </c>
      <c r="G207" s="238">
        <f t="shared" si="467"/>
        <v>4000</v>
      </c>
      <c r="H207" s="73">
        <v>1</v>
      </c>
      <c r="I207" s="74">
        <v>4000</v>
      </c>
      <c r="J207" s="75">
        <f t="shared" si="475"/>
        <v>4000</v>
      </c>
      <c r="K207" s="73"/>
      <c r="L207" s="74"/>
      <c r="M207" s="75">
        <f t="shared" si="469"/>
        <v>0</v>
      </c>
      <c r="N207" s="73"/>
      <c r="O207" s="74"/>
      <c r="P207" s="75">
        <f t="shared" si="470"/>
        <v>0</v>
      </c>
      <c r="Q207" s="73"/>
      <c r="R207" s="74"/>
      <c r="S207" s="75">
        <f t="shared" si="471"/>
        <v>0</v>
      </c>
      <c r="T207" s="73"/>
      <c r="U207" s="74"/>
      <c r="V207" s="75">
        <f t="shared" si="472"/>
        <v>0</v>
      </c>
      <c r="W207" s="76">
        <f t="shared" si="473"/>
        <v>4000</v>
      </c>
      <c r="X207" s="66">
        <f t="shared" si="474"/>
        <v>4000</v>
      </c>
      <c r="Y207" s="66">
        <f t="shared" si="427"/>
        <v>0</v>
      </c>
      <c r="Z207" s="67">
        <f t="shared" si="443"/>
        <v>0</v>
      </c>
      <c r="AA207" s="178"/>
      <c r="AB207" s="69"/>
      <c r="AC207" s="69"/>
      <c r="AD207" s="69"/>
      <c r="AE207" s="69"/>
      <c r="AF207" s="69"/>
      <c r="AG207" s="69"/>
    </row>
    <row r="208" spans="1:33" s="226" customFormat="1" ht="30" customHeight="1" x14ac:dyDescent="0.25">
      <c r="A208" s="234" t="s">
        <v>69</v>
      </c>
      <c r="B208" s="235" t="s">
        <v>300</v>
      </c>
      <c r="C208" s="229" t="s">
        <v>409</v>
      </c>
      <c r="D208" s="237" t="s">
        <v>406</v>
      </c>
      <c r="E208" s="246">
        <v>6</v>
      </c>
      <c r="F208" s="247">
        <v>2500</v>
      </c>
      <c r="G208" s="238">
        <f t="shared" si="467"/>
        <v>15000</v>
      </c>
      <c r="H208" s="62"/>
      <c r="I208" s="63"/>
      <c r="J208" s="64">
        <f t="shared" ref="J208" si="476">H208*I208</f>
        <v>0</v>
      </c>
      <c r="K208" s="62"/>
      <c r="L208" s="63"/>
      <c r="M208" s="64">
        <f t="shared" ref="M208:M218" si="477">K208*L208</f>
        <v>0</v>
      </c>
      <c r="N208" s="62"/>
      <c r="O208" s="63"/>
      <c r="P208" s="64">
        <f t="shared" ref="P208:P218" si="478">N208*O208</f>
        <v>0</v>
      </c>
      <c r="Q208" s="62"/>
      <c r="R208" s="63"/>
      <c r="S208" s="64">
        <f t="shared" ref="S208:S218" si="479">Q208*R208</f>
        <v>0</v>
      </c>
      <c r="T208" s="62"/>
      <c r="U208" s="63"/>
      <c r="V208" s="64">
        <f t="shared" ref="V208:V218" si="480">T208*U208</f>
        <v>0</v>
      </c>
      <c r="W208" s="76">
        <f t="shared" ref="W208:W218" si="481">G208+M208+S208</f>
        <v>15000</v>
      </c>
      <c r="X208" s="66">
        <f t="shared" ref="X208:X218" si="482">J208+P208+V208</f>
        <v>0</v>
      </c>
      <c r="Y208" s="66">
        <f t="shared" ref="Y208:Y218" si="483">W208-X208</f>
        <v>15000</v>
      </c>
      <c r="Z208" s="67">
        <f t="shared" ref="Z208:Z218" si="484">Y208/W208</f>
        <v>1</v>
      </c>
      <c r="AA208" s="176"/>
      <c r="AB208" s="69"/>
      <c r="AC208" s="69"/>
      <c r="AD208" s="69"/>
      <c r="AE208" s="69"/>
      <c r="AF208" s="69"/>
      <c r="AG208" s="69"/>
    </row>
    <row r="209" spans="1:33" s="226" customFormat="1" ht="30" customHeight="1" x14ac:dyDescent="0.25">
      <c r="A209" s="234" t="s">
        <v>69</v>
      </c>
      <c r="B209" s="235" t="s">
        <v>419</v>
      </c>
      <c r="C209" s="229" t="s">
        <v>421</v>
      </c>
      <c r="D209" s="237" t="s">
        <v>406</v>
      </c>
      <c r="E209" s="246"/>
      <c r="F209" s="247"/>
      <c r="G209" s="238">
        <v>0</v>
      </c>
      <c r="H209" s="62">
        <v>1</v>
      </c>
      <c r="I209" s="63">
        <v>1800</v>
      </c>
      <c r="J209" s="64">
        <f t="shared" ref="J209" si="485">H209*I209</f>
        <v>1800</v>
      </c>
      <c r="K209" s="62"/>
      <c r="L209" s="63"/>
      <c r="M209" s="64">
        <f t="shared" ref="M209" si="486">K209*L209</f>
        <v>0</v>
      </c>
      <c r="N209" s="62"/>
      <c r="O209" s="63"/>
      <c r="P209" s="64">
        <f t="shared" ref="P209" si="487">N209*O209</f>
        <v>0</v>
      </c>
      <c r="Q209" s="62"/>
      <c r="R209" s="63"/>
      <c r="S209" s="64">
        <f t="shared" ref="S209" si="488">Q209*R209</f>
        <v>0</v>
      </c>
      <c r="T209" s="62"/>
      <c r="U209" s="63"/>
      <c r="V209" s="64">
        <f t="shared" ref="V209" si="489">T209*U209</f>
        <v>0</v>
      </c>
      <c r="W209" s="76">
        <f t="shared" ref="W209" si="490">G209+M209+S209</f>
        <v>0</v>
      </c>
      <c r="X209" s="66">
        <f t="shared" ref="X209" si="491">J209+P209+V209</f>
        <v>1800</v>
      </c>
      <c r="Y209" s="66">
        <f t="shared" ref="Y209" si="492">W209-X209</f>
        <v>-1800</v>
      </c>
      <c r="Z209" s="67">
        <v>1</v>
      </c>
      <c r="AA209" s="176"/>
      <c r="AB209" s="69"/>
      <c r="AC209" s="69"/>
      <c r="AD209" s="69"/>
      <c r="AE209" s="69"/>
      <c r="AF209" s="69"/>
      <c r="AG209" s="69"/>
    </row>
    <row r="210" spans="1:33" s="226" customFormat="1" ht="30" customHeight="1" x14ac:dyDescent="0.25">
      <c r="A210" s="234" t="s">
        <v>69</v>
      </c>
      <c r="B210" s="235" t="s">
        <v>420</v>
      </c>
      <c r="C210" s="229" t="s">
        <v>422</v>
      </c>
      <c r="D210" s="237" t="s">
        <v>406</v>
      </c>
      <c r="E210" s="246"/>
      <c r="F210" s="247"/>
      <c r="G210" s="238">
        <v>0</v>
      </c>
      <c r="H210" s="62">
        <v>1</v>
      </c>
      <c r="I210" s="63">
        <v>2390</v>
      </c>
      <c r="J210" s="64">
        <f t="shared" ref="J210:J211" si="493">H210*I210</f>
        <v>2390</v>
      </c>
      <c r="K210" s="62"/>
      <c r="L210" s="63"/>
      <c r="M210" s="64">
        <f t="shared" ref="M210:M211" si="494">K210*L210</f>
        <v>0</v>
      </c>
      <c r="N210" s="62"/>
      <c r="O210" s="63"/>
      <c r="P210" s="64">
        <f t="shared" ref="P210:P211" si="495">N210*O210</f>
        <v>0</v>
      </c>
      <c r="Q210" s="62"/>
      <c r="R210" s="63"/>
      <c r="S210" s="64">
        <f t="shared" ref="S210:S211" si="496">Q210*R210</f>
        <v>0</v>
      </c>
      <c r="T210" s="62"/>
      <c r="U210" s="63"/>
      <c r="V210" s="64">
        <f t="shared" ref="V210:V211" si="497">T210*U210</f>
        <v>0</v>
      </c>
      <c r="W210" s="76">
        <f t="shared" ref="W210:W211" si="498">G210+M210+S210</f>
        <v>0</v>
      </c>
      <c r="X210" s="66">
        <f t="shared" ref="X210:X211" si="499">J210+P210+V210</f>
        <v>2390</v>
      </c>
      <c r="Y210" s="66">
        <f t="shared" ref="Y210:Y211" si="500">W210-X210</f>
        <v>-2390</v>
      </c>
      <c r="Z210" s="67">
        <v>1</v>
      </c>
      <c r="AA210" s="176"/>
      <c r="AB210" s="69"/>
      <c r="AC210" s="69"/>
      <c r="AD210" s="69"/>
      <c r="AE210" s="69"/>
      <c r="AF210" s="69"/>
      <c r="AG210" s="69"/>
    </row>
    <row r="211" spans="1:33" s="226" customFormat="1" ht="30" customHeight="1" x14ac:dyDescent="0.25">
      <c r="A211" s="234" t="s">
        <v>69</v>
      </c>
      <c r="B211" s="235" t="s">
        <v>423</v>
      </c>
      <c r="C211" s="229" t="s">
        <v>425</v>
      </c>
      <c r="D211" s="237" t="s">
        <v>406</v>
      </c>
      <c r="E211" s="246"/>
      <c r="F211" s="247"/>
      <c r="G211" s="238">
        <v>0</v>
      </c>
      <c r="H211" s="62">
        <v>1</v>
      </c>
      <c r="I211" s="63">
        <v>2500</v>
      </c>
      <c r="J211" s="64">
        <f t="shared" si="493"/>
        <v>2500</v>
      </c>
      <c r="K211" s="62"/>
      <c r="L211" s="63"/>
      <c r="M211" s="64">
        <f t="shared" si="494"/>
        <v>0</v>
      </c>
      <c r="N211" s="62"/>
      <c r="O211" s="63"/>
      <c r="P211" s="64">
        <f t="shared" si="495"/>
        <v>0</v>
      </c>
      <c r="Q211" s="62"/>
      <c r="R211" s="63"/>
      <c r="S211" s="64">
        <f t="shared" si="496"/>
        <v>0</v>
      </c>
      <c r="T211" s="62"/>
      <c r="U211" s="63"/>
      <c r="V211" s="64">
        <f t="shared" si="497"/>
        <v>0</v>
      </c>
      <c r="W211" s="76">
        <f t="shared" si="498"/>
        <v>0</v>
      </c>
      <c r="X211" s="66">
        <f t="shared" si="499"/>
        <v>2500</v>
      </c>
      <c r="Y211" s="66">
        <f t="shared" si="500"/>
        <v>-2500</v>
      </c>
      <c r="Z211" s="67">
        <v>1</v>
      </c>
      <c r="AA211" s="176"/>
      <c r="AB211" s="69"/>
      <c r="AC211" s="69"/>
      <c r="AD211" s="69"/>
      <c r="AE211" s="69"/>
      <c r="AF211" s="69"/>
      <c r="AG211" s="69"/>
    </row>
    <row r="212" spans="1:33" s="226" customFormat="1" ht="30" customHeight="1" x14ac:dyDescent="0.25">
      <c r="A212" s="234" t="s">
        <v>69</v>
      </c>
      <c r="B212" s="235" t="s">
        <v>424</v>
      </c>
      <c r="C212" s="229" t="s">
        <v>426</v>
      </c>
      <c r="D212" s="237" t="s">
        <v>406</v>
      </c>
      <c r="E212" s="246"/>
      <c r="F212" s="247"/>
      <c r="G212" s="238">
        <v>0</v>
      </c>
      <c r="H212" s="62">
        <v>1</v>
      </c>
      <c r="I212" s="63">
        <v>2500</v>
      </c>
      <c r="J212" s="64">
        <f t="shared" ref="J212" si="501">H212*I212</f>
        <v>2500</v>
      </c>
      <c r="K212" s="62"/>
      <c r="L212" s="63"/>
      <c r="M212" s="64">
        <f t="shared" ref="M212" si="502">K212*L212</f>
        <v>0</v>
      </c>
      <c r="N212" s="62"/>
      <c r="O212" s="63"/>
      <c r="P212" s="64">
        <f t="shared" ref="P212" si="503">N212*O212</f>
        <v>0</v>
      </c>
      <c r="Q212" s="62"/>
      <c r="R212" s="63"/>
      <c r="S212" s="64">
        <f t="shared" ref="S212" si="504">Q212*R212</f>
        <v>0</v>
      </c>
      <c r="T212" s="62"/>
      <c r="U212" s="63"/>
      <c r="V212" s="64">
        <f t="shared" ref="V212" si="505">T212*U212</f>
        <v>0</v>
      </c>
      <c r="W212" s="76">
        <f t="shared" ref="W212" si="506">G212+M212+S212</f>
        <v>0</v>
      </c>
      <c r="X212" s="66">
        <f t="shared" ref="X212" si="507">J212+P212+V212</f>
        <v>2500</v>
      </c>
      <c r="Y212" s="66">
        <f t="shared" ref="Y212" si="508">W212-X212</f>
        <v>-2500</v>
      </c>
      <c r="Z212" s="67">
        <v>1</v>
      </c>
      <c r="AA212" s="176"/>
      <c r="AB212" s="69"/>
      <c r="AC212" s="69"/>
      <c r="AD212" s="69"/>
      <c r="AE212" s="69"/>
      <c r="AF212" s="69"/>
      <c r="AG212" s="69"/>
    </row>
    <row r="213" spans="1:33" s="226" customFormat="1" ht="30" customHeight="1" x14ac:dyDescent="0.25">
      <c r="A213" s="234" t="s">
        <v>69</v>
      </c>
      <c r="B213" s="235" t="s">
        <v>427</v>
      </c>
      <c r="C213" s="229" t="s">
        <v>428</v>
      </c>
      <c r="D213" s="237" t="s">
        <v>406</v>
      </c>
      <c r="E213" s="246"/>
      <c r="F213" s="247"/>
      <c r="G213" s="238">
        <v>0</v>
      </c>
      <c r="H213" s="62">
        <v>1</v>
      </c>
      <c r="I213" s="63">
        <v>3585</v>
      </c>
      <c r="J213" s="64">
        <f t="shared" ref="J213:J221" si="509">H213*I213</f>
        <v>3585</v>
      </c>
      <c r="K213" s="62"/>
      <c r="L213" s="63"/>
      <c r="M213" s="64">
        <f t="shared" ref="M213" si="510">K213*L213</f>
        <v>0</v>
      </c>
      <c r="N213" s="62"/>
      <c r="O213" s="63"/>
      <c r="P213" s="64">
        <f t="shared" ref="P213" si="511">N213*O213</f>
        <v>0</v>
      </c>
      <c r="Q213" s="62"/>
      <c r="R213" s="63"/>
      <c r="S213" s="64">
        <f t="shared" ref="S213" si="512">Q213*R213</f>
        <v>0</v>
      </c>
      <c r="T213" s="62"/>
      <c r="U213" s="63"/>
      <c r="V213" s="64">
        <f t="shared" ref="V213" si="513">T213*U213</f>
        <v>0</v>
      </c>
      <c r="W213" s="76">
        <f t="shared" ref="W213" si="514">G213+M213+S213</f>
        <v>0</v>
      </c>
      <c r="X213" s="66">
        <f t="shared" ref="X213" si="515">J213+P213+V213</f>
        <v>3585</v>
      </c>
      <c r="Y213" s="66">
        <f t="shared" ref="Y213" si="516">W213-X213</f>
        <v>-3585</v>
      </c>
      <c r="Z213" s="67">
        <v>1</v>
      </c>
      <c r="AA213" s="176"/>
      <c r="AB213" s="69"/>
      <c r="AC213" s="69"/>
      <c r="AD213" s="69"/>
      <c r="AE213" s="69"/>
      <c r="AF213" s="69"/>
      <c r="AG213" s="69"/>
    </row>
    <row r="214" spans="1:33" s="226" customFormat="1" ht="30" customHeight="1" x14ac:dyDescent="0.25">
      <c r="A214" s="234" t="s">
        <v>69</v>
      </c>
      <c r="B214" s="235" t="s">
        <v>394</v>
      </c>
      <c r="C214" s="229" t="s">
        <v>410</v>
      </c>
      <c r="D214" s="237" t="s">
        <v>406</v>
      </c>
      <c r="E214" s="246">
        <v>1</v>
      </c>
      <c r="F214" s="247">
        <v>5000</v>
      </c>
      <c r="G214" s="238">
        <f t="shared" si="467"/>
        <v>5000</v>
      </c>
      <c r="H214" s="246">
        <v>1</v>
      </c>
      <c r="I214" s="247">
        <v>5000</v>
      </c>
      <c r="J214" s="238">
        <f t="shared" si="509"/>
        <v>5000</v>
      </c>
      <c r="K214" s="62"/>
      <c r="L214" s="63"/>
      <c r="M214" s="64">
        <f t="shared" si="477"/>
        <v>0</v>
      </c>
      <c r="N214" s="62"/>
      <c r="O214" s="63"/>
      <c r="P214" s="64">
        <f t="shared" si="478"/>
        <v>0</v>
      </c>
      <c r="Q214" s="62"/>
      <c r="R214" s="63"/>
      <c r="S214" s="64">
        <f t="shared" si="479"/>
        <v>0</v>
      </c>
      <c r="T214" s="62"/>
      <c r="U214" s="63"/>
      <c r="V214" s="64">
        <f t="shared" si="480"/>
        <v>0</v>
      </c>
      <c r="W214" s="76">
        <f t="shared" si="481"/>
        <v>5000</v>
      </c>
      <c r="X214" s="66">
        <f t="shared" si="482"/>
        <v>5000</v>
      </c>
      <c r="Y214" s="66">
        <f t="shared" si="483"/>
        <v>0</v>
      </c>
      <c r="Z214" s="67">
        <f t="shared" si="484"/>
        <v>0</v>
      </c>
      <c r="AA214" s="176"/>
      <c r="AB214" s="69"/>
      <c r="AC214" s="69"/>
      <c r="AD214" s="69"/>
      <c r="AE214" s="69"/>
      <c r="AF214" s="69"/>
      <c r="AG214" s="69"/>
    </row>
    <row r="215" spans="1:33" s="226" customFormat="1" ht="30" customHeight="1" x14ac:dyDescent="0.25">
      <c r="A215" s="234" t="s">
        <v>69</v>
      </c>
      <c r="B215" s="235" t="s">
        <v>395</v>
      </c>
      <c r="C215" s="229" t="s">
        <v>411</v>
      </c>
      <c r="D215" s="237" t="s">
        <v>135</v>
      </c>
      <c r="E215" s="246">
        <v>1</v>
      </c>
      <c r="F215" s="247">
        <v>2400</v>
      </c>
      <c r="G215" s="238">
        <f t="shared" si="467"/>
        <v>2400</v>
      </c>
      <c r="H215" s="246">
        <v>1</v>
      </c>
      <c r="I215" s="247">
        <v>2400</v>
      </c>
      <c r="J215" s="238">
        <f t="shared" si="509"/>
        <v>2400</v>
      </c>
      <c r="K215" s="62"/>
      <c r="L215" s="63"/>
      <c r="M215" s="64">
        <f t="shared" si="477"/>
        <v>0</v>
      </c>
      <c r="N215" s="62"/>
      <c r="O215" s="63"/>
      <c r="P215" s="64">
        <f t="shared" si="478"/>
        <v>0</v>
      </c>
      <c r="Q215" s="62"/>
      <c r="R215" s="63"/>
      <c r="S215" s="64">
        <f t="shared" si="479"/>
        <v>0</v>
      </c>
      <c r="T215" s="62"/>
      <c r="U215" s="63"/>
      <c r="V215" s="64">
        <f t="shared" si="480"/>
        <v>0</v>
      </c>
      <c r="W215" s="76">
        <f t="shared" si="481"/>
        <v>2400</v>
      </c>
      <c r="X215" s="66">
        <f t="shared" si="482"/>
        <v>2400</v>
      </c>
      <c r="Y215" s="66">
        <f t="shared" si="483"/>
        <v>0</v>
      </c>
      <c r="Z215" s="67">
        <f t="shared" si="484"/>
        <v>0</v>
      </c>
      <c r="AA215" s="176"/>
      <c r="AB215" s="69"/>
      <c r="AC215" s="69"/>
      <c r="AD215" s="69"/>
      <c r="AE215" s="69"/>
      <c r="AF215" s="69"/>
      <c r="AG215" s="69"/>
    </row>
    <row r="216" spans="1:33" s="226" customFormat="1" ht="30" customHeight="1" x14ac:dyDescent="0.25">
      <c r="A216" s="234" t="s">
        <v>69</v>
      </c>
      <c r="B216" s="235" t="s">
        <v>396</v>
      </c>
      <c r="C216" s="229" t="s">
        <v>412</v>
      </c>
      <c r="D216" s="237" t="s">
        <v>406</v>
      </c>
      <c r="E216" s="246">
        <v>1</v>
      </c>
      <c r="F216" s="247">
        <v>5200</v>
      </c>
      <c r="G216" s="238">
        <f t="shared" si="467"/>
        <v>5200</v>
      </c>
      <c r="H216" s="246">
        <v>1</v>
      </c>
      <c r="I216" s="247">
        <v>5200</v>
      </c>
      <c r="J216" s="238">
        <f t="shared" si="509"/>
        <v>5200</v>
      </c>
      <c r="K216" s="62"/>
      <c r="L216" s="63"/>
      <c r="M216" s="64">
        <f t="shared" si="477"/>
        <v>0</v>
      </c>
      <c r="N216" s="62"/>
      <c r="O216" s="63"/>
      <c r="P216" s="64">
        <f t="shared" si="478"/>
        <v>0</v>
      </c>
      <c r="Q216" s="62"/>
      <c r="R216" s="63"/>
      <c r="S216" s="64">
        <f t="shared" si="479"/>
        <v>0</v>
      </c>
      <c r="T216" s="62"/>
      <c r="U216" s="63"/>
      <c r="V216" s="64">
        <f t="shared" si="480"/>
        <v>0</v>
      </c>
      <c r="W216" s="76">
        <f t="shared" si="481"/>
        <v>5200</v>
      </c>
      <c r="X216" s="66">
        <f t="shared" si="482"/>
        <v>5200</v>
      </c>
      <c r="Y216" s="66">
        <f t="shared" si="483"/>
        <v>0</v>
      </c>
      <c r="Z216" s="67">
        <f t="shared" si="484"/>
        <v>0</v>
      </c>
      <c r="AA216" s="176"/>
      <c r="AB216" s="69"/>
      <c r="AC216" s="69"/>
      <c r="AD216" s="69"/>
      <c r="AE216" s="69"/>
      <c r="AF216" s="69"/>
      <c r="AG216" s="69"/>
    </row>
    <row r="217" spans="1:33" s="226" customFormat="1" ht="30" customHeight="1" x14ac:dyDescent="0.25">
      <c r="A217" s="234" t="s">
        <v>69</v>
      </c>
      <c r="B217" s="235" t="s">
        <v>397</v>
      </c>
      <c r="C217" s="229" t="s">
        <v>413</v>
      </c>
      <c r="D217" s="237" t="s">
        <v>406</v>
      </c>
      <c r="E217" s="246">
        <v>1</v>
      </c>
      <c r="F217" s="247">
        <v>5600</v>
      </c>
      <c r="G217" s="238">
        <f t="shared" si="467"/>
        <v>5600</v>
      </c>
      <c r="H217" s="246">
        <v>1</v>
      </c>
      <c r="I217" s="247">
        <v>5600</v>
      </c>
      <c r="J217" s="238">
        <f t="shared" si="509"/>
        <v>5600</v>
      </c>
      <c r="K217" s="62"/>
      <c r="L217" s="63"/>
      <c r="M217" s="64">
        <f t="shared" si="477"/>
        <v>0</v>
      </c>
      <c r="N217" s="62"/>
      <c r="O217" s="63"/>
      <c r="P217" s="64">
        <f t="shared" si="478"/>
        <v>0</v>
      </c>
      <c r="Q217" s="62"/>
      <c r="R217" s="63"/>
      <c r="S217" s="64">
        <f t="shared" si="479"/>
        <v>0</v>
      </c>
      <c r="T217" s="62"/>
      <c r="U217" s="63"/>
      <c r="V217" s="64">
        <f t="shared" si="480"/>
        <v>0</v>
      </c>
      <c r="W217" s="76">
        <f t="shared" si="481"/>
        <v>5600</v>
      </c>
      <c r="X217" s="66">
        <f t="shared" si="482"/>
        <v>5600</v>
      </c>
      <c r="Y217" s="66">
        <f t="shared" si="483"/>
        <v>0</v>
      </c>
      <c r="Z217" s="67">
        <f t="shared" si="484"/>
        <v>0</v>
      </c>
      <c r="AA217" s="176"/>
      <c r="AB217" s="69"/>
      <c r="AC217" s="69"/>
      <c r="AD217" s="69"/>
      <c r="AE217" s="69"/>
      <c r="AF217" s="69"/>
      <c r="AG217" s="69"/>
    </row>
    <row r="218" spans="1:33" s="226" customFormat="1" ht="30" customHeight="1" x14ac:dyDescent="0.25">
      <c r="A218" s="234" t="s">
        <v>69</v>
      </c>
      <c r="B218" s="235" t="s">
        <v>398</v>
      </c>
      <c r="C218" s="229" t="s">
        <v>414</v>
      </c>
      <c r="D218" s="237" t="s">
        <v>406</v>
      </c>
      <c r="E218" s="246">
        <v>1</v>
      </c>
      <c r="F218" s="247">
        <v>2400</v>
      </c>
      <c r="G218" s="238">
        <f t="shared" si="467"/>
        <v>2400</v>
      </c>
      <c r="H218" s="246">
        <v>1</v>
      </c>
      <c r="I218" s="247">
        <v>2400</v>
      </c>
      <c r="J218" s="238">
        <f t="shared" si="509"/>
        <v>2400</v>
      </c>
      <c r="K218" s="73"/>
      <c r="L218" s="74"/>
      <c r="M218" s="75">
        <f t="shared" si="477"/>
        <v>0</v>
      </c>
      <c r="N218" s="73"/>
      <c r="O218" s="74"/>
      <c r="P218" s="75">
        <f t="shared" si="478"/>
        <v>0</v>
      </c>
      <c r="Q218" s="73"/>
      <c r="R218" s="74"/>
      <c r="S218" s="75">
        <f t="shared" si="479"/>
        <v>0</v>
      </c>
      <c r="T218" s="73"/>
      <c r="U218" s="74"/>
      <c r="V218" s="75">
        <f t="shared" si="480"/>
        <v>0</v>
      </c>
      <c r="W218" s="76">
        <f t="shared" si="481"/>
        <v>2400</v>
      </c>
      <c r="X218" s="66">
        <f t="shared" si="482"/>
        <v>2400</v>
      </c>
      <c r="Y218" s="66">
        <f t="shared" si="483"/>
        <v>0</v>
      </c>
      <c r="Z218" s="67">
        <f t="shared" si="484"/>
        <v>0</v>
      </c>
      <c r="AA218" s="178"/>
      <c r="AB218" s="69"/>
      <c r="AC218" s="69"/>
      <c r="AD218" s="69"/>
      <c r="AE218" s="69"/>
      <c r="AF218" s="69"/>
      <c r="AG218" s="69"/>
    </row>
    <row r="219" spans="1:33" s="226" customFormat="1" ht="30" customHeight="1" x14ac:dyDescent="0.25">
      <c r="A219" s="234" t="s">
        <v>69</v>
      </c>
      <c r="B219" s="235" t="s">
        <v>399</v>
      </c>
      <c r="C219" s="229" t="s">
        <v>415</v>
      </c>
      <c r="D219" s="237" t="s">
        <v>406</v>
      </c>
      <c r="E219" s="246">
        <v>1</v>
      </c>
      <c r="F219" s="247">
        <v>10000</v>
      </c>
      <c r="G219" s="238">
        <f t="shared" si="467"/>
        <v>10000</v>
      </c>
      <c r="H219" s="246">
        <v>1</v>
      </c>
      <c r="I219" s="247">
        <v>10000</v>
      </c>
      <c r="J219" s="238">
        <f t="shared" si="509"/>
        <v>10000</v>
      </c>
      <c r="K219" s="62"/>
      <c r="L219" s="63"/>
      <c r="M219" s="64">
        <f t="shared" ref="M219:M221" si="517">K219*L219</f>
        <v>0</v>
      </c>
      <c r="N219" s="62"/>
      <c r="O219" s="63"/>
      <c r="P219" s="64">
        <f t="shared" ref="P219:P221" si="518">N219*O219</f>
        <v>0</v>
      </c>
      <c r="Q219" s="62"/>
      <c r="R219" s="63"/>
      <c r="S219" s="64">
        <f t="shared" ref="S219:S221" si="519">Q219*R219</f>
        <v>0</v>
      </c>
      <c r="T219" s="62"/>
      <c r="U219" s="63"/>
      <c r="V219" s="64">
        <f t="shared" ref="V219:V221" si="520">T219*U219</f>
        <v>0</v>
      </c>
      <c r="W219" s="76">
        <f t="shared" ref="W219:W221" si="521">G219+M219+S219</f>
        <v>10000</v>
      </c>
      <c r="X219" s="66">
        <f t="shared" ref="X219:X221" si="522">J219+P219+V219</f>
        <v>10000</v>
      </c>
      <c r="Y219" s="66">
        <f t="shared" ref="Y219:Y221" si="523">W219-X219</f>
        <v>0</v>
      </c>
      <c r="Z219" s="67">
        <f t="shared" ref="Z219:Z221" si="524">Y219/W219</f>
        <v>0</v>
      </c>
      <c r="AA219" s="176"/>
      <c r="AB219" s="69"/>
      <c r="AC219" s="69"/>
      <c r="AD219" s="69"/>
      <c r="AE219" s="69"/>
      <c r="AF219" s="69"/>
      <c r="AG219" s="69"/>
    </row>
    <row r="220" spans="1:33" s="226" customFormat="1" ht="30" customHeight="1" x14ac:dyDescent="0.25">
      <c r="A220" s="234" t="s">
        <v>69</v>
      </c>
      <c r="B220" s="235" t="s">
        <v>400</v>
      </c>
      <c r="C220" s="229" t="s">
        <v>416</v>
      </c>
      <c r="D220" s="237" t="s">
        <v>406</v>
      </c>
      <c r="E220" s="246">
        <v>3</v>
      </c>
      <c r="F220" s="247">
        <v>1200</v>
      </c>
      <c r="G220" s="238">
        <f t="shared" si="467"/>
        <v>3600</v>
      </c>
      <c r="H220" s="246">
        <v>3</v>
      </c>
      <c r="I220" s="247">
        <v>1200</v>
      </c>
      <c r="J220" s="238">
        <f t="shared" si="509"/>
        <v>3600</v>
      </c>
      <c r="K220" s="62"/>
      <c r="L220" s="63"/>
      <c r="M220" s="64">
        <f t="shared" si="517"/>
        <v>0</v>
      </c>
      <c r="N220" s="62"/>
      <c r="O220" s="63"/>
      <c r="P220" s="64">
        <f t="shared" si="518"/>
        <v>0</v>
      </c>
      <c r="Q220" s="62"/>
      <c r="R220" s="63"/>
      <c r="S220" s="64">
        <f t="shared" si="519"/>
        <v>0</v>
      </c>
      <c r="T220" s="62"/>
      <c r="U220" s="63"/>
      <c r="V220" s="64">
        <f t="shared" si="520"/>
        <v>0</v>
      </c>
      <c r="W220" s="76">
        <f t="shared" si="521"/>
        <v>3600</v>
      </c>
      <c r="X220" s="66">
        <f t="shared" si="522"/>
        <v>3600</v>
      </c>
      <c r="Y220" s="66">
        <f t="shared" si="523"/>
        <v>0</v>
      </c>
      <c r="Z220" s="67">
        <f t="shared" si="524"/>
        <v>0</v>
      </c>
      <c r="AA220" s="176"/>
      <c r="AB220" s="69"/>
      <c r="AC220" s="69"/>
      <c r="AD220" s="69"/>
      <c r="AE220" s="69"/>
      <c r="AF220" s="69"/>
      <c r="AG220" s="69"/>
    </row>
    <row r="221" spans="1:33" s="226" customFormat="1" ht="30" customHeight="1" x14ac:dyDescent="0.25">
      <c r="A221" s="277" t="s">
        <v>69</v>
      </c>
      <c r="B221" s="278" t="s">
        <v>401</v>
      </c>
      <c r="C221" s="279" t="s">
        <v>417</v>
      </c>
      <c r="D221" s="280" t="s">
        <v>406</v>
      </c>
      <c r="E221" s="281">
        <v>1</v>
      </c>
      <c r="F221" s="282">
        <v>2400</v>
      </c>
      <c r="G221" s="283">
        <f t="shared" si="467"/>
        <v>2400</v>
      </c>
      <c r="H221" s="281">
        <v>1</v>
      </c>
      <c r="I221" s="282">
        <v>2592</v>
      </c>
      <c r="J221" s="283">
        <f t="shared" si="509"/>
        <v>2592</v>
      </c>
      <c r="K221" s="73"/>
      <c r="L221" s="74"/>
      <c r="M221" s="75">
        <f t="shared" si="517"/>
        <v>0</v>
      </c>
      <c r="N221" s="73"/>
      <c r="O221" s="74"/>
      <c r="P221" s="75">
        <f t="shared" si="518"/>
        <v>0</v>
      </c>
      <c r="Q221" s="73"/>
      <c r="R221" s="74"/>
      <c r="S221" s="75">
        <f t="shared" si="519"/>
        <v>0</v>
      </c>
      <c r="T221" s="73"/>
      <c r="U221" s="74"/>
      <c r="V221" s="75">
        <f t="shared" si="520"/>
        <v>0</v>
      </c>
      <c r="W221" s="76">
        <f t="shared" si="521"/>
        <v>2400</v>
      </c>
      <c r="X221" s="66">
        <f t="shared" si="522"/>
        <v>2592</v>
      </c>
      <c r="Y221" s="66">
        <f t="shared" si="523"/>
        <v>-192</v>
      </c>
      <c r="Z221" s="67">
        <f t="shared" si="524"/>
        <v>-0.08</v>
      </c>
      <c r="AA221" s="178"/>
      <c r="AB221" s="69"/>
      <c r="AC221" s="69"/>
      <c r="AD221" s="69"/>
      <c r="AE221" s="69"/>
      <c r="AF221" s="69"/>
      <c r="AG221" s="69"/>
    </row>
    <row r="222" spans="1:33" ht="30" customHeight="1" thickBot="1" x14ac:dyDescent="0.3">
      <c r="A222" s="239" t="s">
        <v>69</v>
      </c>
      <c r="B222" s="240" t="s">
        <v>402</v>
      </c>
      <c r="C222" s="284" t="s">
        <v>301</v>
      </c>
      <c r="D222" s="285"/>
      <c r="E222" s="249">
        <f>G206+G207+G208</f>
        <v>23000</v>
      </c>
      <c r="F222" s="250">
        <v>0.22</v>
      </c>
      <c r="G222" s="245">
        <f t="shared" si="467"/>
        <v>5060</v>
      </c>
      <c r="H222" s="73">
        <f>J206+J207+J209+J210+J211+J212+J213</f>
        <v>20775</v>
      </c>
      <c r="I222" s="74">
        <v>0.22</v>
      </c>
      <c r="J222" s="75">
        <f t="shared" si="475"/>
        <v>4570.5</v>
      </c>
      <c r="K222" s="73"/>
      <c r="L222" s="74">
        <v>0.22</v>
      </c>
      <c r="M222" s="75">
        <f t="shared" si="469"/>
        <v>0</v>
      </c>
      <c r="N222" s="73"/>
      <c r="O222" s="74">
        <v>0.22</v>
      </c>
      <c r="P222" s="75">
        <f t="shared" si="470"/>
        <v>0</v>
      </c>
      <c r="Q222" s="73"/>
      <c r="R222" s="74">
        <v>0.22</v>
      </c>
      <c r="S222" s="75">
        <f t="shared" si="471"/>
        <v>0</v>
      </c>
      <c r="T222" s="73"/>
      <c r="U222" s="74">
        <v>0.22</v>
      </c>
      <c r="V222" s="75">
        <f t="shared" si="472"/>
        <v>0</v>
      </c>
      <c r="W222" s="76">
        <f t="shared" si="473"/>
        <v>5060</v>
      </c>
      <c r="X222" s="66">
        <f t="shared" si="474"/>
        <v>4570.5</v>
      </c>
      <c r="Y222" s="66">
        <f t="shared" si="427"/>
        <v>489.5</v>
      </c>
      <c r="Z222" s="67">
        <f t="shared" si="443"/>
        <v>9.6739130434782605E-2</v>
      </c>
      <c r="AA222" s="90"/>
      <c r="AB222" s="5"/>
      <c r="AC222" s="5"/>
      <c r="AD222" s="5"/>
      <c r="AE222" s="5"/>
      <c r="AF222" s="5"/>
      <c r="AG222" s="5"/>
    </row>
    <row r="223" spans="1:33" ht="30" customHeight="1" thickBot="1" x14ac:dyDescent="0.3">
      <c r="A223" s="185" t="s">
        <v>302</v>
      </c>
      <c r="B223" s="186"/>
      <c r="C223" s="187"/>
      <c r="D223" s="188"/>
      <c r="E223" s="108"/>
      <c r="F223" s="122"/>
      <c r="G223" s="189">
        <f>G200+G196+G190+G185</f>
        <v>181060</v>
      </c>
      <c r="H223" s="108"/>
      <c r="I223" s="122"/>
      <c r="J223" s="189">
        <f>J200+J196+J190+J185</f>
        <v>179843</v>
      </c>
      <c r="K223" s="108">
        <f>K200+K196+K190+K185</f>
        <v>0</v>
      </c>
      <c r="L223" s="122"/>
      <c r="M223" s="189">
        <f>M200+M196+M190+M185</f>
        <v>0</v>
      </c>
      <c r="N223" s="108">
        <f>N200+N196+N190+N185</f>
        <v>0</v>
      </c>
      <c r="O223" s="122"/>
      <c r="P223" s="189">
        <f>P200+P196+P190+P185</f>
        <v>0</v>
      </c>
      <c r="Q223" s="108">
        <f>Q200+Q196+Q190+Q185</f>
        <v>0</v>
      </c>
      <c r="R223" s="122"/>
      <c r="S223" s="189">
        <f>S200+S196+S190+S185</f>
        <v>0</v>
      </c>
      <c r="T223" s="108">
        <f>T200+T196+T190+T185</f>
        <v>0</v>
      </c>
      <c r="U223" s="122"/>
      <c r="V223" s="189">
        <f>V200+V196+V190+V185</f>
        <v>0</v>
      </c>
      <c r="W223" s="190">
        <f>W200+W185+W196+W190</f>
        <v>181060</v>
      </c>
      <c r="X223" s="190">
        <f>X200+X185+X196+X190</f>
        <v>179843</v>
      </c>
      <c r="Y223" s="190">
        <f t="shared" si="427"/>
        <v>1217</v>
      </c>
      <c r="Z223" s="190">
        <f>Y223/W223</f>
        <v>6.7215287749917158E-3</v>
      </c>
      <c r="AA223" s="191"/>
      <c r="AB223" s="5"/>
      <c r="AC223" s="5"/>
      <c r="AD223" s="5"/>
      <c r="AE223" s="5"/>
      <c r="AF223" s="5"/>
      <c r="AG223" s="5"/>
    </row>
    <row r="224" spans="1:33" ht="30" customHeight="1" x14ac:dyDescent="0.25">
      <c r="A224" s="192" t="s">
        <v>303</v>
      </c>
      <c r="B224" s="193"/>
      <c r="C224" s="194"/>
      <c r="D224" s="195"/>
      <c r="E224" s="196"/>
      <c r="F224" s="197"/>
      <c r="G224" s="198">
        <f>G34+G48+G57+G109+G123+G137+G150+G158+G166+G173+G177+G183+G223</f>
        <v>489940</v>
      </c>
      <c r="H224" s="196"/>
      <c r="I224" s="197"/>
      <c r="J224" s="198">
        <f>J34+J48+J57+J109+J123+J137+J150+J158+J166+J173+J177+J183+J223</f>
        <v>489940</v>
      </c>
      <c r="K224" s="196"/>
      <c r="L224" s="197"/>
      <c r="M224" s="198">
        <f>M34+M48+M57+M109+M123+M137+M150+M158+M166+M173+M177+M183+M223</f>
        <v>0</v>
      </c>
      <c r="N224" s="196"/>
      <c r="O224" s="197"/>
      <c r="P224" s="198">
        <f>P34+P48+P57+P109+P123+P137+P150+P158+P166+P173+P177+P183+P223</f>
        <v>0</v>
      </c>
      <c r="Q224" s="196"/>
      <c r="R224" s="197"/>
      <c r="S224" s="198">
        <f>S34+S48+S57+S109+S123+S137+S150+S158+S166+S173+S177+S183+S223</f>
        <v>0</v>
      </c>
      <c r="T224" s="196"/>
      <c r="U224" s="197"/>
      <c r="V224" s="198">
        <f>V34+V48+V57+V109+V123+V137+V150+V158+V166+V173+V177+V183+V223</f>
        <v>0</v>
      </c>
      <c r="W224" s="198">
        <f>W34+W48+W57+W109+W123+W137+W150+W158+W166+W173+W177+W183+W223</f>
        <v>489940</v>
      </c>
      <c r="X224" s="198">
        <f>X34+X48+X57+X109+X123+X137+X150+X158+X166+X173+X177+X183+X223</f>
        <v>489940</v>
      </c>
      <c r="Y224" s="198">
        <f>Y34+Y48+Y57+Y109+Y123+Y137+Y150+Y158+Y166+Y173+Y177+Y183+Y223</f>
        <v>0</v>
      </c>
      <c r="Z224" s="199">
        <f t="shared" si="443"/>
        <v>0</v>
      </c>
      <c r="AA224" s="200"/>
      <c r="AB224" s="5"/>
      <c r="AC224" s="5"/>
      <c r="AD224" s="5"/>
      <c r="AE224" s="5"/>
      <c r="AF224" s="5"/>
      <c r="AG224" s="5"/>
    </row>
    <row r="225" spans="1:33" ht="15" customHeight="1" x14ac:dyDescent="0.25">
      <c r="A225" s="309"/>
      <c r="B225" s="290"/>
      <c r="C225" s="290"/>
      <c r="D225" s="11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201"/>
      <c r="X225" s="201"/>
      <c r="Y225" s="201"/>
      <c r="Z225" s="201"/>
      <c r="AA225" s="22"/>
      <c r="AB225" s="5"/>
      <c r="AC225" s="5"/>
      <c r="AD225" s="5"/>
      <c r="AE225" s="5"/>
      <c r="AF225" s="5"/>
      <c r="AG225" s="5"/>
    </row>
    <row r="226" spans="1:33" ht="30" customHeight="1" x14ac:dyDescent="0.25">
      <c r="A226" s="310" t="s">
        <v>304</v>
      </c>
      <c r="B226" s="295"/>
      <c r="C226" s="311"/>
      <c r="D226" s="202"/>
      <c r="E226" s="196"/>
      <c r="F226" s="197"/>
      <c r="G226" s="203">
        <f>Фінансування!C27-'Кошторис  витрат'!G224</f>
        <v>0</v>
      </c>
      <c r="H226" s="196"/>
      <c r="I226" s="197"/>
      <c r="J226" s="203">
        <f>Фінансування!C28-'Кошторис  витрат'!J224</f>
        <v>0</v>
      </c>
      <c r="K226" s="196"/>
      <c r="L226" s="197"/>
      <c r="M226" s="203">
        <f>'Кошторис  витрат'!J28-'Кошторис  витрат'!M224</f>
        <v>0</v>
      </c>
      <c r="N226" s="196"/>
      <c r="O226" s="197"/>
      <c r="P226" s="203">
        <f>'Кошторис  витрат'!J29-'Кошторис  витрат'!P224</f>
        <v>0</v>
      </c>
      <c r="Q226" s="196"/>
      <c r="R226" s="197"/>
      <c r="S226" s="203">
        <f>Фінансування!L27-'Кошторис  витрат'!S224</f>
        <v>0</v>
      </c>
      <c r="T226" s="196"/>
      <c r="U226" s="197"/>
      <c r="V226" s="203">
        <f>Фінансування!L28-'Кошторис  витрат'!V224</f>
        <v>0</v>
      </c>
      <c r="W226" s="204">
        <f>Фінансування!N27-'Кошторис  витрат'!W224</f>
        <v>0</v>
      </c>
      <c r="X226" s="204">
        <f>Фінансування!N28-'Кошторис  витрат'!X224</f>
        <v>0</v>
      </c>
      <c r="Y226" s="204"/>
      <c r="Z226" s="204"/>
      <c r="AA226" s="205"/>
      <c r="AB226" s="5"/>
      <c r="AC226" s="5"/>
      <c r="AD226" s="5"/>
      <c r="AE226" s="5"/>
      <c r="AF226" s="5"/>
      <c r="AG226" s="5"/>
    </row>
    <row r="227" spans="1:33" ht="15.75" customHeight="1" x14ac:dyDescent="0.25">
      <c r="A227" s="1"/>
      <c r="B227" s="206"/>
      <c r="C227" s="2"/>
      <c r="D227" s="207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7"/>
      <c r="X227" s="7"/>
      <c r="Y227" s="7"/>
      <c r="Z227" s="7"/>
      <c r="AA227" s="8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206"/>
      <c r="C228" s="2"/>
      <c r="D228" s="207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7"/>
      <c r="X228" s="7"/>
      <c r="Y228" s="7"/>
      <c r="Z228" s="7"/>
      <c r="AA228" s="8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206"/>
      <c r="C229" s="2"/>
      <c r="D229" s="207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7"/>
      <c r="X229" s="7"/>
      <c r="Y229" s="7"/>
      <c r="Z229" s="7"/>
      <c r="AA229" s="8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208"/>
      <c r="B230" s="209"/>
      <c r="C230" s="210" t="s">
        <v>440</v>
      </c>
      <c r="D230" s="207"/>
      <c r="E230" s="211"/>
      <c r="F230" s="211"/>
      <c r="G230" s="6"/>
      <c r="H230" s="379" t="s">
        <v>439</v>
      </c>
      <c r="I230" s="379"/>
      <c r="J230" s="6"/>
      <c r="K230" s="212"/>
      <c r="L230" s="208"/>
      <c r="M230" s="211"/>
      <c r="N230" s="212"/>
      <c r="O230" s="208"/>
      <c r="P230" s="211"/>
      <c r="Q230" s="6"/>
      <c r="R230" s="6"/>
      <c r="S230" s="6"/>
      <c r="T230" s="6"/>
      <c r="U230" s="6"/>
      <c r="V230" s="6"/>
      <c r="W230" s="7"/>
      <c r="X230" s="7"/>
      <c r="Y230" s="7"/>
      <c r="Z230" s="7"/>
      <c r="AA230" s="8"/>
      <c r="AB230" s="1"/>
      <c r="AC230" s="2"/>
      <c r="AD230" s="1"/>
      <c r="AE230" s="1"/>
      <c r="AF230" s="1"/>
      <c r="AG230" s="1"/>
    </row>
    <row r="231" spans="1:33" ht="15.75" customHeight="1" x14ac:dyDescent="0.25">
      <c r="A231" s="213"/>
      <c r="B231" s="214"/>
      <c r="C231" s="215" t="s">
        <v>305</v>
      </c>
      <c r="D231" s="216"/>
      <c r="E231" s="217"/>
      <c r="F231" s="218" t="s">
        <v>306</v>
      </c>
      <c r="G231" s="217"/>
      <c r="H231" s="217"/>
      <c r="I231" s="218" t="s">
        <v>306</v>
      </c>
      <c r="J231" s="217"/>
      <c r="K231" s="219"/>
      <c r="L231" s="220" t="s">
        <v>307</v>
      </c>
      <c r="M231" s="217"/>
      <c r="N231" s="219"/>
      <c r="O231" s="220" t="s">
        <v>307</v>
      </c>
      <c r="P231" s="217"/>
      <c r="Q231" s="217"/>
      <c r="R231" s="217"/>
      <c r="S231" s="217"/>
      <c r="T231" s="217"/>
      <c r="U231" s="217"/>
      <c r="V231" s="217"/>
      <c r="W231" s="221"/>
      <c r="X231" s="221"/>
      <c r="Y231" s="221"/>
      <c r="Z231" s="221"/>
      <c r="AA231" s="222"/>
      <c r="AB231" s="223"/>
      <c r="AC231" s="224"/>
      <c r="AD231" s="223"/>
      <c r="AE231" s="223"/>
      <c r="AF231" s="223"/>
      <c r="AG231" s="223"/>
    </row>
    <row r="232" spans="1:33" ht="15.75" customHeight="1" x14ac:dyDescent="0.25">
      <c r="A232" s="1"/>
      <c r="B232" s="206"/>
      <c r="C232" s="2"/>
      <c r="D232" s="207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7"/>
      <c r="X232" s="7"/>
      <c r="Y232" s="7"/>
      <c r="Z232" s="7"/>
      <c r="AA232" s="8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206"/>
      <c r="C233" s="2"/>
      <c r="D233" s="207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7"/>
      <c r="X233" s="7"/>
      <c r="Y233" s="7"/>
      <c r="Z233" s="7"/>
      <c r="AA233" s="8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206"/>
      <c r="C234" s="2"/>
      <c r="D234" s="207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7"/>
      <c r="X234" s="7"/>
      <c r="Y234" s="7"/>
      <c r="Z234" s="7"/>
      <c r="AA234" s="8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206"/>
      <c r="C235" s="2"/>
      <c r="D235" s="207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225"/>
      <c r="X235" s="225"/>
      <c r="Y235" s="225"/>
      <c r="Z235" s="225"/>
      <c r="AA235" s="8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206"/>
      <c r="C236" s="2"/>
      <c r="D236" s="207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225"/>
      <c r="X236" s="225"/>
      <c r="Y236" s="225"/>
      <c r="Z236" s="225"/>
      <c r="AA236" s="8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206"/>
      <c r="C237" s="2"/>
      <c r="D237" s="207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225"/>
      <c r="X237" s="225"/>
      <c r="Y237" s="225"/>
      <c r="Z237" s="225"/>
      <c r="AA237" s="8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206"/>
      <c r="C238" s="2"/>
      <c r="D238" s="207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225"/>
      <c r="X238" s="225"/>
      <c r="Y238" s="225"/>
      <c r="Z238" s="225"/>
      <c r="AA238" s="8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206"/>
      <c r="C239" s="2"/>
      <c r="D239" s="207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225"/>
      <c r="X239" s="225"/>
      <c r="Y239" s="225"/>
      <c r="Z239" s="225"/>
      <c r="AA239" s="8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206"/>
      <c r="C240" s="2"/>
      <c r="D240" s="207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225"/>
      <c r="X240" s="225"/>
      <c r="Y240" s="225"/>
      <c r="Z240" s="225"/>
      <c r="AA240" s="8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206"/>
      <c r="C241" s="2"/>
      <c r="D241" s="207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225"/>
      <c r="X241" s="225"/>
      <c r="Y241" s="225"/>
      <c r="Z241" s="225"/>
      <c r="AA241" s="8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206"/>
      <c r="C242" s="2"/>
      <c r="D242" s="207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225"/>
      <c r="X242" s="225"/>
      <c r="Y242" s="225"/>
      <c r="Z242" s="225"/>
      <c r="AA242" s="8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206"/>
      <c r="C243" s="2"/>
      <c r="D243" s="207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225"/>
      <c r="X243" s="225"/>
      <c r="Y243" s="225"/>
      <c r="Z243" s="225"/>
      <c r="AA243" s="8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206"/>
      <c r="C244" s="2"/>
      <c r="D244" s="207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225"/>
      <c r="X244" s="225"/>
      <c r="Y244" s="225"/>
      <c r="Z244" s="225"/>
      <c r="AA244" s="8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206"/>
      <c r="C245" s="2"/>
      <c r="D245" s="20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225"/>
      <c r="X245" s="225"/>
      <c r="Y245" s="225"/>
      <c r="Z245" s="225"/>
      <c r="AA245" s="8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206"/>
      <c r="C246" s="2"/>
      <c r="D246" s="207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225"/>
      <c r="X246" s="225"/>
      <c r="Y246" s="225"/>
      <c r="Z246" s="225"/>
      <c r="AA246" s="8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206"/>
      <c r="C247" s="2"/>
      <c r="D247" s="207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225"/>
      <c r="X247" s="225"/>
      <c r="Y247" s="225"/>
      <c r="Z247" s="225"/>
      <c r="AA247" s="8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206"/>
      <c r="C248" s="2"/>
      <c r="D248" s="207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225"/>
      <c r="X248" s="225"/>
      <c r="Y248" s="225"/>
      <c r="Z248" s="225"/>
      <c r="AA248" s="8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206"/>
      <c r="C249" s="2"/>
      <c r="D249" s="207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225"/>
      <c r="X249" s="225"/>
      <c r="Y249" s="225"/>
      <c r="Z249" s="225"/>
      <c r="AA249" s="8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206"/>
      <c r="C250" s="2"/>
      <c r="D250" s="207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225"/>
      <c r="X250" s="225"/>
      <c r="Y250" s="225"/>
      <c r="Z250" s="225"/>
      <c r="AA250" s="8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206"/>
      <c r="C251" s="2"/>
      <c r="D251" s="207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225"/>
      <c r="X251" s="225"/>
      <c r="Y251" s="225"/>
      <c r="Z251" s="225"/>
      <c r="AA251" s="8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206"/>
      <c r="C252" s="2"/>
      <c r="D252" s="207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225"/>
      <c r="X252" s="225"/>
      <c r="Y252" s="225"/>
      <c r="Z252" s="225"/>
      <c r="AA252" s="8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206"/>
      <c r="C253" s="2"/>
      <c r="D253" s="207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225"/>
      <c r="X253" s="225"/>
      <c r="Y253" s="225"/>
      <c r="Z253" s="225"/>
      <c r="AA253" s="8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206"/>
      <c r="C254" s="2"/>
      <c r="D254" s="207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225"/>
      <c r="X254" s="225"/>
      <c r="Y254" s="225"/>
      <c r="Z254" s="225"/>
      <c r="AA254" s="8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206"/>
      <c r="C255" s="2"/>
      <c r="D255" s="207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225"/>
      <c r="X255" s="225"/>
      <c r="Y255" s="225"/>
      <c r="Z255" s="225"/>
      <c r="AA255" s="8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206"/>
      <c r="C256" s="2"/>
      <c r="D256" s="207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225"/>
      <c r="X256" s="225"/>
      <c r="Y256" s="225"/>
      <c r="Z256" s="225"/>
      <c r="AA256" s="8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206"/>
      <c r="C257" s="2"/>
      <c r="D257" s="207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225"/>
      <c r="X257" s="225"/>
      <c r="Y257" s="225"/>
      <c r="Z257" s="225"/>
      <c r="AA257" s="8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206"/>
      <c r="C258" s="2"/>
      <c r="D258" s="207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225"/>
      <c r="X258" s="225"/>
      <c r="Y258" s="225"/>
      <c r="Z258" s="225"/>
      <c r="AA258" s="8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206"/>
      <c r="C259" s="2"/>
      <c r="D259" s="207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225"/>
      <c r="X259" s="225"/>
      <c r="Y259" s="225"/>
      <c r="Z259" s="225"/>
      <c r="AA259" s="8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206"/>
      <c r="C260" s="2"/>
      <c r="D260" s="207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225"/>
      <c r="X260" s="225"/>
      <c r="Y260" s="225"/>
      <c r="Z260" s="225"/>
      <c r="AA260" s="8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206"/>
      <c r="C261" s="2"/>
      <c r="D261" s="207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225"/>
      <c r="X261" s="225"/>
      <c r="Y261" s="225"/>
      <c r="Z261" s="225"/>
      <c r="AA261" s="8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206"/>
      <c r="C262" s="2"/>
      <c r="D262" s="207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225"/>
      <c r="X262" s="225"/>
      <c r="Y262" s="225"/>
      <c r="Z262" s="225"/>
      <c r="AA262" s="8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206"/>
      <c r="C263" s="2"/>
      <c r="D263" s="207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225"/>
      <c r="X263" s="225"/>
      <c r="Y263" s="225"/>
      <c r="Z263" s="225"/>
      <c r="AA263" s="8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206"/>
      <c r="C264" s="2"/>
      <c r="D264" s="207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225"/>
      <c r="X264" s="225"/>
      <c r="Y264" s="225"/>
      <c r="Z264" s="225"/>
      <c r="AA264" s="8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206"/>
      <c r="C265" s="2"/>
      <c r="D265" s="207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225"/>
      <c r="X265" s="225"/>
      <c r="Y265" s="225"/>
      <c r="Z265" s="225"/>
      <c r="AA265" s="8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206"/>
      <c r="C266" s="2"/>
      <c r="D266" s="207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225"/>
      <c r="X266" s="225"/>
      <c r="Y266" s="225"/>
      <c r="Z266" s="225"/>
      <c r="AA266" s="8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206"/>
      <c r="C267" s="2"/>
      <c r="D267" s="207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225"/>
      <c r="X267" s="225"/>
      <c r="Y267" s="225"/>
      <c r="Z267" s="225"/>
      <c r="AA267" s="8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206"/>
      <c r="C268" s="2"/>
      <c r="D268" s="207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225"/>
      <c r="X268" s="225"/>
      <c r="Y268" s="225"/>
      <c r="Z268" s="225"/>
      <c r="AA268" s="8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206"/>
      <c r="C269" s="2"/>
      <c r="D269" s="207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225"/>
      <c r="X269" s="225"/>
      <c r="Y269" s="225"/>
      <c r="Z269" s="225"/>
      <c r="AA269" s="8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206"/>
      <c r="C270" s="2"/>
      <c r="D270" s="207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225"/>
      <c r="X270" s="225"/>
      <c r="Y270" s="225"/>
      <c r="Z270" s="225"/>
      <c r="AA270" s="8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206"/>
      <c r="C271" s="2"/>
      <c r="D271" s="207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225"/>
      <c r="X271" s="225"/>
      <c r="Y271" s="225"/>
      <c r="Z271" s="225"/>
      <c r="AA271" s="8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206"/>
      <c r="C272" s="2"/>
      <c r="D272" s="207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225"/>
      <c r="X272" s="225"/>
      <c r="Y272" s="225"/>
      <c r="Z272" s="225"/>
      <c r="AA272" s="8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206"/>
      <c r="C273" s="2"/>
      <c r="D273" s="207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225"/>
      <c r="X273" s="225"/>
      <c r="Y273" s="225"/>
      <c r="Z273" s="225"/>
      <c r="AA273" s="8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206"/>
      <c r="C274" s="2"/>
      <c r="D274" s="207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225"/>
      <c r="X274" s="225"/>
      <c r="Y274" s="225"/>
      <c r="Z274" s="225"/>
      <c r="AA274" s="8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206"/>
      <c r="C275" s="2"/>
      <c r="D275" s="207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225"/>
      <c r="X275" s="225"/>
      <c r="Y275" s="225"/>
      <c r="Z275" s="225"/>
      <c r="AA275" s="8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206"/>
      <c r="C276" s="2"/>
      <c r="D276" s="207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225"/>
      <c r="X276" s="225"/>
      <c r="Y276" s="225"/>
      <c r="Z276" s="225"/>
      <c r="AA276" s="8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206"/>
      <c r="C277" s="2"/>
      <c r="D277" s="207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225"/>
      <c r="X277" s="225"/>
      <c r="Y277" s="225"/>
      <c r="Z277" s="225"/>
      <c r="AA277" s="8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206"/>
      <c r="C278" s="2"/>
      <c r="D278" s="207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225"/>
      <c r="X278" s="225"/>
      <c r="Y278" s="225"/>
      <c r="Z278" s="225"/>
      <c r="AA278" s="8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206"/>
      <c r="C279" s="2"/>
      <c r="D279" s="207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225"/>
      <c r="X279" s="225"/>
      <c r="Y279" s="225"/>
      <c r="Z279" s="225"/>
      <c r="AA279" s="8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206"/>
      <c r="C280" s="2"/>
      <c r="D280" s="207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225"/>
      <c r="X280" s="225"/>
      <c r="Y280" s="225"/>
      <c r="Z280" s="225"/>
      <c r="AA280" s="8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206"/>
      <c r="C281" s="2"/>
      <c r="D281" s="207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225"/>
      <c r="X281" s="225"/>
      <c r="Y281" s="225"/>
      <c r="Z281" s="225"/>
      <c r="AA281" s="8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206"/>
      <c r="C282" s="2"/>
      <c r="D282" s="207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225"/>
      <c r="X282" s="225"/>
      <c r="Y282" s="225"/>
      <c r="Z282" s="225"/>
      <c r="AA282" s="8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206"/>
      <c r="C283" s="2"/>
      <c r="D283" s="207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225"/>
      <c r="X283" s="225"/>
      <c r="Y283" s="225"/>
      <c r="Z283" s="225"/>
      <c r="AA283" s="8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206"/>
      <c r="C284" s="2"/>
      <c r="D284" s="207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225"/>
      <c r="X284" s="225"/>
      <c r="Y284" s="225"/>
      <c r="Z284" s="225"/>
      <c r="AA284" s="8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206"/>
      <c r="C285" s="2"/>
      <c r="D285" s="20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225"/>
      <c r="X285" s="225"/>
      <c r="Y285" s="225"/>
      <c r="Z285" s="225"/>
      <c r="AA285" s="8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206"/>
      <c r="C286" s="2"/>
      <c r="D286" s="207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225"/>
      <c r="X286" s="225"/>
      <c r="Y286" s="225"/>
      <c r="Z286" s="225"/>
      <c r="AA286" s="8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206"/>
      <c r="C287" s="2"/>
      <c r="D287" s="207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225"/>
      <c r="X287" s="225"/>
      <c r="Y287" s="225"/>
      <c r="Z287" s="225"/>
      <c r="AA287" s="8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206"/>
      <c r="C288" s="2"/>
      <c r="D288" s="207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225"/>
      <c r="X288" s="225"/>
      <c r="Y288" s="225"/>
      <c r="Z288" s="225"/>
      <c r="AA288" s="8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206"/>
      <c r="C289" s="2"/>
      <c r="D289" s="207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225"/>
      <c r="X289" s="225"/>
      <c r="Y289" s="225"/>
      <c r="Z289" s="225"/>
      <c r="AA289" s="8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206"/>
      <c r="C290" s="2"/>
      <c r="D290" s="207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225"/>
      <c r="X290" s="225"/>
      <c r="Y290" s="225"/>
      <c r="Z290" s="225"/>
      <c r="AA290" s="8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206"/>
      <c r="C291" s="2"/>
      <c r="D291" s="207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225"/>
      <c r="X291" s="225"/>
      <c r="Y291" s="225"/>
      <c r="Z291" s="225"/>
      <c r="AA291" s="8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206"/>
      <c r="C292" s="2"/>
      <c r="D292" s="207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225"/>
      <c r="X292" s="225"/>
      <c r="Y292" s="225"/>
      <c r="Z292" s="225"/>
      <c r="AA292" s="8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206"/>
      <c r="C293" s="2"/>
      <c r="D293" s="207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225"/>
      <c r="X293" s="225"/>
      <c r="Y293" s="225"/>
      <c r="Z293" s="225"/>
      <c r="AA293" s="8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206"/>
      <c r="C294" s="2"/>
      <c r="D294" s="207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225"/>
      <c r="X294" s="225"/>
      <c r="Y294" s="225"/>
      <c r="Z294" s="225"/>
      <c r="AA294" s="8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206"/>
      <c r="C295" s="2"/>
      <c r="D295" s="207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225"/>
      <c r="X295" s="225"/>
      <c r="Y295" s="225"/>
      <c r="Z295" s="225"/>
      <c r="AA295" s="8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206"/>
      <c r="C296" s="2"/>
      <c r="D296" s="207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225"/>
      <c r="X296" s="225"/>
      <c r="Y296" s="225"/>
      <c r="Z296" s="225"/>
      <c r="AA296" s="8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206"/>
      <c r="C297" s="2"/>
      <c r="D297" s="207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225"/>
      <c r="X297" s="225"/>
      <c r="Y297" s="225"/>
      <c r="Z297" s="225"/>
      <c r="AA297" s="8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206"/>
      <c r="C298" s="2"/>
      <c r="D298" s="207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225"/>
      <c r="X298" s="225"/>
      <c r="Y298" s="225"/>
      <c r="Z298" s="225"/>
      <c r="AA298" s="8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206"/>
      <c r="C299" s="2"/>
      <c r="D299" s="20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225"/>
      <c r="X299" s="225"/>
      <c r="Y299" s="225"/>
      <c r="Z299" s="225"/>
      <c r="AA299" s="8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206"/>
      <c r="C300" s="2"/>
      <c r="D300" s="20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225"/>
      <c r="X300" s="225"/>
      <c r="Y300" s="225"/>
      <c r="Z300" s="225"/>
      <c r="AA300" s="8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206"/>
      <c r="C301" s="2"/>
      <c r="D301" s="207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225"/>
      <c r="X301" s="225"/>
      <c r="Y301" s="225"/>
      <c r="Z301" s="225"/>
      <c r="AA301" s="8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206"/>
      <c r="C302" s="2"/>
      <c r="D302" s="207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225"/>
      <c r="X302" s="225"/>
      <c r="Y302" s="225"/>
      <c r="Z302" s="225"/>
      <c r="AA302" s="8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206"/>
      <c r="C303" s="2"/>
      <c r="D303" s="207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225"/>
      <c r="X303" s="225"/>
      <c r="Y303" s="225"/>
      <c r="Z303" s="225"/>
      <c r="AA303" s="8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206"/>
      <c r="C304" s="2"/>
      <c r="D304" s="207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225"/>
      <c r="X304" s="225"/>
      <c r="Y304" s="225"/>
      <c r="Z304" s="225"/>
      <c r="AA304" s="8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206"/>
      <c r="C305" s="2"/>
      <c r="D305" s="207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225"/>
      <c r="X305" s="225"/>
      <c r="Y305" s="225"/>
      <c r="Z305" s="225"/>
      <c r="AA305" s="8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206"/>
      <c r="C306" s="2"/>
      <c r="D306" s="207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225"/>
      <c r="X306" s="225"/>
      <c r="Y306" s="225"/>
      <c r="Z306" s="225"/>
      <c r="AA306" s="8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206"/>
      <c r="C307" s="2"/>
      <c r="D307" s="207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225"/>
      <c r="X307" s="225"/>
      <c r="Y307" s="225"/>
      <c r="Z307" s="225"/>
      <c r="AA307" s="8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206"/>
      <c r="C308" s="2"/>
      <c r="D308" s="207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225"/>
      <c r="X308" s="225"/>
      <c r="Y308" s="225"/>
      <c r="Z308" s="225"/>
      <c r="AA308" s="8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206"/>
      <c r="C309" s="2"/>
      <c r="D309" s="207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225"/>
      <c r="X309" s="225"/>
      <c r="Y309" s="225"/>
      <c r="Z309" s="225"/>
      <c r="AA309" s="8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206"/>
      <c r="C310" s="2"/>
      <c r="D310" s="207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225"/>
      <c r="X310" s="225"/>
      <c r="Y310" s="225"/>
      <c r="Z310" s="225"/>
      <c r="AA310" s="8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206"/>
      <c r="C311" s="2"/>
      <c r="D311" s="207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225"/>
      <c r="X311" s="225"/>
      <c r="Y311" s="225"/>
      <c r="Z311" s="225"/>
      <c r="AA311" s="8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206"/>
      <c r="C312" s="2"/>
      <c r="D312" s="207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225"/>
      <c r="X312" s="225"/>
      <c r="Y312" s="225"/>
      <c r="Z312" s="225"/>
      <c r="AA312" s="8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206"/>
      <c r="C313" s="2"/>
      <c r="D313" s="207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225"/>
      <c r="X313" s="225"/>
      <c r="Y313" s="225"/>
      <c r="Z313" s="225"/>
      <c r="AA313" s="8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206"/>
      <c r="C314" s="2"/>
      <c r="D314" s="207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225"/>
      <c r="X314" s="225"/>
      <c r="Y314" s="225"/>
      <c r="Z314" s="225"/>
      <c r="AA314" s="8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206"/>
      <c r="C315" s="2"/>
      <c r="D315" s="207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225"/>
      <c r="X315" s="225"/>
      <c r="Y315" s="225"/>
      <c r="Z315" s="225"/>
      <c r="AA315" s="8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206"/>
      <c r="C316" s="2"/>
      <c r="D316" s="207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225"/>
      <c r="X316" s="225"/>
      <c r="Y316" s="225"/>
      <c r="Z316" s="225"/>
      <c r="AA316" s="8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206"/>
      <c r="C317" s="2"/>
      <c r="D317" s="207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225"/>
      <c r="X317" s="225"/>
      <c r="Y317" s="225"/>
      <c r="Z317" s="225"/>
      <c r="AA317" s="8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206"/>
      <c r="C318" s="2"/>
      <c r="D318" s="207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225"/>
      <c r="X318" s="225"/>
      <c r="Y318" s="225"/>
      <c r="Z318" s="225"/>
      <c r="AA318" s="8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206"/>
      <c r="C319" s="2"/>
      <c r="D319" s="207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225"/>
      <c r="X319" s="225"/>
      <c r="Y319" s="225"/>
      <c r="Z319" s="225"/>
      <c r="AA319" s="8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206"/>
      <c r="C320" s="2"/>
      <c r="D320" s="207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225"/>
      <c r="X320" s="225"/>
      <c r="Y320" s="225"/>
      <c r="Z320" s="225"/>
      <c r="AA320" s="8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206"/>
      <c r="C321" s="2"/>
      <c r="D321" s="207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225"/>
      <c r="X321" s="225"/>
      <c r="Y321" s="225"/>
      <c r="Z321" s="225"/>
      <c r="AA321" s="8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206"/>
      <c r="C322" s="2"/>
      <c r="D322" s="207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225"/>
      <c r="X322" s="225"/>
      <c r="Y322" s="225"/>
      <c r="Z322" s="225"/>
      <c r="AA322" s="8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206"/>
      <c r="C323" s="2"/>
      <c r="D323" s="207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225"/>
      <c r="X323" s="225"/>
      <c r="Y323" s="225"/>
      <c r="Z323" s="225"/>
      <c r="AA323" s="8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206"/>
      <c r="C324" s="2"/>
      <c r="D324" s="207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225"/>
      <c r="X324" s="225"/>
      <c r="Y324" s="225"/>
      <c r="Z324" s="225"/>
      <c r="AA324" s="8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206"/>
      <c r="C325" s="2"/>
      <c r="D325" s="20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225"/>
      <c r="X325" s="225"/>
      <c r="Y325" s="225"/>
      <c r="Z325" s="225"/>
      <c r="AA325" s="8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206"/>
      <c r="C326" s="2"/>
      <c r="D326" s="207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225"/>
      <c r="X326" s="225"/>
      <c r="Y326" s="225"/>
      <c r="Z326" s="225"/>
      <c r="AA326" s="8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206"/>
      <c r="C327" s="2"/>
      <c r="D327" s="207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225"/>
      <c r="X327" s="225"/>
      <c r="Y327" s="225"/>
      <c r="Z327" s="225"/>
      <c r="AA327" s="8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206"/>
      <c r="C328" s="2"/>
      <c r="D328" s="207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225"/>
      <c r="X328" s="225"/>
      <c r="Y328" s="225"/>
      <c r="Z328" s="225"/>
      <c r="AA328" s="8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206"/>
      <c r="C329" s="2"/>
      <c r="D329" s="207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225"/>
      <c r="X329" s="225"/>
      <c r="Y329" s="225"/>
      <c r="Z329" s="225"/>
      <c r="AA329" s="8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206"/>
      <c r="C330" s="2"/>
      <c r="D330" s="207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225"/>
      <c r="X330" s="225"/>
      <c r="Y330" s="225"/>
      <c r="Z330" s="225"/>
      <c r="AA330" s="8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206"/>
      <c r="C331" s="2"/>
      <c r="D331" s="207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225"/>
      <c r="X331" s="225"/>
      <c r="Y331" s="225"/>
      <c r="Z331" s="225"/>
      <c r="AA331" s="8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206"/>
      <c r="C332" s="2"/>
      <c r="D332" s="207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225"/>
      <c r="X332" s="225"/>
      <c r="Y332" s="225"/>
      <c r="Z332" s="225"/>
      <c r="AA332" s="8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206"/>
      <c r="C333" s="2"/>
      <c r="D333" s="207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225"/>
      <c r="X333" s="225"/>
      <c r="Y333" s="225"/>
      <c r="Z333" s="225"/>
      <c r="AA333" s="8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206"/>
      <c r="C334" s="2"/>
      <c r="D334" s="207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225"/>
      <c r="X334" s="225"/>
      <c r="Y334" s="225"/>
      <c r="Z334" s="225"/>
      <c r="AA334" s="8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206"/>
      <c r="C335" s="2"/>
      <c r="D335" s="207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225"/>
      <c r="X335" s="225"/>
      <c r="Y335" s="225"/>
      <c r="Z335" s="225"/>
      <c r="AA335" s="8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206"/>
      <c r="C336" s="2"/>
      <c r="D336" s="207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225"/>
      <c r="X336" s="225"/>
      <c r="Y336" s="225"/>
      <c r="Z336" s="225"/>
      <c r="AA336" s="8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206"/>
      <c r="C337" s="2"/>
      <c r="D337" s="207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225"/>
      <c r="X337" s="225"/>
      <c r="Y337" s="225"/>
      <c r="Z337" s="225"/>
      <c r="AA337" s="8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206"/>
      <c r="C338" s="2"/>
      <c r="D338" s="207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225"/>
      <c r="X338" s="225"/>
      <c r="Y338" s="225"/>
      <c r="Z338" s="225"/>
      <c r="AA338" s="8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206"/>
      <c r="C339" s="2"/>
      <c r="D339" s="207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225"/>
      <c r="X339" s="225"/>
      <c r="Y339" s="225"/>
      <c r="Z339" s="225"/>
      <c r="AA339" s="8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206"/>
      <c r="C340" s="2"/>
      <c r="D340" s="207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225"/>
      <c r="X340" s="225"/>
      <c r="Y340" s="225"/>
      <c r="Z340" s="225"/>
      <c r="AA340" s="8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206"/>
      <c r="C341" s="2"/>
      <c r="D341" s="207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225"/>
      <c r="X341" s="225"/>
      <c r="Y341" s="225"/>
      <c r="Z341" s="225"/>
      <c r="AA341" s="8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206"/>
      <c r="C342" s="2"/>
      <c r="D342" s="207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225"/>
      <c r="X342" s="225"/>
      <c r="Y342" s="225"/>
      <c r="Z342" s="225"/>
      <c r="AA342" s="8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206"/>
      <c r="C343" s="2"/>
      <c r="D343" s="207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225"/>
      <c r="X343" s="225"/>
      <c r="Y343" s="225"/>
      <c r="Z343" s="225"/>
      <c r="AA343" s="8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206"/>
      <c r="C344" s="2"/>
      <c r="D344" s="207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225"/>
      <c r="X344" s="225"/>
      <c r="Y344" s="225"/>
      <c r="Z344" s="225"/>
      <c r="AA344" s="8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206"/>
      <c r="C345" s="2"/>
      <c r="D345" s="207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225"/>
      <c r="X345" s="225"/>
      <c r="Y345" s="225"/>
      <c r="Z345" s="225"/>
      <c r="AA345" s="8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206"/>
      <c r="C346" s="2"/>
      <c r="D346" s="207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225"/>
      <c r="X346" s="225"/>
      <c r="Y346" s="225"/>
      <c r="Z346" s="225"/>
      <c r="AA346" s="8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206"/>
      <c r="C347" s="2"/>
      <c r="D347" s="207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225"/>
      <c r="X347" s="225"/>
      <c r="Y347" s="225"/>
      <c r="Z347" s="225"/>
      <c r="AA347" s="8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206"/>
      <c r="C348" s="2"/>
      <c r="D348" s="207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225"/>
      <c r="X348" s="225"/>
      <c r="Y348" s="225"/>
      <c r="Z348" s="225"/>
      <c r="AA348" s="8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206"/>
      <c r="C349" s="2"/>
      <c r="D349" s="207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225"/>
      <c r="X349" s="225"/>
      <c r="Y349" s="225"/>
      <c r="Z349" s="225"/>
      <c r="AA349" s="8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206"/>
      <c r="C350" s="2"/>
      <c r="D350" s="207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225"/>
      <c r="X350" s="225"/>
      <c r="Y350" s="225"/>
      <c r="Z350" s="225"/>
      <c r="AA350" s="8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206"/>
      <c r="C351" s="2"/>
      <c r="D351" s="207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225"/>
      <c r="X351" s="225"/>
      <c r="Y351" s="225"/>
      <c r="Z351" s="225"/>
      <c r="AA351" s="8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206"/>
      <c r="C352" s="2"/>
      <c r="D352" s="207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225"/>
      <c r="X352" s="225"/>
      <c r="Y352" s="225"/>
      <c r="Z352" s="225"/>
      <c r="AA352" s="8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206"/>
      <c r="C353" s="2"/>
      <c r="D353" s="207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225"/>
      <c r="X353" s="225"/>
      <c r="Y353" s="225"/>
      <c r="Z353" s="225"/>
      <c r="AA353" s="8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206"/>
      <c r="C354" s="2"/>
      <c r="D354" s="207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225"/>
      <c r="X354" s="225"/>
      <c r="Y354" s="225"/>
      <c r="Z354" s="225"/>
      <c r="AA354" s="8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206"/>
      <c r="C355" s="2"/>
      <c r="D355" s="207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225"/>
      <c r="X355" s="225"/>
      <c r="Y355" s="225"/>
      <c r="Z355" s="225"/>
      <c r="AA355" s="8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206"/>
      <c r="C356" s="2"/>
      <c r="D356" s="207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225"/>
      <c r="X356" s="225"/>
      <c r="Y356" s="225"/>
      <c r="Z356" s="225"/>
      <c r="AA356" s="8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206"/>
      <c r="C357" s="2"/>
      <c r="D357" s="207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225"/>
      <c r="X357" s="225"/>
      <c r="Y357" s="225"/>
      <c r="Z357" s="225"/>
      <c r="AA357" s="8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206"/>
      <c r="C358" s="2"/>
      <c r="D358" s="207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225"/>
      <c r="X358" s="225"/>
      <c r="Y358" s="225"/>
      <c r="Z358" s="225"/>
      <c r="AA358" s="8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206"/>
      <c r="C359" s="2"/>
      <c r="D359" s="207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225"/>
      <c r="X359" s="225"/>
      <c r="Y359" s="225"/>
      <c r="Z359" s="225"/>
      <c r="AA359" s="8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206"/>
      <c r="C360" s="2"/>
      <c r="D360" s="207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225"/>
      <c r="X360" s="225"/>
      <c r="Y360" s="225"/>
      <c r="Z360" s="225"/>
      <c r="AA360" s="8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206"/>
      <c r="C361" s="2"/>
      <c r="D361" s="207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225"/>
      <c r="X361" s="225"/>
      <c r="Y361" s="225"/>
      <c r="Z361" s="225"/>
      <c r="AA361" s="8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206"/>
      <c r="C362" s="2"/>
      <c r="D362" s="207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225"/>
      <c r="X362" s="225"/>
      <c r="Y362" s="225"/>
      <c r="Z362" s="225"/>
      <c r="AA362" s="8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206"/>
      <c r="C363" s="2"/>
      <c r="D363" s="207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225"/>
      <c r="X363" s="225"/>
      <c r="Y363" s="225"/>
      <c r="Z363" s="225"/>
      <c r="AA363" s="8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206"/>
      <c r="C364" s="2"/>
      <c r="D364" s="207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225"/>
      <c r="X364" s="225"/>
      <c r="Y364" s="225"/>
      <c r="Z364" s="225"/>
      <c r="AA364" s="8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206"/>
      <c r="C365" s="2"/>
      <c r="D365" s="20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225"/>
      <c r="X365" s="225"/>
      <c r="Y365" s="225"/>
      <c r="Z365" s="225"/>
      <c r="AA365" s="8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206"/>
      <c r="C366" s="2"/>
      <c r="D366" s="207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225"/>
      <c r="X366" s="225"/>
      <c r="Y366" s="225"/>
      <c r="Z366" s="225"/>
      <c r="AA366" s="8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206"/>
      <c r="C367" s="2"/>
      <c r="D367" s="207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225"/>
      <c r="X367" s="225"/>
      <c r="Y367" s="225"/>
      <c r="Z367" s="225"/>
      <c r="AA367" s="8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206"/>
      <c r="C368" s="2"/>
      <c r="D368" s="207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225"/>
      <c r="X368" s="225"/>
      <c r="Y368" s="225"/>
      <c r="Z368" s="225"/>
      <c r="AA368" s="8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206"/>
      <c r="C369" s="2"/>
      <c r="D369" s="207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225"/>
      <c r="X369" s="225"/>
      <c r="Y369" s="225"/>
      <c r="Z369" s="225"/>
      <c r="AA369" s="8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206"/>
      <c r="C370" s="2"/>
      <c r="D370" s="207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225"/>
      <c r="X370" s="225"/>
      <c r="Y370" s="225"/>
      <c r="Z370" s="225"/>
      <c r="AA370" s="8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206"/>
      <c r="C371" s="2"/>
      <c r="D371" s="207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225"/>
      <c r="X371" s="225"/>
      <c r="Y371" s="225"/>
      <c r="Z371" s="225"/>
      <c r="AA371" s="8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206"/>
      <c r="C372" s="2"/>
      <c r="D372" s="207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225"/>
      <c r="X372" s="225"/>
      <c r="Y372" s="225"/>
      <c r="Z372" s="225"/>
      <c r="AA372" s="8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206"/>
      <c r="C373" s="2"/>
      <c r="D373" s="207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225"/>
      <c r="X373" s="225"/>
      <c r="Y373" s="225"/>
      <c r="Z373" s="225"/>
      <c r="AA373" s="8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206"/>
      <c r="C374" s="2"/>
      <c r="D374" s="207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225"/>
      <c r="X374" s="225"/>
      <c r="Y374" s="225"/>
      <c r="Z374" s="225"/>
      <c r="AA374" s="8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206"/>
      <c r="C375" s="2"/>
      <c r="D375" s="207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225"/>
      <c r="X375" s="225"/>
      <c r="Y375" s="225"/>
      <c r="Z375" s="225"/>
      <c r="AA375" s="8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206"/>
      <c r="C376" s="2"/>
      <c r="D376" s="207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225"/>
      <c r="X376" s="225"/>
      <c r="Y376" s="225"/>
      <c r="Z376" s="225"/>
      <c r="AA376" s="8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206"/>
      <c r="C377" s="2"/>
      <c r="D377" s="207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225"/>
      <c r="X377" s="225"/>
      <c r="Y377" s="225"/>
      <c r="Z377" s="225"/>
      <c r="AA377" s="8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206"/>
      <c r="C378" s="2"/>
      <c r="D378" s="207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225"/>
      <c r="X378" s="225"/>
      <c r="Y378" s="225"/>
      <c r="Z378" s="225"/>
      <c r="AA378" s="8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206"/>
      <c r="C379" s="2"/>
      <c r="D379" s="207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225"/>
      <c r="X379" s="225"/>
      <c r="Y379" s="225"/>
      <c r="Z379" s="225"/>
      <c r="AA379" s="8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206"/>
      <c r="C380" s="2"/>
      <c r="D380" s="207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225"/>
      <c r="X380" s="225"/>
      <c r="Y380" s="225"/>
      <c r="Z380" s="225"/>
      <c r="AA380" s="8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206"/>
      <c r="C381" s="2"/>
      <c r="D381" s="207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225"/>
      <c r="X381" s="225"/>
      <c r="Y381" s="225"/>
      <c r="Z381" s="225"/>
      <c r="AA381" s="8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206"/>
      <c r="C382" s="2"/>
      <c r="D382" s="207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225"/>
      <c r="X382" s="225"/>
      <c r="Y382" s="225"/>
      <c r="Z382" s="225"/>
      <c r="AA382" s="8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206"/>
      <c r="C383" s="2"/>
      <c r="D383" s="207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225"/>
      <c r="X383" s="225"/>
      <c r="Y383" s="225"/>
      <c r="Z383" s="225"/>
      <c r="AA383" s="8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206"/>
      <c r="C384" s="2"/>
      <c r="D384" s="207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225"/>
      <c r="X384" s="225"/>
      <c r="Y384" s="225"/>
      <c r="Z384" s="225"/>
      <c r="AA384" s="8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206"/>
      <c r="C385" s="2"/>
      <c r="D385" s="207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225"/>
      <c r="X385" s="225"/>
      <c r="Y385" s="225"/>
      <c r="Z385" s="225"/>
      <c r="AA385" s="8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206"/>
      <c r="C386" s="2"/>
      <c r="D386" s="207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225"/>
      <c r="X386" s="225"/>
      <c r="Y386" s="225"/>
      <c r="Z386" s="225"/>
      <c r="AA386" s="8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206"/>
      <c r="C387" s="2"/>
      <c r="D387" s="207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225"/>
      <c r="X387" s="225"/>
      <c r="Y387" s="225"/>
      <c r="Z387" s="225"/>
      <c r="AA387" s="8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206"/>
      <c r="C388" s="2"/>
      <c r="D388" s="207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225"/>
      <c r="X388" s="225"/>
      <c r="Y388" s="225"/>
      <c r="Z388" s="225"/>
      <c r="AA388" s="8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206"/>
      <c r="C389" s="2"/>
      <c r="D389" s="207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225"/>
      <c r="X389" s="225"/>
      <c r="Y389" s="225"/>
      <c r="Z389" s="225"/>
      <c r="AA389" s="8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206"/>
      <c r="C390" s="2"/>
      <c r="D390" s="207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225"/>
      <c r="X390" s="225"/>
      <c r="Y390" s="225"/>
      <c r="Z390" s="225"/>
      <c r="AA390" s="8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206"/>
      <c r="C391" s="2"/>
      <c r="D391" s="207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225"/>
      <c r="X391" s="225"/>
      <c r="Y391" s="225"/>
      <c r="Z391" s="225"/>
      <c r="AA391" s="8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206"/>
      <c r="C392" s="2"/>
      <c r="D392" s="207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225"/>
      <c r="X392" s="225"/>
      <c r="Y392" s="225"/>
      <c r="Z392" s="225"/>
      <c r="AA392" s="8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206"/>
      <c r="C393" s="2"/>
      <c r="D393" s="207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225"/>
      <c r="X393" s="225"/>
      <c r="Y393" s="225"/>
      <c r="Z393" s="225"/>
      <c r="AA393" s="8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206"/>
      <c r="C394" s="2"/>
      <c r="D394" s="207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225"/>
      <c r="X394" s="225"/>
      <c r="Y394" s="225"/>
      <c r="Z394" s="225"/>
      <c r="AA394" s="8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206"/>
      <c r="C395" s="2"/>
      <c r="D395" s="207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225"/>
      <c r="X395" s="225"/>
      <c r="Y395" s="225"/>
      <c r="Z395" s="225"/>
      <c r="AA395" s="8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206"/>
      <c r="C396" s="2"/>
      <c r="D396" s="207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225"/>
      <c r="X396" s="225"/>
      <c r="Y396" s="225"/>
      <c r="Z396" s="225"/>
      <c r="AA396" s="8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206"/>
      <c r="C397" s="2"/>
      <c r="D397" s="207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225"/>
      <c r="X397" s="225"/>
      <c r="Y397" s="225"/>
      <c r="Z397" s="225"/>
      <c r="AA397" s="8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206"/>
      <c r="C398" s="2"/>
      <c r="D398" s="207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225"/>
      <c r="X398" s="225"/>
      <c r="Y398" s="225"/>
      <c r="Z398" s="225"/>
      <c r="AA398" s="8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206"/>
      <c r="C399" s="2"/>
      <c r="D399" s="207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225"/>
      <c r="X399" s="225"/>
      <c r="Y399" s="225"/>
      <c r="Z399" s="225"/>
      <c r="AA399" s="8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206"/>
      <c r="C400" s="2"/>
      <c r="D400" s="207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225"/>
      <c r="X400" s="225"/>
      <c r="Y400" s="225"/>
      <c r="Z400" s="225"/>
      <c r="AA400" s="8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206"/>
      <c r="C401" s="2"/>
      <c r="D401" s="207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225"/>
      <c r="X401" s="225"/>
      <c r="Y401" s="225"/>
      <c r="Z401" s="225"/>
      <c r="AA401" s="8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206"/>
      <c r="C402" s="2"/>
      <c r="D402" s="207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225"/>
      <c r="X402" s="225"/>
      <c r="Y402" s="225"/>
      <c r="Z402" s="225"/>
      <c r="AA402" s="8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206"/>
      <c r="C403" s="2"/>
      <c r="D403" s="207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225"/>
      <c r="X403" s="225"/>
      <c r="Y403" s="225"/>
      <c r="Z403" s="225"/>
      <c r="AA403" s="8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206"/>
      <c r="C404" s="2"/>
      <c r="D404" s="207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225"/>
      <c r="X404" s="225"/>
      <c r="Y404" s="225"/>
      <c r="Z404" s="225"/>
      <c r="AA404" s="8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206"/>
      <c r="C405" s="2"/>
      <c r="D405" s="20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225"/>
      <c r="X405" s="225"/>
      <c r="Y405" s="225"/>
      <c r="Z405" s="225"/>
      <c r="AA405" s="8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206"/>
      <c r="C406" s="2"/>
      <c r="D406" s="207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225"/>
      <c r="X406" s="225"/>
      <c r="Y406" s="225"/>
      <c r="Z406" s="225"/>
      <c r="AA406" s="8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206"/>
      <c r="C407" s="2"/>
      <c r="D407" s="207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225"/>
      <c r="X407" s="225"/>
      <c r="Y407" s="225"/>
      <c r="Z407" s="225"/>
      <c r="AA407" s="8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206"/>
      <c r="C408" s="2"/>
      <c r="D408" s="207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225"/>
      <c r="X408" s="225"/>
      <c r="Y408" s="225"/>
      <c r="Z408" s="225"/>
      <c r="AA408" s="8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206"/>
      <c r="C409" s="2"/>
      <c r="D409" s="207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225"/>
      <c r="X409" s="225"/>
      <c r="Y409" s="225"/>
      <c r="Z409" s="225"/>
      <c r="AA409" s="8"/>
      <c r="AB409" s="1"/>
      <c r="AC409" s="1"/>
      <c r="AD409" s="1"/>
      <c r="AE409" s="1"/>
      <c r="AF409" s="1"/>
      <c r="AG409" s="1"/>
    </row>
    <row r="410" spans="1:33" ht="15.75" customHeight="1" x14ac:dyDescent="0.25">
      <c r="A410" s="1"/>
      <c r="B410" s="206"/>
      <c r="C410" s="2"/>
      <c r="D410" s="207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225"/>
      <c r="X410" s="225"/>
      <c r="Y410" s="225"/>
      <c r="Z410" s="225"/>
      <c r="AA410" s="8"/>
      <c r="AB410" s="1"/>
      <c r="AC410" s="1"/>
      <c r="AD410" s="1"/>
      <c r="AE410" s="1"/>
      <c r="AF410" s="1"/>
      <c r="AG410" s="1"/>
    </row>
    <row r="411" spans="1:33" ht="15.75" customHeight="1" x14ac:dyDescent="0.25">
      <c r="A411" s="1"/>
      <c r="B411" s="206"/>
      <c r="C411" s="2"/>
      <c r="D411" s="207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225"/>
      <c r="X411" s="225"/>
      <c r="Y411" s="225"/>
      <c r="Z411" s="225"/>
      <c r="AA411" s="8"/>
      <c r="AB411" s="1"/>
      <c r="AC411" s="1"/>
      <c r="AD411" s="1"/>
      <c r="AE411" s="1"/>
      <c r="AF411" s="1"/>
      <c r="AG411" s="1"/>
    </row>
    <row r="412" spans="1:33" ht="15.75" customHeight="1" x14ac:dyDescent="0.25">
      <c r="A412" s="1"/>
      <c r="B412" s="206"/>
      <c r="C412" s="2"/>
      <c r="D412" s="207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225"/>
      <c r="X412" s="225"/>
      <c r="Y412" s="225"/>
      <c r="Z412" s="225"/>
      <c r="AA412" s="8"/>
      <c r="AB412" s="1"/>
      <c r="AC412" s="1"/>
      <c r="AD412" s="1"/>
      <c r="AE412" s="1"/>
      <c r="AF412" s="1"/>
      <c r="AG412" s="1"/>
    </row>
    <row r="413" spans="1:33" ht="15.75" customHeight="1" x14ac:dyDescent="0.25">
      <c r="A413" s="1"/>
      <c r="B413" s="206"/>
      <c r="C413" s="2"/>
      <c r="D413" s="207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225"/>
      <c r="X413" s="225"/>
      <c r="Y413" s="225"/>
      <c r="Z413" s="225"/>
      <c r="AA413" s="8"/>
      <c r="AB413" s="1"/>
      <c r="AC413" s="1"/>
      <c r="AD413" s="1"/>
      <c r="AE413" s="1"/>
      <c r="AF413" s="1"/>
      <c r="AG413" s="1"/>
    </row>
    <row r="414" spans="1:33" ht="15.75" customHeight="1" x14ac:dyDescent="0.25">
      <c r="A414" s="1"/>
      <c r="B414" s="206"/>
      <c r="C414" s="2"/>
      <c r="D414" s="207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225"/>
      <c r="X414" s="225"/>
      <c r="Y414" s="225"/>
      <c r="Z414" s="225"/>
      <c r="AA414" s="8"/>
      <c r="AB414" s="1"/>
      <c r="AC414" s="1"/>
      <c r="AD414" s="1"/>
      <c r="AE414" s="1"/>
      <c r="AF414" s="1"/>
      <c r="AG414" s="1"/>
    </row>
    <row r="415" spans="1:33" ht="15.75" customHeight="1" x14ac:dyDescent="0.25">
      <c r="A415" s="1"/>
      <c r="B415" s="206"/>
      <c r="C415" s="2"/>
      <c r="D415" s="207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225"/>
      <c r="X415" s="225"/>
      <c r="Y415" s="225"/>
      <c r="Z415" s="225"/>
      <c r="AA415" s="8"/>
      <c r="AB415" s="1"/>
      <c r="AC415" s="1"/>
      <c r="AD415" s="1"/>
      <c r="AE415" s="1"/>
      <c r="AF415" s="1"/>
      <c r="AG415" s="1"/>
    </row>
    <row r="416" spans="1:33" ht="15.75" customHeight="1" x14ac:dyDescent="0.25">
      <c r="A416" s="1"/>
      <c r="B416" s="206"/>
      <c r="C416" s="2"/>
      <c r="D416" s="207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225"/>
      <c r="X416" s="225"/>
      <c r="Y416" s="225"/>
      <c r="Z416" s="225"/>
      <c r="AA416" s="8"/>
      <c r="AB416" s="1"/>
      <c r="AC416" s="1"/>
      <c r="AD416" s="1"/>
      <c r="AE416" s="1"/>
      <c r="AF416" s="1"/>
      <c r="AG416" s="1"/>
    </row>
    <row r="417" spans="1:33" ht="15.75" customHeight="1" x14ac:dyDescent="0.25">
      <c r="A417" s="1"/>
      <c r="B417" s="206"/>
      <c r="C417" s="2"/>
      <c r="D417" s="207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225"/>
      <c r="X417" s="225"/>
      <c r="Y417" s="225"/>
      <c r="Z417" s="225"/>
      <c r="AA417" s="8"/>
      <c r="AB417" s="1"/>
      <c r="AC417" s="1"/>
      <c r="AD417" s="1"/>
      <c r="AE417" s="1"/>
      <c r="AF417" s="1"/>
      <c r="AG417" s="1"/>
    </row>
    <row r="418" spans="1:33" ht="15.75" customHeight="1" x14ac:dyDescent="0.25">
      <c r="A418" s="1"/>
      <c r="B418" s="206"/>
      <c r="C418" s="2"/>
      <c r="D418" s="207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225"/>
      <c r="X418" s="225"/>
      <c r="Y418" s="225"/>
      <c r="Z418" s="225"/>
      <c r="AA418" s="8"/>
      <c r="AB418" s="1"/>
      <c r="AC418" s="1"/>
      <c r="AD418" s="1"/>
      <c r="AE418" s="1"/>
      <c r="AF418" s="1"/>
      <c r="AG418" s="1"/>
    </row>
    <row r="419" spans="1:33" ht="15.75" customHeight="1" x14ac:dyDescent="0.25">
      <c r="A419" s="1"/>
      <c r="B419" s="206"/>
      <c r="C419" s="2"/>
      <c r="D419" s="207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225"/>
      <c r="X419" s="225"/>
      <c r="Y419" s="225"/>
      <c r="Z419" s="225"/>
      <c r="AA419" s="8"/>
      <c r="AB419" s="1"/>
      <c r="AC419" s="1"/>
      <c r="AD419" s="1"/>
      <c r="AE419" s="1"/>
      <c r="AF419" s="1"/>
      <c r="AG419" s="1"/>
    </row>
    <row r="420" spans="1:33" ht="15.75" customHeight="1" x14ac:dyDescent="0.25">
      <c r="A420" s="1"/>
      <c r="B420" s="206"/>
      <c r="C420" s="2"/>
      <c r="D420" s="207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225"/>
      <c r="X420" s="225"/>
      <c r="Y420" s="225"/>
      <c r="Z420" s="225"/>
      <c r="AA420" s="8"/>
      <c r="AB420" s="1"/>
      <c r="AC420" s="1"/>
      <c r="AD420" s="1"/>
      <c r="AE420" s="1"/>
      <c r="AF420" s="1"/>
      <c r="AG420" s="1"/>
    </row>
    <row r="421" spans="1:33" ht="15.75" customHeight="1" x14ac:dyDescent="0.25">
      <c r="A421" s="1"/>
      <c r="B421" s="206"/>
      <c r="C421" s="2"/>
      <c r="D421" s="207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225"/>
      <c r="X421" s="225"/>
      <c r="Y421" s="225"/>
      <c r="Z421" s="225"/>
      <c r="AA421" s="8"/>
      <c r="AB421" s="1"/>
      <c r="AC421" s="1"/>
      <c r="AD421" s="1"/>
      <c r="AE421" s="1"/>
      <c r="AF421" s="1"/>
      <c r="AG421" s="1"/>
    </row>
    <row r="422" spans="1:33" ht="15.75" customHeight="1" x14ac:dyDescent="0.25">
      <c r="A422" s="1"/>
      <c r="B422" s="206"/>
      <c r="C422" s="2"/>
      <c r="D422" s="207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225"/>
      <c r="X422" s="225"/>
      <c r="Y422" s="225"/>
      <c r="Z422" s="225"/>
      <c r="AA422" s="8"/>
      <c r="AB422" s="1"/>
      <c r="AC422" s="1"/>
      <c r="AD422" s="1"/>
      <c r="AE422" s="1"/>
      <c r="AF422" s="1"/>
      <c r="AG422" s="1"/>
    </row>
    <row r="423" spans="1:33" ht="15.75" customHeight="1" x14ac:dyDescent="0.25">
      <c r="A423" s="1"/>
      <c r="B423" s="206"/>
      <c r="C423" s="2"/>
      <c r="D423" s="207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225"/>
      <c r="X423" s="225"/>
      <c r="Y423" s="225"/>
      <c r="Z423" s="225"/>
      <c r="AA423" s="8"/>
      <c r="AB423" s="1"/>
      <c r="AC423" s="1"/>
      <c r="AD423" s="1"/>
      <c r="AE423" s="1"/>
      <c r="AF423" s="1"/>
      <c r="AG423" s="1"/>
    </row>
    <row r="424" spans="1:33" ht="15.75" customHeight="1" x14ac:dyDescent="0.25">
      <c r="A424" s="1"/>
      <c r="B424" s="206"/>
      <c r="C424" s="2"/>
      <c r="D424" s="207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225"/>
      <c r="X424" s="225"/>
      <c r="Y424" s="225"/>
      <c r="Z424" s="225"/>
      <c r="AA424" s="8"/>
      <c r="AB424" s="1"/>
      <c r="AC424" s="1"/>
      <c r="AD424" s="1"/>
      <c r="AE424" s="1"/>
      <c r="AF424" s="1"/>
      <c r="AG424" s="1"/>
    </row>
    <row r="425" spans="1:33" ht="15.75" customHeight="1" x14ac:dyDescent="0.25">
      <c r="A425" s="1"/>
      <c r="B425" s="206"/>
      <c r="C425" s="2"/>
      <c r="D425" s="207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225"/>
      <c r="X425" s="225"/>
      <c r="Y425" s="225"/>
      <c r="Z425" s="225"/>
      <c r="AA425" s="8"/>
      <c r="AB425" s="1"/>
      <c r="AC425" s="1"/>
      <c r="AD425" s="1"/>
      <c r="AE425" s="1"/>
      <c r="AF425" s="1"/>
      <c r="AG425" s="1"/>
    </row>
    <row r="426" spans="1:33" ht="15.75" customHeight="1" x14ac:dyDescent="0.25">
      <c r="A426" s="1"/>
      <c r="B426" s="206"/>
      <c r="C426" s="2"/>
      <c r="D426" s="207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225"/>
      <c r="X426" s="225"/>
      <c r="Y426" s="225"/>
      <c r="Z426" s="225"/>
      <c r="AA426" s="8"/>
      <c r="AB426" s="1"/>
      <c r="AC426" s="1"/>
      <c r="AD426" s="1"/>
      <c r="AE426" s="1"/>
      <c r="AF426" s="1"/>
      <c r="AG426" s="1"/>
    </row>
    <row r="427" spans="1:33" ht="15.75" customHeight="1" x14ac:dyDescent="0.25">
      <c r="A427" s="1"/>
      <c r="B427" s="1"/>
      <c r="C427" s="2"/>
      <c r="D427" s="207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225"/>
      <c r="X427" s="225"/>
      <c r="Y427" s="225"/>
      <c r="Z427" s="225"/>
      <c r="AA427" s="8"/>
      <c r="AB427" s="1"/>
      <c r="AC427" s="1"/>
      <c r="AD427" s="1"/>
      <c r="AE427" s="1"/>
      <c r="AF427" s="1"/>
      <c r="AG427" s="1"/>
    </row>
    <row r="428" spans="1:33" ht="15.75" customHeight="1" x14ac:dyDescent="0.25">
      <c r="A428" s="1"/>
      <c r="B428" s="1"/>
      <c r="C428" s="2"/>
      <c r="D428" s="207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225"/>
      <c r="X428" s="225"/>
      <c r="Y428" s="225"/>
      <c r="Z428" s="225"/>
      <c r="AA428" s="8"/>
      <c r="AB428" s="1"/>
      <c r="AC428" s="1"/>
      <c r="AD428" s="1"/>
      <c r="AE428" s="1"/>
      <c r="AF428" s="1"/>
      <c r="AG428" s="1"/>
    </row>
    <row r="429" spans="1:33" ht="15.75" customHeight="1" x14ac:dyDescent="0.25">
      <c r="A429" s="1"/>
      <c r="B429" s="1"/>
      <c r="C429" s="2"/>
      <c r="D429" s="207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225"/>
      <c r="X429" s="225"/>
      <c r="Y429" s="225"/>
      <c r="Z429" s="225"/>
      <c r="AA429" s="8"/>
      <c r="AB429" s="1"/>
      <c r="AC429" s="1"/>
      <c r="AD429" s="1"/>
      <c r="AE429" s="1"/>
      <c r="AF429" s="1"/>
      <c r="AG429" s="1"/>
    </row>
    <row r="430" spans="1:33" ht="15.75" customHeight="1" x14ac:dyDescent="0.25">
      <c r="A430" s="1"/>
      <c r="B430" s="1"/>
      <c r="C430" s="2"/>
      <c r="D430" s="207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225"/>
      <c r="X430" s="225"/>
      <c r="Y430" s="225"/>
      <c r="Z430" s="225"/>
      <c r="AA430" s="8"/>
      <c r="AB430" s="1"/>
      <c r="AC430" s="1"/>
      <c r="AD430" s="1"/>
      <c r="AE430" s="1"/>
      <c r="AF430" s="1"/>
      <c r="AG430" s="1"/>
    </row>
    <row r="431" spans="1:33" ht="15.75" customHeight="1" x14ac:dyDescent="0.25">
      <c r="A431" s="1"/>
      <c r="B431" s="1"/>
      <c r="C431" s="2"/>
      <c r="D431" s="207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225"/>
      <c r="X431" s="225"/>
      <c r="Y431" s="225"/>
      <c r="Z431" s="225"/>
      <c r="AA431" s="8"/>
      <c r="AB431" s="1"/>
      <c r="AC431" s="1"/>
      <c r="AD431" s="1"/>
      <c r="AE431" s="1"/>
      <c r="AF431" s="1"/>
      <c r="AG431" s="1"/>
    </row>
  </sheetData>
  <mergeCells count="26">
    <mergeCell ref="H230:I230"/>
    <mergeCell ref="A1:G1"/>
    <mergeCell ref="A225:C225"/>
    <mergeCell ref="A226:C226"/>
    <mergeCell ref="E55:G56"/>
    <mergeCell ref="A123:D123"/>
    <mergeCell ref="A7:A9"/>
    <mergeCell ref="B7:B9"/>
    <mergeCell ref="C7:C9"/>
    <mergeCell ref="D7:D9"/>
    <mergeCell ref="H55:J56"/>
    <mergeCell ref="E7:J7"/>
    <mergeCell ref="N8:P8"/>
    <mergeCell ref="A177:D177"/>
    <mergeCell ref="AA7:AA9"/>
    <mergeCell ref="Q8:S8"/>
    <mergeCell ref="E8:G8"/>
    <mergeCell ref="W7:Z7"/>
    <mergeCell ref="H8:J8"/>
    <mergeCell ref="K7:P7"/>
    <mergeCell ref="Q7:V7"/>
    <mergeCell ref="T8:V8"/>
    <mergeCell ref="W8:W9"/>
    <mergeCell ref="X8:X9"/>
    <mergeCell ref="K8:M8"/>
    <mergeCell ref="Y8:Z8"/>
  </mergeCells>
  <pageMargins left="0.7" right="0.7" top="0.75" bottom="0.75" header="0.3" footer="0.3"/>
  <pageSetup paperSize="9" scale="5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Vita</cp:lastModifiedBy>
  <cp:lastPrinted>2021-11-29T07:58:38Z</cp:lastPrinted>
  <dcterms:created xsi:type="dcterms:W3CDTF">2020-11-14T13:09:40Z</dcterms:created>
  <dcterms:modified xsi:type="dcterms:W3CDTF">2021-11-29T12:42:35Z</dcterms:modified>
</cp:coreProperties>
</file>