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D:\АУДИТ\КЛИЕНТЫ\Маркер медиа\"/>
    </mc:Choice>
  </mc:AlternateContent>
  <xr:revisionPtr revIDLastSave="0" documentId="13_ncr:1_{6A087DFA-E04F-4CFA-8ABD-86BAA542B2A0}" xr6:coauthVersionLast="45" xr6:coauthVersionMax="45" xr10:uidLastSave="{00000000-0000-0000-0000-000000000000}"/>
  <bookViews>
    <workbookView xWindow="-60" yWindow="-60" windowWidth="28920" windowHeight="1566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  <sheet name="табл.1" sheetId="4" r:id="rId4"/>
  </sheets>
  <definedNames>
    <definedName name="_xlnm.Print_Area" localSheetId="2">'Реєстр документів'!$A$1:$J$47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C4" i="4" l="1"/>
  <c r="E10" i="4"/>
  <c r="D10" i="4"/>
  <c r="E9" i="4"/>
  <c r="D9" i="4"/>
  <c r="C8" i="4"/>
  <c r="B8" i="4"/>
  <c r="E7" i="4"/>
  <c r="D7" i="4"/>
  <c r="E6" i="4"/>
  <c r="D6" i="4"/>
  <c r="E5" i="4"/>
  <c r="D5" i="4"/>
  <c r="B4" i="4"/>
  <c r="D8" i="4" l="1"/>
  <c r="E8" i="4"/>
  <c r="D4" i="4"/>
  <c r="E4" i="4"/>
  <c r="I32" i="3" l="1"/>
  <c r="Q13" i="2" l="1"/>
  <c r="T13" i="2"/>
  <c r="V13" i="2"/>
  <c r="T22" i="2" s="1"/>
  <c r="S14" i="2"/>
  <c r="S13" i="2" s="1"/>
  <c r="V14" i="2"/>
  <c r="Q15" i="2"/>
  <c r="S15" i="2"/>
  <c r="Q23" i="2" s="1"/>
  <c r="S23" i="2" s="1"/>
  <c r="T15" i="2"/>
  <c r="S16" i="2"/>
  <c r="V16" i="2"/>
  <c r="V15" i="2" s="1"/>
  <c r="S17" i="2"/>
  <c r="V17" i="2"/>
  <c r="S18" i="2"/>
  <c r="V18" i="2"/>
  <c r="Q19" i="2"/>
  <c r="S19" i="2"/>
  <c r="T19" i="2"/>
  <c r="V19" i="2"/>
  <c r="T24" i="2" s="1"/>
  <c r="V24" i="2" s="1"/>
  <c r="S20" i="2"/>
  <c r="V20" i="2"/>
  <c r="Q24" i="2"/>
  <c r="S24" i="2"/>
  <c r="Q25" i="2"/>
  <c r="S25" i="2"/>
  <c r="T25" i="2"/>
  <c r="S26" i="2"/>
  <c r="V26" i="2"/>
  <c r="V25" i="2" s="1"/>
  <c r="S27" i="2"/>
  <c r="V27" i="2"/>
  <c r="Q30" i="2"/>
  <c r="T30" i="2"/>
  <c r="S31" i="2"/>
  <c r="S30" i="2" s="1"/>
  <c r="V31" i="2"/>
  <c r="S32" i="2"/>
  <c r="V32" i="2"/>
  <c r="V30" i="2" s="1"/>
  <c r="S33" i="2"/>
  <c r="V33" i="2"/>
  <c r="Q34" i="2"/>
  <c r="S34" i="2"/>
  <c r="T34" i="2"/>
  <c r="S35" i="2"/>
  <c r="V35" i="2"/>
  <c r="V34" i="2" s="1"/>
  <c r="S36" i="2"/>
  <c r="V36" i="2"/>
  <c r="S37" i="2"/>
  <c r="V37" i="2"/>
  <c r="Q38" i="2"/>
  <c r="T38" i="2"/>
  <c r="S39" i="2"/>
  <c r="S38" i="2" s="1"/>
  <c r="V39" i="2"/>
  <c r="S40" i="2"/>
  <c r="V40" i="2"/>
  <c r="V38" i="2" s="1"/>
  <c r="V42" i="2" s="1"/>
  <c r="S41" i="2"/>
  <c r="V41" i="2"/>
  <c r="Q42" i="2"/>
  <c r="T42" i="2"/>
  <c r="Q44" i="2"/>
  <c r="S44" i="2"/>
  <c r="T44" i="2"/>
  <c r="S45" i="2"/>
  <c r="V45" i="2"/>
  <c r="V44" i="2" s="1"/>
  <c r="S46" i="2"/>
  <c r="V46" i="2"/>
  <c r="S47" i="2"/>
  <c r="V47" i="2"/>
  <c r="Q48" i="2"/>
  <c r="T48" i="2"/>
  <c r="S49" i="2"/>
  <c r="S48" i="2" s="1"/>
  <c r="S51" i="2" s="1"/>
  <c r="V49" i="2"/>
  <c r="S50" i="2"/>
  <c r="V50" i="2"/>
  <c r="V48" i="2" s="1"/>
  <c r="V51" i="2" s="1"/>
  <c r="Q51" i="2"/>
  <c r="T51" i="2"/>
  <c r="Q53" i="2"/>
  <c r="T53" i="2"/>
  <c r="S54" i="2"/>
  <c r="S53" i="2" s="1"/>
  <c r="V54" i="2"/>
  <c r="S55" i="2"/>
  <c r="V55" i="2"/>
  <c r="V53" i="2" s="1"/>
  <c r="S56" i="2"/>
  <c r="V56" i="2"/>
  <c r="Q57" i="2"/>
  <c r="S57" i="2"/>
  <c r="T57" i="2"/>
  <c r="S58" i="2"/>
  <c r="V58" i="2"/>
  <c r="V57" i="2" s="1"/>
  <c r="S59" i="2"/>
  <c r="V59" i="2"/>
  <c r="S60" i="2"/>
  <c r="V60" i="2"/>
  <c r="Q61" i="2"/>
  <c r="T61" i="2"/>
  <c r="S62" i="2"/>
  <c r="S61" i="2" s="1"/>
  <c r="V62" i="2"/>
  <c r="S63" i="2"/>
  <c r="V63" i="2"/>
  <c r="V61" i="2" s="1"/>
  <c r="S64" i="2"/>
  <c r="V64" i="2"/>
  <c r="Q65" i="2"/>
  <c r="S65" i="2"/>
  <c r="T65" i="2"/>
  <c r="S66" i="2"/>
  <c r="V66" i="2"/>
  <c r="V65" i="2" s="1"/>
  <c r="S67" i="2"/>
  <c r="V67" i="2"/>
  <c r="S68" i="2"/>
  <c r="V68" i="2"/>
  <c r="Q69" i="2"/>
  <c r="T69" i="2"/>
  <c r="S70" i="2"/>
  <c r="S69" i="2" s="1"/>
  <c r="V70" i="2"/>
  <c r="S71" i="2"/>
  <c r="V71" i="2"/>
  <c r="V69" i="2" s="1"/>
  <c r="S72" i="2"/>
  <c r="V72" i="2"/>
  <c r="Q73" i="2"/>
  <c r="T73" i="2"/>
  <c r="Q75" i="2"/>
  <c r="S75" i="2"/>
  <c r="S87" i="2" s="1"/>
  <c r="T75" i="2"/>
  <c r="S76" i="2"/>
  <c r="V76" i="2"/>
  <c r="V75" i="2" s="1"/>
  <c r="S77" i="2"/>
  <c r="V77" i="2"/>
  <c r="S78" i="2"/>
  <c r="V78" i="2"/>
  <c r="Q79" i="2"/>
  <c r="T79" i="2"/>
  <c r="S80" i="2"/>
  <c r="S79" i="2" s="1"/>
  <c r="V80" i="2"/>
  <c r="S81" i="2"/>
  <c r="V81" i="2"/>
  <c r="V79" i="2" s="1"/>
  <c r="S82" i="2"/>
  <c r="V82" i="2"/>
  <c r="Q83" i="2"/>
  <c r="S83" i="2"/>
  <c r="T83" i="2"/>
  <c r="S84" i="2"/>
  <c r="V84" i="2"/>
  <c r="V83" i="2" s="1"/>
  <c r="S85" i="2"/>
  <c r="V85" i="2"/>
  <c r="S86" i="2"/>
  <c r="V86" i="2"/>
  <c r="Q89" i="2"/>
  <c r="S89" i="2"/>
  <c r="T89" i="2"/>
  <c r="S90" i="2"/>
  <c r="V90" i="2"/>
  <c r="V89" i="2" s="1"/>
  <c r="S91" i="2"/>
  <c r="V91" i="2"/>
  <c r="S92" i="2"/>
  <c r="V92" i="2"/>
  <c r="Q93" i="2"/>
  <c r="T93" i="2"/>
  <c r="V93" i="2"/>
  <c r="S94" i="2"/>
  <c r="S93" i="2" s="1"/>
  <c r="V94" i="2"/>
  <c r="S95" i="2"/>
  <c r="V95" i="2"/>
  <c r="S96" i="2"/>
  <c r="V96" i="2"/>
  <c r="Q97" i="2"/>
  <c r="S97" i="2"/>
  <c r="T97" i="2"/>
  <c r="S98" i="2"/>
  <c r="V98" i="2"/>
  <c r="V97" i="2" s="1"/>
  <c r="S99" i="2"/>
  <c r="V99" i="2"/>
  <c r="S100" i="2"/>
  <c r="V100" i="2"/>
  <c r="Q101" i="2"/>
  <c r="T101" i="2"/>
  <c r="S103" i="2"/>
  <c r="V103" i="2"/>
  <c r="S104" i="2"/>
  <c r="V104" i="2"/>
  <c r="V114" i="2" s="1"/>
  <c r="S105" i="2"/>
  <c r="V105" i="2"/>
  <c r="S106" i="2"/>
  <c r="V106" i="2"/>
  <c r="S107" i="2"/>
  <c r="V107" i="2"/>
  <c r="S108" i="2"/>
  <c r="V108" i="2"/>
  <c r="S109" i="2"/>
  <c r="V109" i="2"/>
  <c r="S110" i="2"/>
  <c r="V110" i="2"/>
  <c r="S111" i="2"/>
  <c r="V111" i="2"/>
  <c r="S112" i="2"/>
  <c r="V112" i="2"/>
  <c r="S113" i="2"/>
  <c r="V113" i="2"/>
  <c r="Q114" i="2"/>
  <c r="S114" i="2"/>
  <c r="T114" i="2"/>
  <c r="S116" i="2"/>
  <c r="V116" i="2"/>
  <c r="V122" i="2" s="1"/>
  <c r="S117" i="2"/>
  <c r="V117" i="2"/>
  <c r="S118" i="2"/>
  <c r="V118" i="2"/>
  <c r="S119" i="2"/>
  <c r="V119" i="2"/>
  <c r="S120" i="2"/>
  <c r="V120" i="2"/>
  <c r="S121" i="2"/>
  <c r="V121" i="2"/>
  <c r="Q122" i="2"/>
  <c r="S122" i="2"/>
  <c r="T122" i="2"/>
  <c r="S124" i="2"/>
  <c r="V124" i="2"/>
  <c r="V130" i="2" s="1"/>
  <c r="S125" i="2"/>
  <c r="V125" i="2"/>
  <c r="S126" i="2"/>
  <c r="V126" i="2"/>
  <c r="S127" i="2"/>
  <c r="V127" i="2"/>
  <c r="S128" i="2"/>
  <c r="V128" i="2"/>
  <c r="S129" i="2"/>
  <c r="V129" i="2"/>
  <c r="Q130" i="2"/>
  <c r="S130" i="2"/>
  <c r="T130" i="2"/>
  <c r="S132" i="2"/>
  <c r="V132" i="2"/>
  <c r="S133" i="2"/>
  <c r="V133" i="2"/>
  <c r="S134" i="2"/>
  <c r="V134" i="2"/>
  <c r="S135" i="2"/>
  <c r="V135" i="2"/>
  <c r="S136" i="2"/>
  <c r="V136" i="2"/>
  <c r="Q137" i="2"/>
  <c r="S137" i="2"/>
  <c r="T137" i="2"/>
  <c r="V137" i="2"/>
  <c r="S139" i="2"/>
  <c r="V139" i="2"/>
  <c r="S140" i="2"/>
  <c r="V140" i="2"/>
  <c r="V141" i="2" s="1"/>
  <c r="Q141" i="2"/>
  <c r="S141" i="2"/>
  <c r="T141" i="2"/>
  <c r="S143" i="2"/>
  <c r="V143" i="2"/>
  <c r="S144" i="2"/>
  <c r="V144" i="2"/>
  <c r="S145" i="2"/>
  <c r="V145" i="2"/>
  <c r="S146" i="2"/>
  <c r="V146" i="2"/>
  <c r="V147" i="2" s="1"/>
  <c r="Q147" i="2"/>
  <c r="S147" i="2"/>
  <c r="T147" i="2"/>
  <c r="Q149" i="2"/>
  <c r="T149" i="2"/>
  <c r="S150" i="2"/>
  <c r="V150" i="2"/>
  <c r="S151" i="2"/>
  <c r="V151" i="2"/>
  <c r="V149" i="2" s="1"/>
  <c r="S152" i="2"/>
  <c r="S149" i="2" s="1"/>
  <c r="V152" i="2"/>
  <c r="S153" i="2"/>
  <c r="V153" i="2"/>
  <c r="Q154" i="2"/>
  <c r="T154" i="2"/>
  <c r="S155" i="2"/>
  <c r="S154" i="2" s="1"/>
  <c r="V155" i="2"/>
  <c r="S156" i="2"/>
  <c r="V156" i="2"/>
  <c r="V154" i="2" s="1"/>
  <c r="S157" i="2"/>
  <c r="V157" i="2"/>
  <c r="S158" i="2"/>
  <c r="V158" i="2"/>
  <c r="Q159" i="2"/>
  <c r="T159" i="2"/>
  <c r="S160" i="2"/>
  <c r="S159" i="2" s="1"/>
  <c r="V160" i="2"/>
  <c r="S161" i="2"/>
  <c r="V161" i="2"/>
  <c r="V159" i="2" s="1"/>
  <c r="S162" i="2"/>
  <c r="V162" i="2"/>
  <c r="Q163" i="2"/>
  <c r="S163" i="2"/>
  <c r="T163" i="2"/>
  <c r="S164" i="2"/>
  <c r="V164" i="2"/>
  <c r="V163" i="2" s="1"/>
  <c r="V172" i="2" s="1"/>
  <c r="S165" i="2"/>
  <c r="V165" i="2"/>
  <c r="S166" i="2"/>
  <c r="V166" i="2"/>
  <c r="S167" i="2"/>
  <c r="V167" i="2"/>
  <c r="S168" i="2"/>
  <c r="V168" i="2"/>
  <c r="S169" i="2"/>
  <c r="V169" i="2"/>
  <c r="S170" i="2"/>
  <c r="V170" i="2"/>
  <c r="S171" i="2"/>
  <c r="V171" i="2"/>
  <c r="Q172" i="2"/>
  <c r="T172" i="2"/>
  <c r="S101" i="2" l="1"/>
  <c r="V22" i="2"/>
  <c r="Q22" i="2"/>
  <c r="S172" i="2"/>
  <c r="V101" i="2"/>
  <c r="V87" i="2"/>
  <c r="S73" i="2"/>
  <c r="T23" i="2"/>
  <c r="V23" i="2" s="1"/>
  <c r="V73" i="2"/>
  <c r="S42" i="2"/>
  <c r="H165" i="2"/>
  <c r="Q21" i="2" l="1"/>
  <c r="S22" i="2"/>
  <c r="S21" i="2" s="1"/>
  <c r="S28" i="2" s="1"/>
  <c r="S173" i="2" s="1"/>
  <c r="V21" i="2"/>
  <c r="V28" i="2" s="1"/>
  <c r="V173" i="2" s="1"/>
  <c r="T21" i="2"/>
  <c r="I98" i="2"/>
  <c r="I40" i="3" l="1"/>
  <c r="F40" i="3"/>
  <c r="D40" i="3"/>
  <c r="F32" i="3"/>
  <c r="D32" i="3"/>
  <c r="P171" i="2"/>
  <c r="M171" i="2"/>
  <c r="J171" i="2"/>
  <c r="G171" i="2"/>
  <c r="P170" i="2"/>
  <c r="M170" i="2"/>
  <c r="J170" i="2"/>
  <c r="G170" i="2"/>
  <c r="P169" i="2"/>
  <c r="M169" i="2"/>
  <c r="J169" i="2"/>
  <c r="G169" i="2"/>
  <c r="P168" i="2"/>
  <c r="M168" i="2"/>
  <c r="J168" i="2"/>
  <c r="G168" i="2"/>
  <c r="P167" i="2"/>
  <c r="M167" i="2"/>
  <c r="J167" i="2"/>
  <c r="G167" i="2"/>
  <c r="P166" i="2"/>
  <c r="M166" i="2"/>
  <c r="J166" i="2"/>
  <c r="G166" i="2"/>
  <c r="P165" i="2"/>
  <c r="M165" i="2"/>
  <c r="J165" i="2"/>
  <c r="G165" i="2"/>
  <c r="P164" i="2"/>
  <c r="M164" i="2"/>
  <c r="J164" i="2"/>
  <c r="G164" i="2"/>
  <c r="N163" i="2"/>
  <c r="K163" i="2"/>
  <c r="H163" i="2"/>
  <c r="E163" i="2"/>
  <c r="P162" i="2"/>
  <c r="M162" i="2"/>
  <c r="J162" i="2"/>
  <c r="G162" i="2"/>
  <c r="P161" i="2"/>
  <c r="M161" i="2"/>
  <c r="J161" i="2"/>
  <c r="G161" i="2"/>
  <c r="P160" i="2"/>
  <c r="M160" i="2"/>
  <c r="M159" i="2" s="1"/>
  <c r="J160" i="2"/>
  <c r="G160" i="2"/>
  <c r="N159" i="2"/>
  <c r="K159" i="2"/>
  <c r="H159" i="2"/>
  <c r="E159" i="2"/>
  <c r="P158" i="2"/>
  <c r="M158" i="2"/>
  <c r="J158" i="2"/>
  <c r="G158" i="2"/>
  <c r="P157" i="2"/>
  <c r="M157" i="2"/>
  <c r="J157" i="2"/>
  <c r="G157" i="2"/>
  <c r="P156" i="2"/>
  <c r="M156" i="2"/>
  <c r="J156" i="2"/>
  <c r="G156" i="2"/>
  <c r="P155" i="2"/>
  <c r="M155" i="2"/>
  <c r="J155" i="2"/>
  <c r="X155" i="2" s="1"/>
  <c r="G155" i="2"/>
  <c r="G154" i="2" s="1"/>
  <c r="N154" i="2"/>
  <c r="K154" i="2"/>
  <c r="H154" i="2"/>
  <c r="E154" i="2"/>
  <c r="P153" i="2"/>
  <c r="M153" i="2"/>
  <c r="J153" i="2"/>
  <c r="G153" i="2"/>
  <c r="P152" i="2"/>
  <c r="M152" i="2"/>
  <c r="J152" i="2"/>
  <c r="G152" i="2"/>
  <c r="P151" i="2"/>
  <c r="M151" i="2"/>
  <c r="J151" i="2"/>
  <c r="G151" i="2"/>
  <c r="P150" i="2"/>
  <c r="M150" i="2"/>
  <c r="J150" i="2"/>
  <c r="G150" i="2"/>
  <c r="N149" i="2"/>
  <c r="K149" i="2"/>
  <c r="H149" i="2"/>
  <c r="E149" i="2"/>
  <c r="N147" i="2"/>
  <c r="K147" i="2"/>
  <c r="H147" i="2"/>
  <c r="E147" i="2"/>
  <c r="P146" i="2"/>
  <c r="M146" i="2"/>
  <c r="J146" i="2"/>
  <c r="G146" i="2"/>
  <c r="P145" i="2"/>
  <c r="M145" i="2"/>
  <c r="J145" i="2"/>
  <c r="G145" i="2"/>
  <c r="P144" i="2"/>
  <c r="M144" i="2"/>
  <c r="J144" i="2"/>
  <c r="G144" i="2"/>
  <c r="P143" i="2"/>
  <c r="M143" i="2"/>
  <c r="J143" i="2"/>
  <c r="G143" i="2"/>
  <c r="N141" i="2"/>
  <c r="K141" i="2"/>
  <c r="H141" i="2"/>
  <c r="E141" i="2"/>
  <c r="P140" i="2"/>
  <c r="M140" i="2"/>
  <c r="J140" i="2"/>
  <c r="G140" i="2"/>
  <c r="P139" i="2"/>
  <c r="M139" i="2"/>
  <c r="J139" i="2"/>
  <c r="G139" i="2"/>
  <c r="N137" i="2"/>
  <c r="K137" i="2"/>
  <c r="H137" i="2"/>
  <c r="E137" i="2"/>
  <c r="P136" i="2"/>
  <c r="M136" i="2"/>
  <c r="J136" i="2"/>
  <c r="G136" i="2"/>
  <c r="P135" i="2"/>
  <c r="M135" i="2"/>
  <c r="J135" i="2"/>
  <c r="G135" i="2"/>
  <c r="P134" i="2"/>
  <c r="M134" i="2"/>
  <c r="J134" i="2"/>
  <c r="G134" i="2"/>
  <c r="P133" i="2"/>
  <c r="M133" i="2"/>
  <c r="J133" i="2"/>
  <c r="G133" i="2"/>
  <c r="P132" i="2"/>
  <c r="M132" i="2"/>
  <c r="J132" i="2"/>
  <c r="G132" i="2"/>
  <c r="N130" i="2"/>
  <c r="K130" i="2"/>
  <c r="H130" i="2"/>
  <c r="E130" i="2"/>
  <c r="P129" i="2"/>
  <c r="M129" i="2"/>
  <c r="J129" i="2"/>
  <c r="G129" i="2"/>
  <c r="P128" i="2"/>
  <c r="M128" i="2"/>
  <c r="J128" i="2"/>
  <c r="G128" i="2"/>
  <c r="P127" i="2"/>
  <c r="M127" i="2"/>
  <c r="J127" i="2"/>
  <c r="G127" i="2"/>
  <c r="P126" i="2"/>
  <c r="M126" i="2"/>
  <c r="J126" i="2"/>
  <c r="G126" i="2"/>
  <c r="P125" i="2"/>
  <c r="M125" i="2"/>
  <c r="J125" i="2"/>
  <c r="G125" i="2"/>
  <c r="P124" i="2"/>
  <c r="M124" i="2"/>
  <c r="J124" i="2"/>
  <c r="G124" i="2"/>
  <c r="N122" i="2"/>
  <c r="K122" i="2"/>
  <c r="H122" i="2"/>
  <c r="E122" i="2"/>
  <c r="P121" i="2"/>
  <c r="M121" i="2"/>
  <c r="J121" i="2"/>
  <c r="G121" i="2"/>
  <c r="P120" i="2"/>
  <c r="M120" i="2"/>
  <c r="J120" i="2"/>
  <c r="G120" i="2"/>
  <c r="P119" i="2"/>
  <c r="M119" i="2"/>
  <c r="J119" i="2"/>
  <c r="G119" i="2"/>
  <c r="P118" i="2"/>
  <c r="M118" i="2"/>
  <c r="J118" i="2"/>
  <c r="G118" i="2"/>
  <c r="P117" i="2"/>
  <c r="M117" i="2"/>
  <c r="J117" i="2"/>
  <c r="G117" i="2"/>
  <c r="P116" i="2"/>
  <c r="M116" i="2"/>
  <c r="J116" i="2"/>
  <c r="G116" i="2"/>
  <c r="N114" i="2"/>
  <c r="K114" i="2"/>
  <c r="H114" i="2"/>
  <c r="E114" i="2"/>
  <c r="P113" i="2"/>
  <c r="M113" i="2"/>
  <c r="J113" i="2"/>
  <c r="G113" i="2"/>
  <c r="P112" i="2"/>
  <c r="M112" i="2"/>
  <c r="J112" i="2"/>
  <c r="G112" i="2"/>
  <c r="P111" i="2"/>
  <c r="M111" i="2"/>
  <c r="J111" i="2"/>
  <c r="G111" i="2"/>
  <c r="P110" i="2"/>
  <c r="M110" i="2"/>
  <c r="J110" i="2"/>
  <c r="G110" i="2"/>
  <c r="P109" i="2"/>
  <c r="M109" i="2"/>
  <c r="J109" i="2"/>
  <c r="G109" i="2"/>
  <c r="P108" i="2"/>
  <c r="M108" i="2"/>
  <c r="J108" i="2"/>
  <c r="G108" i="2"/>
  <c r="P107" i="2"/>
  <c r="M107" i="2"/>
  <c r="J107" i="2"/>
  <c r="G107" i="2"/>
  <c r="P106" i="2"/>
  <c r="M106" i="2"/>
  <c r="J106" i="2"/>
  <c r="G106" i="2"/>
  <c r="P105" i="2"/>
  <c r="M105" i="2"/>
  <c r="J105" i="2"/>
  <c r="G105" i="2"/>
  <c r="P104" i="2"/>
  <c r="M104" i="2"/>
  <c r="J104" i="2"/>
  <c r="G104" i="2"/>
  <c r="P103" i="2"/>
  <c r="M103" i="2"/>
  <c r="J103" i="2"/>
  <c r="G103" i="2"/>
  <c r="P100" i="2"/>
  <c r="M100" i="2"/>
  <c r="J100" i="2"/>
  <c r="G100" i="2"/>
  <c r="P99" i="2"/>
  <c r="M99" i="2"/>
  <c r="J99" i="2"/>
  <c r="G99" i="2"/>
  <c r="P98" i="2"/>
  <c r="P97" i="2" s="1"/>
  <c r="M98" i="2"/>
  <c r="J98" i="2"/>
  <c r="G98" i="2"/>
  <c r="N97" i="2"/>
  <c r="K97" i="2"/>
  <c r="H97" i="2"/>
  <c r="E97" i="2"/>
  <c r="P96" i="2"/>
  <c r="M96" i="2"/>
  <c r="J96" i="2"/>
  <c r="G96" i="2"/>
  <c r="P95" i="2"/>
  <c r="M95" i="2"/>
  <c r="J95" i="2"/>
  <c r="G95" i="2"/>
  <c r="P94" i="2"/>
  <c r="M94" i="2"/>
  <c r="J94" i="2"/>
  <c r="G94" i="2"/>
  <c r="N93" i="2"/>
  <c r="K93" i="2"/>
  <c r="H93" i="2"/>
  <c r="E93" i="2"/>
  <c r="P92" i="2"/>
  <c r="M92" i="2"/>
  <c r="J92" i="2"/>
  <c r="G92" i="2"/>
  <c r="P91" i="2"/>
  <c r="M91" i="2"/>
  <c r="J91" i="2"/>
  <c r="G91" i="2"/>
  <c r="P90" i="2"/>
  <c r="M90" i="2"/>
  <c r="J90" i="2"/>
  <c r="G90" i="2"/>
  <c r="N89" i="2"/>
  <c r="K89" i="2"/>
  <c r="H89" i="2"/>
  <c r="E89" i="2"/>
  <c r="P86" i="2"/>
  <c r="M86" i="2"/>
  <c r="J86" i="2"/>
  <c r="G86" i="2"/>
  <c r="P85" i="2"/>
  <c r="M85" i="2"/>
  <c r="J85" i="2"/>
  <c r="G85" i="2"/>
  <c r="P84" i="2"/>
  <c r="P83" i="2" s="1"/>
  <c r="M84" i="2"/>
  <c r="J84" i="2"/>
  <c r="G84" i="2"/>
  <c r="N83" i="2"/>
  <c r="K83" i="2"/>
  <c r="H83" i="2"/>
  <c r="E83" i="2"/>
  <c r="P82" i="2"/>
  <c r="M82" i="2"/>
  <c r="J82" i="2"/>
  <c r="G82" i="2"/>
  <c r="P81" i="2"/>
  <c r="M81" i="2"/>
  <c r="J81" i="2"/>
  <c r="G81" i="2"/>
  <c r="P80" i="2"/>
  <c r="M80" i="2"/>
  <c r="J80" i="2"/>
  <c r="G80" i="2"/>
  <c r="G79" i="2" s="1"/>
  <c r="N79" i="2"/>
  <c r="K79" i="2"/>
  <c r="H79" i="2"/>
  <c r="E79" i="2"/>
  <c r="P78" i="2"/>
  <c r="M78" i="2"/>
  <c r="J78" i="2"/>
  <c r="G78" i="2"/>
  <c r="P77" i="2"/>
  <c r="M77" i="2"/>
  <c r="J77" i="2"/>
  <c r="G77" i="2"/>
  <c r="P76" i="2"/>
  <c r="M76" i="2"/>
  <c r="J76" i="2"/>
  <c r="G76" i="2"/>
  <c r="N75" i="2"/>
  <c r="K75" i="2"/>
  <c r="H75" i="2"/>
  <c r="E75" i="2"/>
  <c r="P72" i="2"/>
  <c r="M72" i="2"/>
  <c r="J72" i="2"/>
  <c r="X72" i="2" s="1"/>
  <c r="G72" i="2"/>
  <c r="P71" i="2"/>
  <c r="M71" i="2"/>
  <c r="J71" i="2"/>
  <c r="G71" i="2"/>
  <c r="P70" i="2"/>
  <c r="M70" i="2"/>
  <c r="J70" i="2"/>
  <c r="X70" i="2" s="1"/>
  <c r="G70" i="2"/>
  <c r="N69" i="2"/>
  <c r="K69" i="2"/>
  <c r="H69" i="2"/>
  <c r="E69" i="2"/>
  <c r="P68" i="2"/>
  <c r="M68" i="2"/>
  <c r="J68" i="2"/>
  <c r="G68" i="2"/>
  <c r="P67" i="2"/>
  <c r="M67" i="2"/>
  <c r="J67" i="2"/>
  <c r="G67" i="2"/>
  <c r="P66" i="2"/>
  <c r="M66" i="2"/>
  <c r="J66" i="2"/>
  <c r="J65" i="2" s="1"/>
  <c r="G66" i="2"/>
  <c r="P65" i="2"/>
  <c r="N65" i="2"/>
  <c r="K65" i="2"/>
  <c r="H65" i="2"/>
  <c r="E65" i="2"/>
  <c r="P64" i="2"/>
  <c r="M64" i="2"/>
  <c r="J64" i="2"/>
  <c r="G64" i="2"/>
  <c r="P63" i="2"/>
  <c r="M63" i="2"/>
  <c r="J63" i="2"/>
  <c r="G63" i="2"/>
  <c r="P62" i="2"/>
  <c r="M62" i="2"/>
  <c r="M61" i="2" s="1"/>
  <c r="J62" i="2"/>
  <c r="G62" i="2"/>
  <c r="N61" i="2"/>
  <c r="K61" i="2"/>
  <c r="H61" i="2"/>
  <c r="G61" i="2"/>
  <c r="E61" i="2"/>
  <c r="P60" i="2"/>
  <c r="M60" i="2"/>
  <c r="J60" i="2"/>
  <c r="G60" i="2"/>
  <c r="P59" i="2"/>
  <c r="M59" i="2"/>
  <c r="J59" i="2"/>
  <c r="G59" i="2"/>
  <c r="P58" i="2"/>
  <c r="M58" i="2"/>
  <c r="J58" i="2"/>
  <c r="G58" i="2"/>
  <c r="N57" i="2"/>
  <c r="K57" i="2"/>
  <c r="H57" i="2"/>
  <c r="E57" i="2"/>
  <c r="P56" i="2"/>
  <c r="M56" i="2"/>
  <c r="J56" i="2"/>
  <c r="G56" i="2"/>
  <c r="P55" i="2"/>
  <c r="M55" i="2"/>
  <c r="J55" i="2"/>
  <c r="G55" i="2"/>
  <c r="P54" i="2"/>
  <c r="M54" i="2"/>
  <c r="J54" i="2"/>
  <c r="G54" i="2"/>
  <c r="N53" i="2"/>
  <c r="K53" i="2"/>
  <c r="H53" i="2"/>
  <c r="E53" i="2"/>
  <c r="P50" i="2"/>
  <c r="M50" i="2"/>
  <c r="P49" i="2"/>
  <c r="M49" i="2"/>
  <c r="N48" i="2"/>
  <c r="K48" i="2"/>
  <c r="P47" i="2"/>
  <c r="M47" i="2"/>
  <c r="J47" i="2"/>
  <c r="G47" i="2"/>
  <c r="P46" i="2"/>
  <c r="M46" i="2"/>
  <c r="J46" i="2"/>
  <c r="G46" i="2"/>
  <c r="P45" i="2"/>
  <c r="P44" i="2" s="1"/>
  <c r="M45" i="2"/>
  <c r="J45" i="2"/>
  <c r="G45" i="2"/>
  <c r="N44" i="2"/>
  <c r="K44" i="2"/>
  <c r="H44" i="2"/>
  <c r="H51" i="2" s="1"/>
  <c r="E44" i="2"/>
  <c r="E51" i="2" s="1"/>
  <c r="P41" i="2"/>
  <c r="M41" i="2"/>
  <c r="J41" i="2"/>
  <c r="G41" i="2"/>
  <c r="P40" i="2"/>
  <c r="M40" i="2"/>
  <c r="J40" i="2"/>
  <c r="G40" i="2"/>
  <c r="P39" i="2"/>
  <c r="M39" i="2"/>
  <c r="J39" i="2"/>
  <c r="G39" i="2"/>
  <c r="N38" i="2"/>
  <c r="K38" i="2"/>
  <c r="H38" i="2"/>
  <c r="E38" i="2"/>
  <c r="P37" i="2"/>
  <c r="M37" i="2"/>
  <c r="J37" i="2"/>
  <c r="G37" i="2"/>
  <c r="P36" i="2"/>
  <c r="M36" i="2"/>
  <c r="J36" i="2"/>
  <c r="G36" i="2"/>
  <c r="P35" i="2"/>
  <c r="M35" i="2"/>
  <c r="J35" i="2"/>
  <c r="G35" i="2"/>
  <c r="N34" i="2"/>
  <c r="K34" i="2"/>
  <c r="H34" i="2"/>
  <c r="E34" i="2"/>
  <c r="P33" i="2"/>
  <c r="M33" i="2"/>
  <c r="J33" i="2"/>
  <c r="G33" i="2"/>
  <c r="P32" i="2"/>
  <c r="M32" i="2"/>
  <c r="J32" i="2"/>
  <c r="G32" i="2"/>
  <c r="P31" i="2"/>
  <c r="M31" i="2"/>
  <c r="J31" i="2"/>
  <c r="G31" i="2"/>
  <c r="N30" i="2"/>
  <c r="M30" i="2"/>
  <c r="K30" i="2"/>
  <c r="H30" i="2"/>
  <c r="E30" i="2"/>
  <c r="P27" i="2"/>
  <c r="M27" i="2"/>
  <c r="J27" i="2"/>
  <c r="G27" i="2"/>
  <c r="P26" i="2"/>
  <c r="M26" i="2"/>
  <c r="W26" i="2" s="1"/>
  <c r="J26" i="2"/>
  <c r="G26" i="2"/>
  <c r="N25" i="2"/>
  <c r="K25" i="2"/>
  <c r="H25" i="2"/>
  <c r="E25" i="2"/>
  <c r="P20" i="2"/>
  <c r="M20" i="2"/>
  <c r="J20" i="2"/>
  <c r="G20" i="2"/>
  <c r="N19" i="2"/>
  <c r="K19" i="2"/>
  <c r="H19" i="2"/>
  <c r="E19" i="2"/>
  <c r="P18" i="2"/>
  <c r="M18" i="2"/>
  <c r="J18" i="2"/>
  <c r="G18" i="2"/>
  <c r="P17" i="2"/>
  <c r="M17" i="2"/>
  <c r="J17" i="2"/>
  <c r="G17" i="2"/>
  <c r="P16" i="2"/>
  <c r="M16" i="2"/>
  <c r="J16" i="2"/>
  <c r="G16" i="2"/>
  <c r="N15" i="2"/>
  <c r="K15" i="2"/>
  <c r="J15" i="2"/>
  <c r="H23" i="2" s="1"/>
  <c r="J23" i="2" s="1"/>
  <c r="H15" i="2"/>
  <c r="E15" i="2"/>
  <c r="P14" i="2"/>
  <c r="M14" i="2"/>
  <c r="J14" i="2"/>
  <c r="G14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B29" i="1" s="1"/>
  <c r="J28" i="1"/>
  <c r="J27" i="1"/>
  <c r="G13" i="2" l="1"/>
  <c r="W14" i="2"/>
  <c r="W13" i="2" s="1"/>
  <c r="P48" i="2"/>
  <c r="P51" i="2" s="1"/>
  <c r="X55" i="2"/>
  <c r="X71" i="2"/>
  <c r="X69" i="2" s="1"/>
  <c r="X78" i="2"/>
  <c r="X156" i="2"/>
  <c r="P163" i="2"/>
  <c r="P25" i="2"/>
  <c r="M79" i="2"/>
  <c r="J83" i="2"/>
  <c r="J89" i="2"/>
  <c r="X157" i="2"/>
  <c r="J34" i="2"/>
  <c r="X37" i="2"/>
  <c r="X47" i="2"/>
  <c r="M53" i="2"/>
  <c r="W56" i="2"/>
  <c r="X158" i="2"/>
  <c r="W39" i="2"/>
  <c r="W40" i="2"/>
  <c r="W41" i="2"/>
  <c r="X45" i="2"/>
  <c r="G83" i="2"/>
  <c r="W85" i="2"/>
  <c r="W86" i="2"/>
  <c r="W94" i="2"/>
  <c r="W93" i="2" s="1"/>
  <c r="W96" i="2"/>
  <c r="J97" i="2"/>
  <c r="P122" i="2"/>
  <c r="J122" i="2"/>
  <c r="X118" i="2"/>
  <c r="X119" i="2"/>
  <c r="X120" i="2"/>
  <c r="X121" i="2"/>
  <c r="X132" i="2"/>
  <c r="X133" i="2"/>
  <c r="X134" i="2"/>
  <c r="X135" i="2"/>
  <c r="X136" i="2"/>
  <c r="P141" i="2"/>
  <c r="J147" i="2"/>
  <c r="X144" i="2"/>
  <c r="X145" i="2"/>
  <c r="X146" i="2"/>
  <c r="X150" i="2"/>
  <c r="X152" i="2"/>
  <c r="X153" i="2"/>
  <c r="G159" i="2"/>
  <c r="X20" i="2"/>
  <c r="X19" i="2" s="1"/>
  <c r="G25" i="2"/>
  <c r="W31" i="2"/>
  <c r="W32" i="2"/>
  <c r="W33" i="2"/>
  <c r="E42" i="2"/>
  <c r="X46" i="2"/>
  <c r="X56" i="2"/>
  <c r="E101" i="2"/>
  <c r="M38" i="2"/>
  <c r="W72" i="2"/>
  <c r="Y72" i="2" s="1"/>
  <c r="Z72" i="2" s="1"/>
  <c r="P89" i="2"/>
  <c r="M149" i="2"/>
  <c r="W153" i="2"/>
  <c r="Y153" i="2" s="1"/>
  <c r="Z153" i="2" s="1"/>
  <c r="G15" i="2"/>
  <c r="E23" i="2" s="1"/>
  <c r="G23" i="2" s="1"/>
  <c r="W17" i="2"/>
  <c r="W18" i="2"/>
  <c r="G19" i="2"/>
  <c r="E24" i="2" s="1"/>
  <c r="G24" i="2" s="1"/>
  <c r="X33" i="2"/>
  <c r="K42" i="2"/>
  <c r="P34" i="2"/>
  <c r="X50" i="2"/>
  <c r="X60" i="2"/>
  <c r="G65" i="2"/>
  <c r="W67" i="2"/>
  <c r="W68" i="2"/>
  <c r="G97" i="2"/>
  <c r="W99" i="2"/>
  <c r="W100" i="2"/>
  <c r="W103" i="2"/>
  <c r="W104" i="2"/>
  <c r="W105" i="2"/>
  <c r="W106" i="2"/>
  <c r="W107" i="2"/>
  <c r="W108" i="2"/>
  <c r="W109" i="2"/>
  <c r="W110" i="2"/>
  <c r="W111" i="2"/>
  <c r="W112" i="2"/>
  <c r="W113" i="2"/>
  <c r="M122" i="2"/>
  <c r="G130" i="2"/>
  <c r="W125" i="2"/>
  <c r="W126" i="2"/>
  <c r="W127" i="2"/>
  <c r="W128" i="2"/>
  <c r="W129" i="2"/>
  <c r="M141" i="2"/>
  <c r="G141" i="2"/>
  <c r="M154" i="2"/>
  <c r="X58" i="2"/>
  <c r="P57" i="2"/>
  <c r="W71" i="2"/>
  <c r="Y71" i="2" s="1"/>
  <c r="Z71" i="2" s="1"/>
  <c r="G69" i="2"/>
  <c r="X59" i="2"/>
  <c r="J57" i="2"/>
  <c r="W70" i="2"/>
  <c r="Y70" i="2" s="1"/>
  <c r="Z70" i="2" s="1"/>
  <c r="M69" i="2"/>
  <c r="W95" i="2"/>
  <c r="G93" i="2"/>
  <c r="X14" i="2"/>
  <c r="M15" i="2"/>
  <c r="K23" i="2" s="1"/>
  <c r="M23" i="2" s="1"/>
  <c r="M19" i="2"/>
  <c r="K24" i="2" s="1"/>
  <c r="M24" i="2" s="1"/>
  <c r="G30" i="2"/>
  <c r="X35" i="2"/>
  <c r="M93" i="2"/>
  <c r="M13" i="2"/>
  <c r="K22" i="2" s="1"/>
  <c r="X16" i="2"/>
  <c r="X17" i="2"/>
  <c r="X18" i="2"/>
  <c r="Y18" i="2" s="1"/>
  <c r="Z18" i="2" s="1"/>
  <c r="M25" i="2"/>
  <c r="P30" i="2"/>
  <c r="W55" i="2"/>
  <c r="Y55" i="2" s="1"/>
  <c r="Z55" i="2" s="1"/>
  <c r="G53" i="2"/>
  <c r="X76" i="2"/>
  <c r="P75" i="2"/>
  <c r="X77" i="2"/>
  <c r="J75" i="2"/>
  <c r="W151" i="2"/>
  <c r="G149" i="2"/>
  <c r="J30" i="1"/>
  <c r="P15" i="2"/>
  <c r="N23" i="2" s="1"/>
  <c r="P23" i="2" s="1"/>
  <c r="Y33" i="2"/>
  <c r="Z33" i="2" s="1"/>
  <c r="W49" i="2"/>
  <c r="M48" i="2"/>
  <c r="X36" i="2"/>
  <c r="M44" i="2"/>
  <c r="W47" i="2"/>
  <c r="Y47" i="2" s="1"/>
  <c r="Z47" i="2" s="1"/>
  <c r="G57" i="2"/>
  <c r="W59" i="2"/>
  <c r="W60" i="2"/>
  <c r="Y60" i="2" s="1"/>
  <c r="Z60" i="2" s="1"/>
  <c r="X62" i="2"/>
  <c r="X63" i="2"/>
  <c r="X64" i="2"/>
  <c r="K73" i="2"/>
  <c r="G75" i="2"/>
  <c r="G87" i="2" s="1"/>
  <c r="W77" i="2"/>
  <c r="W78" i="2"/>
  <c r="Y78" i="2" s="1"/>
  <c r="Z78" i="2" s="1"/>
  <c r="X80" i="2"/>
  <c r="X81" i="2"/>
  <c r="X82" i="2"/>
  <c r="X90" i="2"/>
  <c r="X91" i="2"/>
  <c r="X92" i="2"/>
  <c r="N101" i="2"/>
  <c r="K101" i="2"/>
  <c r="G114" i="2"/>
  <c r="G122" i="2"/>
  <c r="W117" i="2"/>
  <c r="W118" i="2"/>
  <c r="Y118" i="2" s="1"/>
  <c r="Z118" i="2" s="1"/>
  <c r="W119" i="2"/>
  <c r="W120" i="2"/>
  <c r="W121" i="2"/>
  <c r="M130" i="2"/>
  <c r="G137" i="2"/>
  <c r="M137" i="2"/>
  <c r="W134" i="2"/>
  <c r="W135" i="2"/>
  <c r="Y135" i="2" s="1"/>
  <c r="Z135" i="2" s="1"/>
  <c r="W136" i="2"/>
  <c r="M147" i="2"/>
  <c r="G147" i="2"/>
  <c r="W145" i="2"/>
  <c r="Y145" i="2" s="1"/>
  <c r="Z145" i="2" s="1"/>
  <c r="W146" i="2"/>
  <c r="Y146" i="2" s="1"/>
  <c r="Z146" i="2" s="1"/>
  <c r="W155" i="2"/>
  <c r="Y155" i="2" s="1"/>
  <c r="Z155" i="2" s="1"/>
  <c r="W156" i="2"/>
  <c r="W157" i="2"/>
  <c r="Y157" i="2" s="1"/>
  <c r="Z157" i="2" s="1"/>
  <c r="W158" i="2"/>
  <c r="X160" i="2"/>
  <c r="X161" i="2"/>
  <c r="X162" i="2"/>
  <c r="X164" i="2"/>
  <c r="X165" i="2"/>
  <c r="X167" i="2"/>
  <c r="X169" i="2"/>
  <c r="X170" i="2"/>
  <c r="X171" i="2"/>
  <c r="M34" i="2"/>
  <c r="W37" i="2"/>
  <c r="Y37" i="2" s="1"/>
  <c r="Z37" i="2" s="1"/>
  <c r="P38" i="2"/>
  <c r="X41" i="2"/>
  <c r="Y41" i="2" s="1"/>
  <c r="Z41" i="2" s="1"/>
  <c r="N51" i="2"/>
  <c r="P53" i="2"/>
  <c r="W62" i="2"/>
  <c r="Y62" i="2" s="1"/>
  <c r="Z62" i="2" s="1"/>
  <c r="W63" i="2"/>
  <c r="W64" i="2"/>
  <c r="E73" i="2"/>
  <c r="X66" i="2"/>
  <c r="X67" i="2"/>
  <c r="X68" i="2"/>
  <c r="W80" i="2"/>
  <c r="W81" i="2"/>
  <c r="Y81" i="2" s="1"/>
  <c r="Z81" i="2" s="1"/>
  <c r="W82" i="2"/>
  <c r="Y82" i="2" s="1"/>
  <c r="Z82" i="2" s="1"/>
  <c r="X84" i="2"/>
  <c r="X85" i="2"/>
  <c r="X86" i="2"/>
  <c r="G89" i="2"/>
  <c r="W91" i="2"/>
  <c r="W92" i="2"/>
  <c r="Y92" i="2" s="1"/>
  <c r="Z92" i="2" s="1"/>
  <c r="X94" i="2"/>
  <c r="X95" i="2"/>
  <c r="X96" i="2"/>
  <c r="X99" i="2"/>
  <c r="Y99" i="2" s="1"/>
  <c r="Z99" i="2" s="1"/>
  <c r="X100" i="2"/>
  <c r="Y100" i="2" s="1"/>
  <c r="Z100" i="2" s="1"/>
  <c r="J114" i="2"/>
  <c r="P114" i="2"/>
  <c r="X105" i="2"/>
  <c r="Y105" i="2" s="1"/>
  <c r="Z105" i="2" s="1"/>
  <c r="X106" i="2"/>
  <c r="Y106" i="2" s="1"/>
  <c r="Z106" i="2" s="1"/>
  <c r="X107" i="2"/>
  <c r="X108" i="2"/>
  <c r="Y108" i="2" s="1"/>
  <c r="Z108" i="2" s="1"/>
  <c r="X109" i="2"/>
  <c r="Y109" i="2" s="1"/>
  <c r="Z109" i="2" s="1"/>
  <c r="X110" i="2"/>
  <c r="Y110" i="2" s="1"/>
  <c r="Z110" i="2" s="1"/>
  <c r="X111" i="2"/>
  <c r="X112" i="2"/>
  <c r="Y112" i="2" s="1"/>
  <c r="Z112" i="2" s="1"/>
  <c r="X113" i="2"/>
  <c r="Y113" i="2" s="1"/>
  <c r="Z113" i="2" s="1"/>
  <c r="P130" i="2"/>
  <c r="J130" i="2"/>
  <c r="X126" i="2"/>
  <c r="Y126" i="2" s="1"/>
  <c r="Z126" i="2" s="1"/>
  <c r="X127" i="2"/>
  <c r="X128" i="2"/>
  <c r="X129" i="2"/>
  <c r="Y129" i="2" s="1"/>
  <c r="Z129" i="2" s="1"/>
  <c r="J137" i="2"/>
  <c r="J141" i="2"/>
  <c r="X140" i="2"/>
  <c r="P147" i="2"/>
  <c r="W160" i="2"/>
  <c r="Y160" i="2" s="1"/>
  <c r="Z160" i="2" s="1"/>
  <c r="W161" i="2"/>
  <c r="W162" i="2"/>
  <c r="G163" i="2"/>
  <c r="G172" i="2" s="1"/>
  <c r="W165" i="2"/>
  <c r="Y165" i="2" s="1"/>
  <c r="Z165" i="2" s="1"/>
  <c r="W166" i="2"/>
  <c r="W167" i="2"/>
  <c r="W168" i="2"/>
  <c r="W169" i="2"/>
  <c r="W170" i="2"/>
  <c r="W171" i="2"/>
  <c r="Y171" i="2" s="1"/>
  <c r="Z171" i="2" s="1"/>
  <c r="N172" i="2"/>
  <c r="J163" i="2"/>
  <c r="X168" i="2"/>
  <c r="X166" i="2"/>
  <c r="X151" i="2"/>
  <c r="H172" i="2"/>
  <c r="H101" i="2"/>
  <c r="X98" i="2"/>
  <c r="K172" i="2"/>
  <c r="W150" i="2"/>
  <c r="W152" i="2"/>
  <c r="Y152" i="2" s="1"/>
  <c r="Z152" i="2" s="1"/>
  <c r="E172" i="2"/>
  <c r="W27" i="2"/>
  <c r="W25" i="2" s="1"/>
  <c r="E22" i="2"/>
  <c r="Y17" i="2"/>
  <c r="Z17" i="2" s="1"/>
  <c r="G44" i="2"/>
  <c r="G51" i="2" s="1"/>
  <c r="W45" i="2"/>
  <c r="W36" i="2"/>
  <c r="K51" i="2"/>
  <c r="X26" i="2"/>
  <c r="J25" i="2"/>
  <c r="X31" i="2"/>
  <c r="J30" i="2"/>
  <c r="K29" i="1"/>
  <c r="W16" i="2"/>
  <c r="H42" i="2"/>
  <c r="J13" i="2"/>
  <c r="P13" i="2"/>
  <c r="J19" i="2"/>
  <c r="H24" i="2" s="1"/>
  <c r="J24" i="2" s="1"/>
  <c r="P19" i="2"/>
  <c r="N24" i="2" s="1"/>
  <c r="P24" i="2" s="1"/>
  <c r="G38" i="2"/>
  <c r="N42" i="2"/>
  <c r="X40" i="2"/>
  <c r="J44" i="2"/>
  <c r="J51" i="2" s="1"/>
  <c r="W50" i="2"/>
  <c r="Y67" i="2"/>
  <c r="Z67" i="2" s="1"/>
  <c r="Y68" i="2"/>
  <c r="Z68" i="2" s="1"/>
  <c r="H73" i="2"/>
  <c r="Y96" i="2"/>
  <c r="Z96" i="2" s="1"/>
  <c r="X39" i="2"/>
  <c r="J38" i="2"/>
  <c r="W20" i="2"/>
  <c r="W46" i="2"/>
  <c r="N73" i="2"/>
  <c r="G34" i="2"/>
  <c r="W35" i="2"/>
  <c r="X54" i="2"/>
  <c r="X53" i="2" s="1"/>
  <c r="J53" i="2"/>
  <c r="Y150" i="2"/>
  <c r="Z150" i="2" s="1"/>
  <c r="I29" i="1"/>
  <c r="W54" i="2"/>
  <c r="X27" i="2"/>
  <c r="X32" i="2"/>
  <c r="Y32" i="2" s="1"/>
  <c r="Z32" i="2" s="1"/>
  <c r="X49" i="2"/>
  <c r="W58" i="2"/>
  <c r="W66" i="2"/>
  <c r="W76" i="2"/>
  <c r="W84" i="2"/>
  <c r="W90" i="2"/>
  <c r="W98" i="2"/>
  <c r="W116" i="2"/>
  <c r="W124" i="2"/>
  <c r="W132" i="2"/>
  <c r="W140" i="2"/>
  <c r="W144" i="2"/>
  <c r="W164" i="2"/>
  <c r="M57" i="2"/>
  <c r="J61" i="2"/>
  <c r="P61" i="2"/>
  <c r="M65" i="2"/>
  <c r="J69" i="2"/>
  <c r="P69" i="2"/>
  <c r="M75" i="2"/>
  <c r="J79" i="2"/>
  <c r="P79" i="2"/>
  <c r="P87" i="2" s="1"/>
  <c r="M83" i="2"/>
  <c r="M89" i="2"/>
  <c r="J93" i="2"/>
  <c r="P93" i="2"/>
  <c r="M97" i="2"/>
  <c r="X103" i="2"/>
  <c r="M114" i="2"/>
  <c r="X117" i="2"/>
  <c r="X125" i="2"/>
  <c r="Y125" i="2" s="1"/>
  <c r="Z125" i="2" s="1"/>
  <c r="P137" i="2"/>
  <c r="X139" i="2"/>
  <c r="X143" i="2"/>
  <c r="X147" i="2" s="1"/>
  <c r="J149" i="2"/>
  <c r="P149" i="2"/>
  <c r="J154" i="2"/>
  <c r="P154" i="2"/>
  <c r="J159" i="2"/>
  <c r="P159" i="2"/>
  <c r="M163" i="2"/>
  <c r="W133" i="2"/>
  <c r="Y133" i="2" s="1"/>
  <c r="Z133" i="2" s="1"/>
  <c r="W139" i="2"/>
  <c r="W143" i="2"/>
  <c r="X104" i="2"/>
  <c r="Y104" i="2" s="1"/>
  <c r="Z104" i="2" s="1"/>
  <c r="X116" i="2"/>
  <c r="X122" i="2" s="1"/>
  <c r="X124" i="2"/>
  <c r="X154" i="2" l="1"/>
  <c r="M172" i="2"/>
  <c r="M42" i="2"/>
  <c r="Y156" i="2"/>
  <c r="Z156" i="2" s="1"/>
  <c r="Y121" i="2"/>
  <c r="Z121" i="2" s="1"/>
  <c r="Y56" i="2"/>
  <c r="Z56" i="2" s="1"/>
  <c r="Y50" i="2"/>
  <c r="Z50" i="2" s="1"/>
  <c r="Y128" i="2"/>
  <c r="Z128" i="2" s="1"/>
  <c r="Y94" i="2"/>
  <c r="Z94" i="2" s="1"/>
  <c r="Y158" i="2"/>
  <c r="Z158" i="2" s="1"/>
  <c r="W24" i="2"/>
  <c r="X44" i="2"/>
  <c r="W30" i="2"/>
  <c r="Y59" i="2"/>
  <c r="Z59" i="2" s="1"/>
  <c r="Y91" i="2"/>
  <c r="Z91" i="2" s="1"/>
  <c r="Y134" i="2"/>
  <c r="Z134" i="2" s="1"/>
  <c r="Y151" i="2"/>
  <c r="Z151" i="2" s="1"/>
  <c r="Y95" i="2"/>
  <c r="Z95" i="2" s="1"/>
  <c r="Y120" i="2"/>
  <c r="Z120" i="2" s="1"/>
  <c r="Y27" i="2"/>
  <c r="Z27" i="2" s="1"/>
  <c r="Y39" i="2"/>
  <c r="Z39" i="2" s="1"/>
  <c r="Y86" i="2"/>
  <c r="Z86" i="2" s="1"/>
  <c r="W38" i="2"/>
  <c r="J101" i="2"/>
  <c r="Y85" i="2"/>
  <c r="Z85" i="2" s="1"/>
  <c r="Y77" i="2"/>
  <c r="Z77" i="2" s="1"/>
  <c r="Y144" i="2"/>
  <c r="Z144" i="2" s="1"/>
  <c r="Y168" i="2"/>
  <c r="Z168" i="2" s="1"/>
  <c r="Y170" i="2"/>
  <c r="Z170" i="2" s="1"/>
  <c r="W159" i="2"/>
  <c r="Y64" i="2"/>
  <c r="Z64" i="2" s="1"/>
  <c r="Y136" i="2"/>
  <c r="Z136" i="2" s="1"/>
  <c r="X141" i="2"/>
  <c r="J87" i="2"/>
  <c r="M73" i="2"/>
  <c r="Y40" i="2"/>
  <c r="Z40" i="2" s="1"/>
  <c r="Y36" i="2"/>
  <c r="Z36" i="2" s="1"/>
  <c r="Y161" i="2"/>
  <c r="Z161" i="2" s="1"/>
  <c r="Y119" i="2"/>
  <c r="Z119" i="2" s="1"/>
  <c r="G73" i="2"/>
  <c r="X137" i="2"/>
  <c r="W114" i="2"/>
  <c r="Y46" i="2"/>
  <c r="Z46" i="2" s="1"/>
  <c r="Y140" i="2"/>
  <c r="Z140" i="2" s="1"/>
  <c r="Y167" i="2"/>
  <c r="Z167" i="2" s="1"/>
  <c r="Y127" i="2"/>
  <c r="Z127" i="2" s="1"/>
  <c r="W79" i="2"/>
  <c r="Y162" i="2"/>
  <c r="Z162" i="2" s="1"/>
  <c r="X23" i="2"/>
  <c r="Y103" i="2"/>
  <c r="Z103" i="2" s="1"/>
  <c r="W48" i="2"/>
  <c r="W69" i="2"/>
  <c r="Y69" i="2" s="1"/>
  <c r="Z69" i="2" s="1"/>
  <c r="P42" i="2"/>
  <c r="X34" i="2"/>
  <c r="W23" i="2"/>
  <c r="G101" i="2"/>
  <c r="M101" i="2"/>
  <c r="Y169" i="2"/>
  <c r="Z169" i="2" s="1"/>
  <c r="Y63" i="2"/>
  <c r="Z63" i="2" s="1"/>
  <c r="X163" i="2"/>
  <c r="W149" i="2"/>
  <c r="X57" i="2"/>
  <c r="X130" i="2"/>
  <c r="P73" i="2"/>
  <c r="P101" i="2"/>
  <c r="Y80" i="2"/>
  <c r="Z80" i="2" s="1"/>
  <c r="X24" i="2"/>
  <c r="Y24" i="2" s="1"/>
  <c r="Z24" i="2" s="1"/>
  <c r="Y166" i="2"/>
  <c r="Z166" i="2" s="1"/>
  <c r="Y111" i="2"/>
  <c r="Z111" i="2" s="1"/>
  <c r="Y107" i="2"/>
  <c r="Z107" i="2" s="1"/>
  <c r="Y117" i="2"/>
  <c r="Z117" i="2" s="1"/>
  <c r="J73" i="2"/>
  <c r="J42" i="2"/>
  <c r="X83" i="2"/>
  <c r="X89" i="2"/>
  <c r="X79" i="2"/>
  <c r="Y79" i="2" s="1"/>
  <c r="Z79" i="2" s="1"/>
  <c r="X15" i="2"/>
  <c r="X93" i="2"/>
  <c r="Y93" i="2" s="1"/>
  <c r="Z93" i="2" s="1"/>
  <c r="X61" i="2"/>
  <c r="M51" i="2"/>
  <c r="X75" i="2"/>
  <c r="X13" i="2"/>
  <c r="W61" i="2"/>
  <c r="Y61" i="2" s="1"/>
  <c r="Z61" i="2" s="1"/>
  <c r="W154" i="2"/>
  <c r="Y154" i="2" s="1"/>
  <c r="Z154" i="2" s="1"/>
  <c r="X97" i="2"/>
  <c r="X149" i="2"/>
  <c r="X65" i="2"/>
  <c r="X159" i="2"/>
  <c r="P172" i="2"/>
  <c r="J172" i="2"/>
  <c r="Y20" i="2"/>
  <c r="Z20" i="2" s="1"/>
  <c r="W19" i="2"/>
  <c r="Y19" i="2" s="1"/>
  <c r="Z19" i="2" s="1"/>
  <c r="W141" i="2"/>
  <c r="Y139" i="2"/>
  <c r="Z139" i="2" s="1"/>
  <c r="Y66" i="2"/>
  <c r="Z66" i="2" s="1"/>
  <c r="W65" i="2"/>
  <c r="Y65" i="2" s="1"/>
  <c r="Z65" i="2" s="1"/>
  <c r="K21" i="2"/>
  <c r="M22" i="2"/>
  <c r="M21" i="2" s="1"/>
  <c r="M28" i="2" s="1"/>
  <c r="E21" i="2"/>
  <c r="G22" i="2"/>
  <c r="X30" i="2"/>
  <c r="Y30" i="2" s="1"/>
  <c r="Z30" i="2" s="1"/>
  <c r="Y31" i="2"/>
  <c r="Z31" i="2" s="1"/>
  <c r="Y132" i="2"/>
  <c r="Z132" i="2" s="1"/>
  <c r="W137" i="2"/>
  <c r="Y58" i="2"/>
  <c r="Z58" i="2" s="1"/>
  <c r="W57" i="2"/>
  <c r="Y57" i="2" s="1"/>
  <c r="Z57" i="2" s="1"/>
  <c r="Y98" i="2"/>
  <c r="Z98" i="2" s="1"/>
  <c r="W97" i="2"/>
  <c r="W147" i="2"/>
  <c r="Y147" i="2" s="1"/>
  <c r="Z147" i="2" s="1"/>
  <c r="Y143" i="2"/>
  <c r="Z143" i="2" s="1"/>
  <c r="W122" i="2"/>
  <c r="Y122" i="2" s="1"/>
  <c r="Z122" i="2" s="1"/>
  <c r="Y116" i="2"/>
  <c r="Z116" i="2" s="1"/>
  <c r="Y76" i="2"/>
  <c r="Z76" i="2" s="1"/>
  <c r="W75" i="2"/>
  <c r="H22" i="2"/>
  <c r="Y16" i="2"/>
  <c r="Z16" i="2" s="1"/>
  <c r="W15" i="2"/>
  <c r="Y15" i="2" s="1"/>
  <c r="Z15" i="2" s="1"/>
  <c r="L28" i="1"/>
  <c r="V175" i="2" s="1"/>
  <c r="X114" i="2"/>
  <c r="M87" i="2"/>
  <c r="G42" i="2"/>
  <c r="Y90" i="2"/>
  <c r="Z90" i="2" s="1"/>
  <c r="W89" i="2"/>
  <c r="Y89" i="2" s="1"/>
  <c r="Z89" i="2" s="1"/>
  <c r="Y54" i="2"/>
  <c r="Z54" i="2" s="1"/>
  <c r="W53" i="2"/>
  <c r="Y53" i="2" s="1"/>
  <c r="Z53" i="2" s="1"/>
  <c r="Y35" i="2"/>
  <c r="Z35" i="2" s="1"/>
  <c r="W34" i="2"/>
  <c r="Y34" i="2" s="1"/>
  <c r="Z34" i="2" s="1"/>
  <c r="Y164" i="2"/>
  <c r="Z164" i="2" s="1"/>
  <c r="W163" i="2"/>
  <c r="W130" i="2"/>
  <c r="Y124" i="2"/>
  <c r="Z124" i="2" s="1"/>
  <c r="Y84" i="2"/>
  <c r="Z84" i="2" s="1"/>
  <c r="W83" i="2"/>
  <c r="Y49" i="2"/>
  <c r="Z49" i="2" s="1"/>
  <c r="X48" i="2"/>
  <c r="Y14" i="2"/>
  <c r="Z14" i="2" s="1"/>
  <c r="N22" i="2"/>
  <c r="W44" i="2"/>
  <c r="Y45" i="2"/>
  <c r="Z45" i="2" s="1"/>
  <c r="L27" i="1"/>
  <c r="S175" i="2" s="1"/>
  <c r="X38" i="2"/>
  <c r="X42" i="2" s="1"/>
  <c r="X25" i="2"/>
  <c r="Y25" i="2" s="1"/>
  <c r="Z25" i="2" s="1"/>
  <c r="Y26" i="2"/>
  <c r="Z26" i="2" s="1"/>
  <c r="X51" i="2" l="1"/>
  <c r="X73" i="2"/>
  <c r="Y44" i="2"/>
  <c r="Z44" i="2" s="1"/>
  <c r="Y23" i="2"/>
  <c r="Z23" i="2" s="1"/>
  <c r="Y141" i="2"/>
  <c r="Z141" i="2" s="1"/>
  <c r="Y137" i="2"/>
  <c r="Z137" i="2" s="1"/>
  <c r="Y159" i="2"/>
  <c r="Z159" i="2" s="1"/>
  <c r="Y130" i="2"/>
  <c r="Z130" i="2" s="1"/>
  <c r="Y114" i="2"/>
  <c r="Z114" i="2" s="1"/>
  <c r="X87" i="2"/>
  <c r="X172" i="2"/>
  <c r="Y83" i="2"/>
  <c r="Z83" i="2" s="1"/>
  <c r="Y149" i="2"/>
  <c r="Z149" i="2" s="1"/>
  <c r="X101" i="2"/>
  <c r="W101" i="2"/>
  <c r="Y97" i="2"/>
  <c r="Z97" i="2" s="1"/>
  <c r="M173" i="2"/>
  <c r="M175" i="2" s="1"/>
  <c r="Y13" i="2"/>
  <c r="Z13" i="2" s="1"/>
  <c r="W172" i="2"/>
  <c r="Y163" i="2"/>
  <c r="Z163" i="2" s="1"/>
  <c r="J22" i="2"/>
  <c r="H21" i="2"/>
  <c r="W87" i="2"/>
  <c r="Y87" i="2" s="1"/>
  <c r="Z87" i="2" s="1"/>
  <c r="Y75" i="2"/>
  <c r="Z75" i="2" s="1"/>
  <c r="Y48" i="2"/>
  <c r="Z48" i="2" s="1"/>
  <c r="W42" i="2"/>
  <c r="Y42" i="2" s="1"/>
  <c r="Z42" i="2" s="1"/>
  <c r="Y38" i="2"/>
  <c r="Z38" i="2" s="1"/>
  <c r="W73" i="2"/>
  <c r="Y73" i="2" s="1"/>
  <c r="Z73" i="2" s="1"/>
  <c r="P22" i="2"/>
  <c r="P21" i="2" s="1"/>
  <c r="P28" i="2" s="1"/>
  <c r="P173" i="2" s="1"/>
  <c r="P175" i="2" s="1"/>
  <c r="N21" i="2"/>
  <c r="L30" i="1"/>
  <c r="W22" i="2"/>
  <c r="G21" i="2"/>
  <c r="G28" i="2" s="1"/>
  <c r="G173" i="2" s="1"/>
  <c r="C27" i="1" s="1"/>
  <c r="W51" i="2"/>
  <c r="Y51" i="2" s="1"/>
  <c r="Z51" i="2" s="1"/>
  <c r="Y172" i="2" l="1"/>
  <c r="Z172" i="2" s="1"/>
  <c r="Y101" i="2"/>
  <c r="Z101" i="2" s="1"/>
  <c r="J21" i="2"/>
  <c r="J28" i="2" s="1"/>
  <c r="J173" i="2" s="1"/>
  <c r="C28" i="1" s="1"/>
  <c r="X22" i="2"/>
  <c r="X21" i="2" s="1"/>
  <c r="X28" i="2" s="1"/>
  <c r="X173" i="2" s="1"/>
  <c r="W21" i="2"/>
  <c r="G175" i="2"/>
  <c r="N27" i="1"/>
  <c r="B27" i="1" s="1"/>
  <c r="Y22" i="2" l="1"/>
  <c r="Z22" i="2" s="1"/>
  <c r="J175" i="2"/>
  <c r="C30" i="1"/>
  <c r="N28" i="1"/>
  <c r="B28" i="1" s="1"/>
  <c r="B30" i="1" s="1"/>
  <c r="I27" i="1"/>
  <c r="K27" i="1"/>
  <c r="Y21" i="2"/>
  <c r="Z21" i="2" s="1"/>
  <c r="W28" i="2"/>
  <c r="W173" i="2" l="1"/>
  <c r="W175" i="2" s="1"/>
  <c r="Y28" i="2"/>
  <c r="X175" i="2"/>
  <c r="N30" i="1"/>
  <c r="I28" i="1"/>
  <c r="I30" i="1" s="1"/>
  <c r="M29" i="1"/>
  <c r="M30" i="1" s="1"/>
  <c r="K28" i="1"/>
  <c r="K30" i="1" s="1"/>
  <c r="Y173" i="2" l="1"/>
  <c r="Z173" i="2" s="1"/>
  <c r="Z28" i="2"/>
</calcChain>
</file>

<file path=xl/sharedStrings.xml><?xml version="1.0" encoding="utf-8"?>
<sst xmlns="http://schemas.openxmlformats.org/spreadsheetml/2006/main" count="761" uniqueCount="413">
  <si>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</si>
  <si>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</si>
  <si>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</si>
  <si>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</si>
  <si>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</si>
  <si>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</si>
  <si>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</si>
  <si>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</si>
  <si>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</si>
  <si>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</si>
  <si>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</si>
  <si>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</si>
  <si>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</si>
  <si>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</si>
  <si>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</si>
  <si>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</si>
  <si>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</si>
  <si>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</si>
  <si>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</si>
  <si>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</si>
  <si>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</si>
  <si>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</si>
  <si>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</si>
  <si>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</si>
  <si>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</si>
  <si>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</si>
  <si>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</si>
  <si>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</si>
  <si>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</si>
  <si>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</si>
  <si>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</si>
  <si>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</si>
  <si>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</si>
  <si>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</si>
  <si>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</si>
  <si>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</si>
  <si>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</si>
  <si>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</si>
  <si>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</si>
  <si>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</si>
  <si>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</si>
  <si>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</si>
  <si>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</si>
  <si>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</si>
  <si>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</si>
  <si>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</si>
  <si>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</si>
  <si>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</si>
  <si>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</si>
  <si>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</si>
  <si>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</si>
  <si>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</si>
  <si>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</si>
  <si>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</si>
  <si>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</si>
  <si>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</si>
  <si>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</si>
  <si>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</si>
  <si>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</si>
  <si>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</si>
  <si>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</si>
  <si>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</si>
  <si>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</si>
  <si>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</si>
  <si>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</si>
  <si>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</si>
  <si>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</si>
  <si>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</si>
  <si>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</si>
  <si>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</si>
  <si>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</si>
  <si>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</si>
  <si>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</si>
  <si>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</si>
  <si>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</si>
  <si>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</si>
  <si>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</si>
  <si>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</si>
  <si>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</si>
  <si>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</si>
  <si>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</si>
  <si>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</si>
  <si>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</si>
  <si>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</si>
  <si>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</si>
  <si>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</si>
  <si>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</si>
  <si>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</si>
  <si>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</si>
  <si>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</si>
  <si>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</si>
  <si>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</si>
  <si>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</si>
  <si>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</si>
  <si>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</si>
  <si>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</si>
  <si>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</si>
  <si>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</si>
  <si>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</si>
  <si>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</si>
  <si>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</si>
  <si>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</si>
  <si>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</si>
  <si>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</si>
  <si>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</si>
  <si>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</si>
  <si>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</si>
  <si>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</si>
  <si>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</si>
  <si>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</si>
  <si>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</si>
  <si>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</si>
  <si>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</si>
  <si>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</si>
  <si>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</si>
  <si>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</si>
  <si>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</si>
  <si>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</si>
  <si>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</si>
  <si>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</si>
  <si>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</si>
  <si>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</si>
  <si>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</si>
  <si>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</si>
  <si>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</si>
  <si>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</si>
  <si>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</si>
  <si>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</si>
  <si>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</si>
  <si>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</si>
  <si>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</si>
  <si>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</si>
  <si>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</si>
  <si>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</si>
  <si>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</si>
  <si>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</si>
  <si>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</si>
  <si>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</si>
  <si>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</si>
  <si>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</si>
  <si>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</si>
  <si>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</si>
  <si>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</si>
  <si>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</si>
  <si>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</si>
  <si>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</si>
  <si>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</si>
  <si>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</si>
  <si>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</si>
  <si>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</si>
  <si>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</si>
  <si>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</si>
  <si>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</si>
  <si>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</si>
  <si>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</si>
  <si>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</si>
  <si>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</si>
  <si>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</si>
  <si>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</si>
  <si>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</si>
  <si>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</si>
  <si>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</si>
  <si>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</si>
  <si>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</si>
  <si>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</si>
  <si>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</si>
  <si>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</si>
  <si>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</si>
  <si>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</si>
  <si>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</si>
  <si>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</si>
  <si>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</si>
  <si>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</si>
  <si>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</si>
  <si>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</si>
  <si>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</si>
  <si>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</si>
  <si>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</si>
  <si>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</si>
  <si>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</si>
  <si>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</si>
  <si>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</si>
  <si>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</si>
  <si>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</si>
  <si>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</si>
  <si>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</si>
  <si>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</si>
  <si>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</si>
  <si>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</si>
  <si>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</si>
  <si>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</si>
  <si>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</si>
  <si>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</si>
  <si>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</si>
  <si>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</si>
  <si>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</si>
  <si>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</si>
  <si>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</si>
  <si>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</si>
  <si>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</si>
  <si>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</si>
  <si>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</si>
  <si>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</si>
  <si>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</si>
  <si>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</si>
  <si>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</si>
  <si>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</si>
  <si>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</si>
  <si>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</si>
  <si>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</si>
  <si>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</si>
  <si>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</si>
  <si>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</si>
  <si>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</si>
  <si>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</si>
  <si>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</si>
  <si>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</si>
  <si>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</si>
  <si>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</si>
  <si>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</si>
  <si>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</si>
  <si>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</si>
  <si>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</si>
  <si>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</si>
  <si>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</si>
  <si>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</si>
  <si>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</si>
  <si>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</si>
  <si>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</si>
  <si>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</si>
  <si>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</si>
  <si>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</si>
  <si>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</si>
  <si>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</si>
  <si>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</si>
  <si>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</si>
  <si>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</si>
  <si>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</si>
  <si>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</si>
  <si>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</si>
  <si>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</si>
  <si>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</si>
  <si>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</si>
  <si>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</si>
  <si>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</si>
  <si>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</si>
  <si>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</si>
  <si>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</si>
  <si>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</si>
  <si>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</si>
  <si>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</si>
  <si>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</si>
  <si>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</si>
  <si>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</si>
  <si>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</si>
  <si>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</si>
  <si>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</si>
  <si>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</si>
  <si>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</si>
  <si>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</si>
  <si>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</si>
  <si>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</si>
  <si>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</si>
  <si>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</si>
  <si>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</si>
  <si>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</si>
  <si>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</si>
  <si>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</si>
  <si>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</si>
  <si>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</si>
  <si>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</si>
  <si>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</si>
  <si>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</si>
  <si>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</si>
  <si>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</si>
  <si>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</si>
  <si>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</si>
  <si>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</si>
  <si>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</si>
  <si>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</si>
  <si>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</si>
  <si>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</si>
  <si>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</si>
  <si>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</si>
  <si>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</si>
  <si>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</si>
  <si>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</si>
  <si>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</si>
  <si>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</si>
  <si>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</si>
  <si>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</si>
  <si>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</si>
  <si>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</si>
  <si>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</si>
  <si>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</si>
  <si>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</si>
  <si>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</si>
  <si>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</si>
  <si>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</si>
  <si>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</si>
  <si>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</si>
  <si>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</si>
  <si>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</si>
  <si>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</si>
  <si>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</si>
  <si>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</si>
  <si>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</si>
  <si>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</si>
  <si>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</si>
  <si>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</si>
  <si>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</si>
  <si>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</si>
  <si>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</si>
  <si>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</si>
  <si>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</si>
  <si>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</si>
  <si>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</si>
  <si>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</si>
  <si>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</si>
  <si>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</si>
  <si>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</si>
  <si>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</si>
  <si>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</si>
  <si>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</si>
  <si>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</si>
  <si>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</si>
  <si>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</si>
  <si>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</si>
  <si>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</si>
  <si>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</si>
  <si>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</si>
  <si>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</si>
  <si>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</si>
  <si>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ФО-П РЄПІНА ІННА ВОЛОДИМИРІВНА (код 2729416680)</t>
  </si>
  <si>
    <t>ФОП Терновий Дмитро Миколайович (код 2527401197)</t>
  </si>
  <si>
    <t>ТЕРНОВА ОЛЬГА ОЛЕКСІЇВНА (ІПН 2576516225)</t>
  </si>
  <si>
    <t>ТОВ «ЦП ПСИХОЛОГІЇ РОЗРАДА» (код 43654816)</t>
  </si>
  <si>
    <t>СЕЗІН ДЕНИС ВАЛЕРІЙОВИЧ (ІПН 3296901853)</t>
  </si>
  <si>
    <t>АТ "УКРСИББАНК"  (код 09807750)</t>
  </si>
  <si>
    <t>ФОП Марчук Денис Станіславович (код 2865101810)</t>
  </si>
  <si>
    <t>ФОП СНЕГІРЬОВА ІРИНА АНАТОЛІЇВНА (код 2702706065)</t>
  </si>
  <si>
    <t>3-е Київське упр-ня АТ "УКРСИББАНК"  (код 09807750)</t>
  </si>
  <si>
    <t>Комісія по рах. UA033510050000026001879031156 UAH за зовнішній платіж СЕП ССП зг.Дог. №03631040601 від 18.10.2016 без ПДВ</t>
  </si>
  <si>
    <t>П.д. №277 від 05.11.2021</t>
  </si>
  <si>
    <t>П.д. №266 від 01.11.2021</t>
  </si>
  <si>
    <t>П.д. №267 від 01.11.2021</t>
  </si>
  <si>
    <t>П.д. №7961974 від 29.10.2021</t>
  </si>
  <si>
    <t>Назва конкурсної програми: Розвиток кінопроєкту</t>
  </si>
  <si>
    <t>Назва Грантоотримувача: Товаривство з обмеженою відповідальністю "Маркер Медіа"</t>
  </si>
  <si>
    <t>Назва проєкту: Якщо весь світ на твоєму боці</t>
  </si>
  <si>
    <t>Дата початку проєкту: вересень 2021 року</t>
  </si>
  <si>
    <t>Дата завершення проєкту: 15 листопада 2021 року</t>
  </si>
  <si>
    <t>Назва ЛОТ-у: 4FILM1</t>
  </si>
  <si>
    <t>за період з 01 вересня 2021 року по 15 листопада 2021 року</t>
  </si>
  <si>
    <t>Сезін Денис Валерійович, керівник та координатор проекту</t>
  </si>
  <si>
    <t>Ольга Тернова, автор (співавтор 2) сценарію</t>
  </si>
  <si>
    <t>ФОП Терновий Д., автор (співавтор 1) сценарію</t>
  </si>
  <si>
    <t>ФОП Рєпіна И.В., редактор сценарію</t>
  </si>
  <si>
    <t>Придбання витратних матеріалів, канцтоварів, бумаги</t>
  </si>
  <si>
    <t>Аудиторські витрати</t>
  </si>
  <si>
    <t>переказ</t>
  </si>
  <si>
    <t>місяць</t>
  </si>
  <si>
    <t>Послуги КОНСУЛЬТАНТА_психолога З ДИТЯЧОЇ ПСИХОЛОГІЇ та виховання</t>
  </si>
  <si>
    <t>Сезін Д.В.</t>
  </si>
  <si>
    <t>Директор</t>
  </si>
  <si>
    <t>до Договору про надання гранту № 4FILM1-02900</t>
  </si>
  <si>
    <t>П.д. №281 від 06.11.2021</t>
  </si>
  <si>
    <t>П.д. №282 від 06.11.2021</t>
  </si>
  <si>
    <t>у період з 01 вересня 2021 року по 15 листопада 2021 року</t>
  </si>
  <si>
    <t>ТОВ "МЕТРО Кеш енд Кері Україна", 32049199</t>
  </si>
  <si>
    <t>ТОВ "Універсум-Аудит", (код 40670540)</t>
  </si>
  <si>
    <t>Дог. №14/09/2021-УП-2 від 14.09.2021р</t>
  </si>
  <si>
    <t>від "15" вересня 2021 року</t>
  </si>
  <si>
    <t>Додаток №_4_</t>
  </si>
  <si>
    <t>за проектом №4FILM1-22900 Сценарій фільму для дітей з робочою назвою "Якщо весь світ на твоєму боці"</t>
  </si>
  <si>
    <t>Розрахункова відомость за вересень 2021, Розрахункова відомость за жовтень 2021, Розрахункова відомость за листопад 2021</t>
  </si>
  <si>
    <t>АКТ №А2 від 10.11.2021р., Розрахункова відомость за вересень 2021, Розрахункова відомость за жовтень 2021, Розрахункова відомость за листопад 2021</t>
  </si>
  <si>
    <t>П.д. №276 від 03.11.2021, П.д. №272 від 01.11.2021, П.д. №251 від 18.10.2021, П.д. №252 від 18.10.2021, П.д. №275 від 02.11.2021, П.д. №273 від 02.11.2021</t>
  </si>
  <si>
    <t>П.д. №268 від 01.11.2021, П.д. №271 від 05.11.2021, П.д. №251 від 18.10.2021, П.д. №252 від 18.10.2021, П.д. №275 від 02.11.2021, П.д. №273 від 02.11.2021</t>
  </si>
  <si>
    <t>Дог.№02/0921-ЯВСНТБ-A2 від 01.09.2021р., додаток №1 від 01.09.2021р., Акт приймання- передачі прав №А2 від 10.11.2021</t>
  </si>
  <si>
    <t>П.д. №253 від 18.10.2021, П.д. №274 від 02.11.2021</t>
  </si>
  <si>
    <t>П.д. №278 від 05.11.2021, П.д. №269 від 01.11.2021, П.д. №264 від 21.10.2021</t>
  </si>
  <si>
    <t>П.д. №279 від 05.11.2021, П.д. №270 від 01.11.2021, П.д. №265 від 21.10.2021</t>
  </si>
  <si>
    <t xml:space="preserve">Дог.№01/0921-ЯВСНТБ-А1 від 01.09.2021р., додаток №1 від 01.09.2021р., Акт приймання- передачі прав №А1 від 10.11.2021 </t>
  </si>
  <si>
    <t xml:space="preserve">Дог.№03/0921-ЯВСНТБ-РП від 01.09.2021р </t>
  </si>
  <si>
    <t>АКТ №А1 від 10.11.2021 р</t>
  </si>
  <si>
    <t>Акт б/н від 10.11.2021р</t>
  </si>
  <si>
    <t>Накладна №1653141 від 11.09.2021р, Накладна №1651030 від 17.09.2021р, Накладна №1652150 від 06.11.2021р, Накладна №1653009 від 22.09.2021р</t>
  </si>
  <si>
    <t>П.д. №285 від 10.11.2021</t>
  </si>
  <si>
    <t xml:space="preserve">Дог.№ 04/0921-ЯВСНТБ-РП від 01.09.2021 р. </t>
  </si>
  <si>
    <t>Акт б/н від 15.11.2021р</t>
  </si>
  <si>
    <t>Дог.№05/0921-ЯВСНТБ-ЮП від 01.09.2021 р.</t>
  </si>
  <si>
    <t>Акт б/н від 15 листопада 2021р</t>
  </si>
  <si>
    <t>№1958026087 та №1958026086 від 08.11.2021, №1957595945 та №1957595947 та №1957595948 та №1957615478 від 05.11.2021р., №1952745311 та №1952745309 та №1952745310 від 19.10.2021р., №1953623257 та №1953623256 від 22.10.2021р., №1956137531 та №1956137531 та №1956137530 та №1956137529, №1956151578 від 01.11.2021р., №1956884161 та №1956884162 та №1956884163 та №1956894453 та №1956894455 від 03.11.2021</t>
  </si>
  <si>
    <t xml:space="preserve">Дог.№04112021-ЯВСНТБ-КП від 05.11.2021 р. </t>
  </si>
  <si>
    <t>Акт №14 від 15.11.2021р.</t>
  </si>
  <si>
    <t>ТОВ «Універсум-Аудит»</t>
  </si>
  <si>
    <t>/Богуславський П.О./</t>
  </si>
  <si>
    <t xml:space="preserve">сертифікат аудитора № 007677 від 31.05.2018р. </t>
  </si>
  <si>
    <t>рішенням АПУ від 31.05.2018р. №360/2</t>
  </si>
  <si>
    <t>Джерело фінансування Стаття витрат</t>
  </si>
  <si>
    <t>Планові показники за кошторисом</t>
  </si>
  <si>
    <t>Фактична сума витрат методом нарахування</t>
  </si>
  <si>
    <t>Показники витрат за данними перевірки</t>
  </si>
  <si>
    <t>Відхилення від бюджету</t>
  </si>
  <si>
    <t>За рахунок коштів гранту</t>
  </si>
  <si>
    <t>1.Винагорода членам команди</t>
  </si>
  <si>
    <t>6.Матеріальні витрати</t>
  </si>
  <si>
    <t>13.Інші прямі витрати</t>
  </si>
  <si>
    <t>За рахунок співфінансування</t>
  </si>
  <si>
    <t>Наказ №5 від 01.09.2021р.</t>
  </si>
  <si>
    <t>Ав.звіт №1 від 11.09.2021, Ав.звіт №2 від 17.09.2021, Ав.звіт №4 від 06.11.2021, Ав.звіт №3 від 22.09.2021, акт списання №1 від 08.11.2021</t>
  </si>
  <si>
    <t xml:space="preserve"> Договір №03631040601 від 18.10.2016, Додаток №1, Додаток №1.2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</si>
</sst>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b/>
      <sz val="14"/>
      <color rgb="FF222222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22222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7" fillId="0" borderId="46"/>
  </cellStyleXfs>
  <cellXfs count="46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61" xfId="0" applyFont="1" applyFill="1" applyBorder="1" applyAlignment="1">
      <alignment vertical="top" wrapText="1"/>
    </xf>
    <xf numFmtId="0" fontId="36" fillId="0" borderId="60" xfId="0" applyFont="1" applyBorder="1" applyAlignment="1">
      <alignment horizontal="center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0" fontId="36" fillId="0" borderId="60" xfId="0" applyFont="1" applyFill="1" applyBorder="1" applyAlignment="1">
      <alignment horizontal="center" vertical="top"/>
    </xf>
    <xf numFmtId="0" fontId="36" fillId="0" borderId="61" xfId="0" applyFont="1" applyBorder="1" applyAlignment="1">
      <alignment vertical="top" wrapText="1"/>
    </xf>
    <xf numFmtId="0" fontId="36" fillId="0" borderId="63" xfId="0" applyFont="1" applyBorder="1" applyAlignment="1">
      <alignment vertical="top" wrapText="1"/>
    </xf>
    <xf numFmtId="0" fontId="36" fillId="0" borderId="62" xfId="0" applyFont="1" applyBorder="1" applyAlignment="1">
      <alignment vertical="top" wrapText="1"/>
    </xf>
    <xf numFmtId="4" fontId="36" fillId="0" borderId="65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0" fontId="35" fillId="0" borderId="76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1" fillId="0" borderId="26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4" fontId="1" fillId="0" borderId="26" xfId="0" applyNumberFormat="1" applyFont="1" applyBorder="1"/>
    <xf numFmtId="0" fontId="1" fillId="0" borderId="26" xfId="0" applyFont="1" applyFill="1" applyBorder="1" applyAlignment="1">
      <alignment wrapText="1"/>
    </xf>
    <xf numFmtId="4" fontId="1" fillId="0" borderId="26" xfId="0" applyNumberFormat="1" applyFont="1" applyFill="1" applyBorder="1" applyAlignment="1"/>
    <xf numFmtId="4" fontId="1" fillId="0" borderId="26" xfId="0" applyNumberFormat="1" applyFont="1" applyBorder="1" applyAlignment="1"/>
    <xf numFmtId="4" fontId="0" fillId="0" borderId="0" xfId="0" applyNumberFormat="1" applyFont="1" applyAlignment="1"/>
    <xf numFmtId="0" fontId="4" fillId="0" borderId="61" xfId="0" applyFont="1" applyFill="1" applyBorder="1" applyAlignment="1">
      <alignment vertical="top" wrapText="1"/>
    </xf>
    <xf numFmtId="0" fontId="31" fillId="0" borderId="26" xfId="0" applyFont="1" applyFill="1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top" wrapText="1"/>
    </xf>
    <xf numFmtId="0" fontId="1" fillId="8" borderId="26" xfId="0" applyFont="1" applyFill="1" applyBorder="1" applyAlignment="1">
      <alignment wrapText="1"/>
    </xf>
    <xf numFmtId="0" fontId="37" fillId="0" borderId="46" xfId="1" applyAlignment="1">
      <alignment wrapText="1"/>
    </xf>
    <xf numFmtId="4" fontId="37" fillId="0" borderId="46" xfId="1" applyNumberFormat="1"/>
    <xf numFmtId="4" fontId="38" fillId="0" borderId="46" xfId="1" applyNumberFormat="1" applyFont="1" applyAlignment="1">
      <alignment horizontal="center" wrapText="1"/>
    </xf>
    <xf numFmtId="0" fontId="33" fillId="0" borderId="46" xfId="1" applyFont="1" applyAlignment="1">
      <alignment wrapText="1"/>
    </xf>
    <xf numFmtId="0" fontId="39" fillId="0" borderId="46" xfId="1" applyFont="1" applyAlignment="1">
      <alignment horizontal="right" vertical="center"/>
    </xf>
    <xf numFmtId="0" fontId="37" fillId="0" borderId="46" xfId="1"/>
    <xf numFmtId="0" fontId="0" fillId="0" borderId="0" xfId="0"/>
    <xf numFmtId="0" fontId="40" fillId="0" borderId="46" xfId="1" applyFont="1" applyAlignment="1">
      <alignment wrapText="1"/>
    </xf>
    <xf numFmtId="0" fontId="40" fillId="0" borderId="116" xfId="1" applyFont="1" applyBorder="1" applyAlignment="1">
      <alignment wrapText="1"/>
    </xf>
    <xf numFmtId="0" fontId="40" fillId="0" borderId="116" xfId="1" applyFont="1" applyBorder="1"/>
    <xf numFmtId="0" fontId="41" fillId="0" borderId="46" xfId="1" applyFont="1" applyAlignment="1">
      <alignment horizontal="right" vertical="center"/>
    </xf>
    <xf numFmtId="0" fontId="43" fillId="0" borderId="119" xfId="0" applyFont="1" applyBorder="1" applyAlignment="1">
      <alignment horizontal="center" vertical="center" wrapText="1"/>
    </xf>
    <xf numFmtId="0" fontId="43" fillId="0" borderId="120" xfId="0" applyFont="1" applyBorder="1" applyAlignment="1">
      <alignment horizontal="center" vertical="center" wrapText="1"/>
    </xf>
    <xf numFmtId="0" fontId="42" fillId="0" borderId="121" xfId="0" applyFont="1" applyBorder="1"/>
    <xf numFmtId="4" fontId="44" fillId="0" borderId="121" xfId="0" applyNumberFormat="1" applyFont="1" applyBorder="1"/>
    <xf numFmtId="0" fontId="45" fillId="0" borderId="121" xfId="0" applyFont="1" applyBorder="1" applyAlignment="1">
      <alignment wrapText="1"/>
    </xf>
    <xf numFmtId="4" fontId="45" fillId="0" borderId="121" xfId="0" applyNumberFormat="1" applyFont="1" applyBorder="1"/>
    <xf numFmtId="4" fontId="45" fillId="0" borderId="121" xfId="0" applyNumberFormat="1" applyFont="1" applyBorder="1" applyAlignment="1">
      <alignment wrapText="1"/>
    </xf>
    <xf numFmtId="0" fontId="46" fillId="0" borderId="26" xfId="0" applyFont="1" applyFill="1" applyBorder="1" applyAlignment="1">
      <alignment wrapText="1"/>
    </xf>
    <xf numFmtId="0" fontId="46" fillId="0" borderId="26" xfId="0" applyFont="1" applyBorder="1" applyAlignment="1">
      <alignment wrapText="1"/>
    </xf>
    <xf numFmtId="4" fontId="46" fillId="0" borderId="26" xfId="0" applyNumberFormat="1" applyFont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4" fontId="2" fillId="2" borderId="47" xfId="0" applyNumberFormat="1" applyFont="1" applyFill="1" applyBorder="1" applyAlignment="1">
      <alignment horizontal="center" vertical="center"/>
    </xf>
    <xf numFmtId="4" fontId="2" fillId="2" borderId="114" xfId="0" applyNumberFormat="1" applyFont="1" applyFill="1" applyBorder="1" applyAlignment="1">
      <alignment horizontal="center" vertical="center"/>
    </xf>
    <xf numFmtId="4" fontId="2" fillId="2" borderId="5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114" xfId="0" applyNumberFormat="1" applyFont="1" applyFill="1" applyBorder="1" applyAlignment="1">
      <alignment horizontal="center" vertical="center" wrapText="1"/>
    </xf>
    <xf numFmtId="4" fontId="2" fillId="2" borderId="5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10" fillId="0" borderId="61" xfId="0" applyFont="1" applyBorder="1" applyAlignment="1"/>
    <xf numFmtId="0" fontId="10" fillId="0" borderId="62" xfId="0" applyFont="1" applyBorder="1" applyAlignment="1"/>
    <xf numFmtId="0" fontId="1" fillId="0" borderId="6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4" fontId="1" fillId="0" borderId="66" xfId="0" applyNumberFormat="1" applyFont="1" applyBorder="1" applyAlignment="1">
      <alignment horizontal="right"/>
    </xf>
    <xf numFmtId="4" fontId="1" fillId="0" borderId="57" xfId="0" applyNumberFormat="1" applyFont="1" applyBorder="1" applyAlignment="1">
      <alignment horizontal="right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3" fillId="0" borderId="115" xfId="0" applyFont="1" applyBorder="1" applyAlignment="1">
      <alignment horizontal="center" wrapText="1"/>
    </xf>
    <xf numFmtId="0" fontId="0" fillId="0" borderId="115" xfId="0" applyFont="1" applyBorder="1" applyAlignment="1"/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2" fillId="0" borderId="117" xfId="0" applyFont="1" applyBorder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70" zoomScaleNormal="70" workbookViewId="0">
      <selection activeCell="H2" sqref="H2:J2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125" customWidth="1"/>
    <col min="24" max="26" width="8.375" customWidth="1"/>
    <col min="27" max="31" width="9.625" customWidth="1"/>
  </cols>
  <sheetData>
    <row r="1" spans="1:31" ht="15" customHeight="1" x14ac:dyDescent="0.2">
      <c r="A1" s="402" t="s">
        <v>0</v>
      </c>
      <c r="B1" s="397"/>
      <c r="C1" s="1"/>
      <c r="D1" s="2"/>
      <c r="E1" s="1"/>
      <c r="F1" s="1"/>
      <c r="G1" s="1"/>
      <c r="H1" s="2" t="s">
        <v>373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02" t="s">
        <v>365</v>
      </c>
      <c r="I2" s="397"/>
      <c r="J2" s="3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02" t="s">
        <v>372</v>
      </c>
      <c r="I3" s="397"/>
      <c r="J3" s="39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03" t="s">
        <v>1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03" t="s">
        <v>2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04" t="s">
        <v>353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05"/>
      <c r="B23" s="398" t="s">
        <v>3</v>
      </c>
      <c r="C23" s="399"/>
      <c r="D23" s="408" t="s">
        <v>4</v>
      </c>
      <c r="E23" s="409"/>
      <c r="F23" s="409"/>
      <c r="G23" s="409"/>
      <c r="H23" s="409"/>
      <c r="I23" s="409"/>
      <c r="J23" s="410"/>
      <c r="K23" s="398" t="s">
        <v>5</v>
      </c>
      <c r="L23" s="399"/>
      <c r="M23" s="398" t="s">
        <v>6</v>
      </c>
      <c r="N23" s="39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06"/>
      <c r="B24" s="400"/>
      <c r="C24" s="401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411" t="s">
        <v>12</v>
      </c>
      <c r="J24" s="401"/>
      <c r="K24" s="400"/>
      <c r="L24" s="401"/>
      <c r="M24" s="400"/>
      <c r="N24" s="40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07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30</v>
      </c>
      <c r="B27" s="33">
        <f t="shared" ref="B27:B28" si="0">C27/N27</f>
        <v>0.91518235793044955</v>
      </c>
      <c r="C27" s="34">
        <f>'Кошторис  витрат'!G173</f>
        <v>215800</v>
      </c>
      <c r="D27" s="35">
        <v>0</v>
      </c>
      <c r="E27" s="36">
        <v>0</v>
      </c>
      <c r="F27" s="36">
        <v>0</v>
      </c>
      <c r="G27" s="36">
        <v>0</v>
      </c>
      <c r="H27" s="36">
        <v>20000</v>
      </c>
      <c r="I27" s="37">
        <f t="shared" ref="I27:I29" si="1">J27/N27</f>
        <v>8.4817642069550461E-2</v>
      </c>
      <c r="J27" s="34">
        <f t="shared" ref="J27:J29" si="2">D27+E27+F27+G27+H27</f>
        <v>20000</v>
      </c>
      <c r="K27" s="33">
        <f t="shared" ref="K27:K29" si="3">L27/N27</f>
        <v>0</v>
      </c>
      <c r="L27" s="34">
        <f>'Кошторис  витрат'!S173</f>
        <v>0</v>
      </c>
      <c r="M27" s="38">
        <v>1</v>
      </c>
      <c r="N27" s="39">
        <f t="shared" ref="N27:N29" si="4">C27+J27+L27</f>
        <v>235800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31</v>
      </c>
      <c r="B28" s="41">
        <f t="shared" si="0"/>
        <v>0.91467922224479903</v>
      </c>
      <c r="C28" s="42">
        <f>'Кошторис  витрат'!J173</f>
        <v>214409.49</v>
      </c>
      <c r="D28" s="43">
        <v>0</v>
      </c>
      <c r="E28" s="44">
        <v>0</v>
      </c>
      <c r="F28" s="44">
        <v>0</v>
      </c>
      <c r="G28" s="44">
        <v>0</v>
      </c>
      <c r="H28" s="44">
        <v>20000</v>
      </c>
      <c r="I28" s="45">
        <f t="shared" si="1"/>
        <v>8.5320777755200958E-2</v>
      </c>
      <c r="J28" s="42">
        <f t="shared" si="2"/>
        <v>20000</v>
      </c>
      <c r="K28" s="41">
        <f t="shared" si="3"/>
        <v>0</v>
      </c>
      <c r="L28" s="42">
        <f>'Кошторис  витрат'!V173</f>
        <v>0</v>
      </c>
      <c r="M28" s="46">
        <v>1</v>
      </c>
      <c r="N28" s="47">
        <f t="shared" si="4"/>
        <v>234409.49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32</v>
      </c>
      <c r="B29" s="49">
        <f>C29/N29</f>
        <v>0.8900192466318394</v>
      </c>
      <c r="C29" s="50">
        <v>161850</v>
      </c>
      <c r="D29" s="51">
        <v>0</v>
      </c>
      <c r="E29" s="52">
        <v>0</v>
      </c>
      <c r="F29" s="52">
        <v>0</v>
      </c>
      <c r="G29" s="52">
        <v>0</v>
      </c>
      <c r="H29" s="52">
        <v>20000</v>
      </c>
      <c r="I29" s="53">
        <f t="shared" si="1"/>
        <v>0.10998075336816057</v>
      </c>
      <c r="J29" s="50">
        <f t="shared" si="2"/>
        <v>20000</v>
      </c>
      <c r="K29" s="49">
        <f t="shared" si="3"/>
        <v>0</v>
      </c>
      <c r="L29" s="50">
        <v>0</v>
      </c>
      <c r="M29" s="54">
        <f>(N29*M28)/N28</f>
        <v>0.77577917173916466</v>
      </c>
      <c r="N29" s="55">
        <f t="shared" si="4"/>
        <v>181850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33</v>
      </c>
      <c r="B30" s="57">
        <f t="shared" ref="B30:N30" si="5">B28-B29</f>
        <v>2.4659975612959628E-2</v>
      </c>
      <c r="C30" s="58">
        <f t="shared" si="5"/>
        <v>52559.489999999991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-2.4659975612959614E-2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0.22422082826083534</v>
      </c>
      <c r="N30" s="64">
        <f t="shared" si="5"/>
        <v>52559.489999999991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34</v>
      </c>
      <c r="C32" s="412" t="s">
        <v>364</v>
      </c>
      <c r="D32" s="413"/>
      <c r="E32" s="413"/>
      <c r="F32" s="65"/>
      <c r="G32" s="66"/>
      <c r="H32" s="66"/>
      <c r="I32" s="67"/>
      <c r="J32" s="412" t="s">
        <v>363</v>
      </c>
      <c r="K32" s="413"/>
      <c r="L32" s="413"/>
      <c r="M32" s="413"/>
      <c r="N32" s="41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35</v>
      </c>
      <c r="E33" s="5"/>
      <c r="F33" s="69"/>
      <c r="G33" s="396" t="s">
        <v>36</v>
      </c>
      <c r="H33" s="397"/>
      <c r="I33" s="13"/>
      <c r="J33" s="396" t="s">
        <v>37</v>
      </c>
      <c r="K33" s="397"/>
      <c r="L33" s="397"/>
      <c r="M33" s="397"/>
      <c r="N33" s="39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995"/>
  <sheetViews>
    <sheetView view="pageBreakPreview" topLeftCell="B1" zoomScale="70" zoomScaleNormal="70" zoomScaleSheetLayoutView="70" workbookViewId="0">
      <selection activeCell="B168" sqref="B168:C168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125" customWidth="1"/>
    <col min="29" max="33" width="4.5" customWidth="1"/>
  </cols>
  <sheetData>
    <row r="1" spans="1:33" ht="18" customHeight="1" x14ac:dyDescent="0.25">
      <c r="A1" s="415" t="s">
        <v>38</v>
      </c>
      <c r="B1" s="397"/>
      <c r="C1" s="397"/>
      <c r="D1" s="397"/>
      <c r="E1" s="39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 Товаривство з обмеженою відповідальністю "Маркер Медіа"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Якщо весь світ на твоєму боці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вересень 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15 листопада 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thickBot="1" x14ac:dyDescent="0.25">
      <c r="A7" s="416" t="s">
        <v>39</v>
      </c>
      <c r="B7" s="418" t="s">
        <v>40</v>
      </c>
      <c r="C7" s="421" t="s">
        <v>41</v>
      </c>
      <c r="D7" s="424" t="s">
        <v>42</v>
      </c>
      <c r="E7" s="414" t="s">
        <v>43</v>
      </c>
      <c r="F7" s="409"/>
      <c r="G7" s="409"/>
      <c r="H7" s="409"/>
      <c r="I7" s="409"/>
      <c r="J7" s="410"/>
      <c r="K7" s="414" t="s">
        <v>44</v>
      </c>
      <c r="L7" s="409"/>
      <c r="M7" s="409"/>
      <c r="N7" s="409"/>
      <c r="O7" s="409"/>
      <c r="P7" s="410"/>
      <c r="Q7" s="439" t="s">
        <v>45</v>
      </c>
      <c r="R7" s="440"/>
      <c r="S7" s="440"/>
      <c r="T7" s="440"/>
      <c r="U7" s="440"/>
      <c r="V7" s="441"/>
      <c r="W7" s="442" t="s">
        <v>46</v>
      </c>
      <c r="X7" s="409"/>
      <c r="Y7" s="409"/>
      <c r="Z7" s="410"/>
      <c r="AA7" s="443" t="s">
        <v>47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06"/>
      <c r="B8" s="419"/>
      <c r="C8" s="422"/>
      <c r="D8" s="425"/>
      <c r="E8" s="433" t="s">
        <v>48</v>
      </c>
      <c r="F8" s="409"/>
      <c r="G8" s="410"/>
      <c r="H8" s="433" t="s">
        <v>49</v>
      </c>
      <c r="I8" s="409"/>
      <c r="J8" s="410"/>
      <c r="K8" s="433" t="s">
        <v>48</v>
      </c>
      <c r="L8" s="409"/>
      <c r="M8" s="410"/>
      <c r="N8" s="433" t="s">
        <v>49</v>
      </c>
      <c r="O8" s="409"/>
      <c r="P8" s="410"/>
      <c r="Q8" s="444" t="s">
        <v>48</v>
      </c>
      <c r="R8" s="445"/>
      <c r="S8" s="446"/>
      <c r="T8" s="444" t="s">
        <v>49</v>
      </c>
      <c r="U8" s="445"/>
      <c r="V8" s="446"/>
      <c r="W8" s="443" t="s">
        <v>50</v>
      </c>
      <c r="X8" s="443" t="s">
        <v>51</v>
      </c>
      <c r="Y8" s="442" t="s">
        <v>52</v>
      </c>
      <c r="Z8" s="410"/>
      <c r="AA8" s="406"/>
      <c r="AB8" s="1"/>
      <c r="AC8" s="1"/>
      <c r="AD8" s="1"/>
      <c r="AE8" s="1"/>
      <c r="AF8" s="1"/>
      <c r="AG8" s="1"/>
    </row>
    <row r="9" spans="1:33" ht="30" customHeight="1" thickBot="1" x14ac:dyDescent="0.25">
      <c r="A9" s="417"/>
      <c r="B9" s="420"/>
      <c r="C9" s="423"/>
      <c r="D9" s="426"/>
      <c r="E9" s="84" t="s">
        <v>53</v>
      </c>
      <c r="F9" s="85" t="s">
        <v>54</v>
      </c>
      <c r="G9" s="86" t="s">
        <v>55</v>
      </c>
      <c r="H9" s="84" t="s">
        <v>53</v>
      </c>
      <c r="I9" s="85" t="s">
        <v>54</v>
      </c>
      <c r="J9" s="86" t="s">
        <v>56</v>
      </c>
      <c r="K9" s="84" t="s">
        <v>53</v>
      </c>
      <c r="L9" s="85" t="s">
        <v>57</v>
      </c>
      <c r="M9" s="86" t="s">
        <v>58</v>
      </c>
      <c r="N9" s="84" t="s">
        <v>53</v>
      </c>
      <c r="O9" s="85" t="s">
        <v>57</v>
      </c>
      <c r="P9" s="86" t="s">
        <v>59</v>
      </c>
      <c r="Q9" s="84" t="s">
        <v>53</v>
      </c>
      <c r="R9" s="85" t="s">
        <v>57</v>
      </c>
      <c r="S9" s="86" t="s">
        <v>60</v>
      </c>
      <c r="T9" s="84" t="s">
        <v>53</v>
      </c>
      <c r="U9" s="85" t="s">
        <v>57</v>
      </c>
      <c r="V9" s="86" t="s">
        <v>61</v>
      </c>
      <c r="W9" s="407"/>
      <c r="X9" s="407"/>
      <c r="Y9" s="87" t="s">
        <v>62</v>
      </c>
      <c r="Z9" s="88" t="s">
        <v>13</v>
      </c>
      <c r="AA9" s="407"/>
      <c r="AB9" s="1"/>
      <c r="AC9" s="1"/>
      <c r="AD9" s="1"/>
      <c r="AE9" s="1"/>
      <c r="AF9" s="1"/>
      <c r="AG9" s="1"/>
    </row>
    <row r="10" spans="1:33" ht="24.75" customHeight="1" thickBo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3" t="s">
        <v>63</v>
      </c>
      <c r="B11" s="94"/>
      <c r="C11" s="95" t="s">
        <v>64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5">
      <c r="A12" s="101" t="s">
        <v>65</v>
      </c>
      <c r="B12" s="102">
        <v>1</v>
      </c>
      <c r="C12" s="103" t="s">
        <v>66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67</v>
      </c>
      <c r="B13" s="109" t="s">
        <v>68</v>
      </c>
      <c r="C13" s="110" t="s">
        <v>69</v>
      </c>
      <c r="D13" s="111"/>
      <c r="E13" s="112">
        <f>SUM(E14:E14)</f>
        <v>2.5</v>
      </c>
      <c r="F13" s="113"/>
      <c r="G13" s="114">
        <f>SUM(G14:G14)</f>
        <v>5000</v>
      </c>
      <c r="H13" s="112">
        <f>SUM(H14:H14)</f>
        <v>2.5</v>
      </c>
      <c r="I13" s="113"/>
      <c r="J13" s="114">
        <f>SUM(J14:J14)</f>
        <v>5000</v>
      </c>
      <c r="K13" s="112">
        <f>SUM(K14:K14)</f>
        <v>0</v>
      </c>
      <c r="L13" s="113"/>
      <c r="M13" s="114">
        <f>SUM(M14:M14)</f>
        <v>0</v>
      </c>
      <c r="N13" s="112">
        <f>SUM(N14:N14)</f>
        <v>0</v>
      </c>
      <c r="O13" s="113"/>
      <c r="P13" s="114">
        <f>SUM(P14:P14)</f>
        <v>0</v>
      </c>
      <c r="Q13" s="112">
        <f>SUM(Q14:Q14)</f>
        <v>0</v>
      </c>
      <c r="R13" s="113"/>
      <c r="S13" s="114">
        <f>SUM(S14:S14)</f>
        <v>0</v>
      </c>
      <c r="T13" s="112">
        <f>SUM(T14:T14)</f>
        <v>0</v>
      </c>
      <c r="U13" s="113"/>
      <c r="V13" s="114">
        <f>SUM(V14:V14)</f>
        <v>0</v>
      </c>
      <c r="W13" s="114">
        <f>SUM(W14:W14)</f>
        <v>5000</v>
      </c>
      <c r="X13" s="114">
        <f>SUM(X14:X14)</f>
        <v>5000</v>
      </c>
      <c r="Y13" s="115">
        <f t="shared" ref="Y13:Y28" si="0">W13-X13</f>
        <v>0</v>
      </c>
      <c r="Z13" s="116">
        <f t="shared" ref="Z13:Z28" si="1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thickBot="1" x14ac:dyDescent="0.25">
      <c r="A14" s="119" t="s">
        <v>70</v>
      </c>
      <c r="B14" s="120" t="s">
        <v>71</v>
      </c>
      <c r="C14" s="370" t="s">
        <v>354</v>
      </c>
      <c r="D14" s="350" t="s">
        <v>73</v>
      </c>
      <c r="E14" s="351">
        <v>2.5</v>
      </c>
      <c r="F14" s="352">
        <v>2000</v>
      </c>
      <c r="G14" s="125">
        <f t="shared" ref="G14" si="2">E14*F14</f>
        <v>5000</v>
      </c>
      <c r="H14" s="123">
        <v>2.5</v>
      </c>
      <c r="I14" s="124">
        <v>2000</v>
      </c>
      <c r="J14" s="125">
        <f t="shared" ref="J14" si="3">H14*I14</f>
        <v>5000</v>
      </c>
      <c r="K14" s="123"/>
      <c r="L14" s="124"/>
      <c r="M14" s="125">
        <f t="shared" ref="M14" si="4">K14*L14</f>
        <v>0</v>
      </c>
      <c r="N14" s="123"/>
      <c r="O14" s="124"/>
      <c r="P14" s="125">
        <f t="shared" ref="P14" si="5">N14*O14</f>
        <v>0</v>
      </c>
      <c r="Q14" s="123"/>
      <c r="R14" s="124"/>
      <c r="S14" s="125">
        <f t="shared" ref="S14" si="6">Q14*R14</f>
        <v>0</v>
      </c>
      <c r="T14" s="123"/>
      <c r="U14" s="124"/>
      <c r="V14" s="125">
        <f t="shared" ref="V14" si="7">T14*U14</f>
        <v>0</v>
      </c>
      <c r="W14" s="126">
        <f>G14+M14+S14</f>
        <v>5000</v>
      </c>
      <c r="X14" s="127">
        <f>J14+P14+V14</f>
        <v>5000</v>
      </c>
      <c r="Y14" s="127">
        <f t="shared" si="0"/>
        <v>0</v>
      </c>
      <c r="Z14" s="128">
        <f t="shared" si="1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08" t="s">
        <v>67</v>
      </c>
      <c r="B15" s="109" t="s">
        <v>74</v>
      </c>
      <c r="C15" s="140" t="s">
        <v>75</v>
      </c>
      <c r="D15" s="141"/>
      <c r="E15" s="142">
        <f>SUM(E16:E18)</f>
        <v>0</v>
      </c>
      <c r="F15" s="143"/>
      <c r="G15" s="144">
        <f t="shared" ref="G15:H15" si="8">SUM(G16:G18)</f>
        <v>0</v>
      </c>
      <c r="H15" s="142">
        <f t="shared" si="8"/>
        <v>0</v>
      </c>
      <c r="I15" s="143"/>
      <c r="J15" s="144">
        <f t="shared" ref="J15:K15" si="9">SUM(J16:J18)</f>
        <v>0</v>
      </c>
      <c r="K15" s="142">
        <f t="shared" si="9"/>
        <v>0</v>
      </c>
      <c r="L15" s="143"/>
      <c r="M15" s="144">
        <f t="shared" ref="M15:N15" si="10">SUM(M16:M18)</f>
        <v>0</v>
      </c>
      <c r="N15" s="142">
        <f t="shared" si="10"/>
        <v>0</v>
      </c>
      <c r="O15" s="143"/>
      <c r="P15" s="144">
        <f t="shared" ref="P15:Q15" si="11">SUM(P16:P18)</f>
        <v>0</v>
      </c>
      <c r="Q15" s="142">
        <f t="shared" si="11"/>
        <v>0</v>
      </c>
      <c r="R15" s="143"/>
      <c r="S15" s="144">
        <f t="shared" ref="S15:T15" si="12">SUM(S16:S18)</f>
        <v>0</v>
      </c>
      <c r="T15" s="142">
        <f t="shared" si="12"/>
        <v>0</v>
      </c>
      <c r="U15" s="143"/>
      <c r="V15" s="144">
        <f t="shared" ref="V15:X15" si="13">SUM(V16:V18)</f>
        <v>0</v>
      </c>
      <c r="W15" s="144">
        <f t="shared" si="13"/>
        <v>0</v>
      </c>
      <c r="X15" s="145">
        <f t="shared" si="13"/>
        <v>0</v>
      </c>
      <c r="Y15" s="145">
        <f t="shared" si="0"/>
        <v>0</v>
      </c>
      <c r="Z15" s="145" t="e">
        <f t="shared" si="1"/>
        <v>#DIV/0!</v>
      </c>
      <c r="AA15" s="146"/>
      <c r="AB15" s="118"/>
      <c r="AC15" s="118"/>
      <c r="AD15" s="118"/>
      <c r="AE15" s="118"/>
      <c r="AF15" s="118"/>
      <c r="AG15" s="118"/>
    </row>
    <row r="16" spans="1:33" ht="14.25" x14ac:dyDescent="0.2">
      <c r="A16" s="119" t="s">
        <v>70</v>
      </c>
      <c r="B16" s="120" t="s">
        <v>76</v>
      </c>
      <c r="C16" s="121" t="s">
        <v>72</v>
      </c>
      <c r="D16" s="122" t="s">
        <v>73</v>
      </c>
      <c r="E16" s="123"/>
      <c r="F16" s="124"/>
      <c r="G16" s="125">
        <f t="shared" ref="G16:G18" si="14">E16*F16</f>
        <v>0</v>
      </c>
      <c r="H16" s="123"/>
      <c r="I16" s="124"/>
      <c r="J16" s="125">
        <f t="shared" ref="J16:J18" si="15">H16*I16</f>
        <v>0</v>
      </c>
      <c r="K16" s="123"/>
      <c r="L16" s="124"/>
      <c r="M16" s="125">
        <f t="shared" ref="M16:M18" si="16">K16*L16</f>
        <v>0</v>
      </c>
      <c r="N16" s="123"/>
      <c r="O16" s="124"/>
      <c r="P16" s="125">
        <f t="shared" ref="P16:P18" si="17">N16*O16</f>
        <v>0</v>
      </c>
      <c r="Q16" s="123"/>
      <c r="R16" s="124"/>
      <c r="S16" s="125">
        <f t="shared" ref="S16:S18" si="18">Q16*R16</f>
        <v>0</v>
      </c>
      <c r="T16" s="123"/>
      <c r="U16" s="124"/>
      <c r="V16" s="125">
        <f t="shared" ref="V16:V18" si="19">T16*U16</f>
        <v>0</v>
      </c>
      <c r="W16" s="126">
        <f>G16+M16+S16</f>
        <v>0</v>
      </c>
      <c r="X16" s="127">
        <f>J16+P16+V16</f>
        <v>0</v>
      </c>
      <c r="Y16" s="127">
        <f t="shared" si="0"/>
        <v>0</v>
      </c>
      <c r="Z16" s="128" t="e">
        <f t="shared" si="1"/>
        <v>#DIV/0!</v>
      </c>
      <c r="AA16" s="129"/>
      <c r="AB16" s="131"/>
      <c r="AC16" s="131"/>
      <c r="AD16" s="131"/>
      <c r="AE16" s="131"/>
      <c r="AF16" s="131"/>
      <c r="AG16" s="131"/>
    </row>
    <row r="17" spans="1:33" ht="14.25" x14ac:dyDescent="0.2">
      <c r="A17" s="119" t="s">
        <v>70</v>
      </c>
      <c r="B17" s="120" t="s">
        <v>77</v>
      </c>
      <c r="C17" s="121" t="s">
        <v>72</v>
      </c>
      <c r="D17" s="122" t="s">
        <v>73</v>
      </c>
      <c r="E17" s="123"/>
      <c r="F17" s="124"/>
      <c r="G17" s="125">
        <f t="shared" si="14"/>
        <v>0</v>
      </c>
      <c r="H17" s="123"/>
      <c r="I17" s="124"/>
      <c r="J17" s="125">
        <f t="shared" si="15"/>
        <v>0</v>
      </c>
      <c r="K17" s="123"/>
      <c r="L17" s="124"/>
      <c r="M17" s="125">
        <f t="shared" si="16"/>
        <v>0</v>
      </c>
      <c r="N17" s="123"/>
      <c r="O17" s="124"/>
      <c r="P17" s="125">
        <f t="shared" si="17"/>
        <v>0</v>
      </c>
      <c r="Q17" s="123"/>
      <c r="R17" s="124"/>
      <c r="S17" s="125">
        <f t="shared" si="18"/>
        <v>0</v>
      </c>
      <c r="T17" s="123"/>
      <c r="U17" s="124"/>
      <c r="V17" s="125">
        <f t="shared" si="19"/>
        <v>0</v>
      </c>
      <c r="W17" s="126">
        <f>G17+M17+S17</f>
        <v>0</v>
      </c>
      <c r="X17" s="127">
        <f>J17+P17+V17</f>
        <v>0</v>
      </c>
      <c r="Y17" s="127">
        <f t="shared" si="0"/>
        <v>0</v>
      </c>
      <c r="Z17" s="128" t="e">
        <f t="shared" si="1"/>
        <v>#DIV/0!</v>
      </c>
      <c r="AA17" s="129"/>
      <c r="AB17" s="131"/>
      <c r="AC17" s="131"/>
      <c r="AD17" s="131"/>
      <c r="AE17" s="131"/>
      <c r="AF17" s="131"/>
      <c r="AG17" s="131"/>
    </row>
    <row r="18" spans="1:33" thickBot="1" x14ac:dyDescent="0.25">
      <c r="A18" s="147" t="s">
        <v>70</v>
      </c>
      <c r="B18" s="133" t="s">
        <v>78</v>
      </c>
      <c r="C18" s="121" t="s">
        <v>72</v>
      </c>
      <c r="D18" s="148" t="s">
        <v>73</v>
      </c>
      <c r="E18" s="149"/>
      <c r="F18" s="150"/>
      <c r="G18" s="151">
        <f t="shared" si="14"/>
        <v>0</v>
      </c>
      <c r="H18" s="149"/>
      <c r="I18" s="150"/>
      <c r="J18" s="151">
        <f t="shared" si="15"/>
        <v>0</v>
      </c>
      <c r="K18" s="149"/>
      <c r="L18" s="150"/>
      <c r="M18" s="151">
        <f t="shared" si="16"/>
        <v>0</v>
      </c>
      <c r="N18" s="149"/>
      <c r="O18" s="150"/>
      <c r="P18" s="151">
        <f t="shared" si="17"/>
        <v>0</v>
      </c>
      <c r="Q18" s="149"/>
      <c r="R18" s="150"/>
      <c r="S18" s="151">
        <f t="shared" si="18"/>
        <v>0</v>
      </c>
      <c r="T18" s="149"/>
      <c r="U18" s="150"/>
      <c r="V18" s="151">
        <f t="shared" si="19"/>
        <v>0</v>
      </c>
      <c r="W18" s="138">
        <f>G18+M18+S18</f>
        <v>0</v>
      </c>
      <c r="X18" s="127">
        <f>J18+P18+V18</f>
        <v>0</v>
      </c>
      <c r="Y18" s="127">
        <f t="shared" si="0"/>
        <v>0</v>
      </c>
      <c r="Z18" s="128" t="e">
        <f t="shared" si="1"/>
        <v>#DIV/0!</v>
      </c>
      <c r="AA18" s="152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08" t="s">
        <v>67</v>
      </c>
      <c r="B19" s="109" t="s">
        <v>79</v>
      </c>
      <c r="C19" s="153" t="s">
        <v>80</v>
      </c>
      <c r="D19" s="141"/>
      <c r="E19" s="142">
        <f>SUM(E20:E20)</f>
        <v>2.5</v>
      </c>
      <c r="F19" s="143"/>
      <c r="G19" s="144">
        <f>SUM(G20:G20)</f>
        <v>50000</v>
      </c>
      <c r="H19" s="142">
        <f>SUM(H20:H20)</f>
        <v>2.5</v>
      </c>
      <c r="I19" s="143"/>
      <c r="J19" s="144">
        <f>SUM(J20:J20)</f>
        <v>50000</v>
      </c>
      <c r="K19" s="142">
        <f>SUM(K20:K20)</f>
        <v>0</v>
      </c>
      <c r="L19" s="143"/>
      <c r="M19" s="144">
        <f>SUM(M20:M20)</f>
        <v>0</v>
      </c>
      <c r="N19" s="142">
        <f>SUM(N20:N20)</f>
        <v>0</v>
      </c>
      <c r="O19" s="143"/>
      <c r="P19" s="144">
        <f>SUM(P20:P20)</f>
        <v>0</v>
      </c>
      <c r="Q19" s="142">
        <f>SUM(Q20:Q20)</f>
        <v>0</v>
      </c>
      <c r="R19" s="143"/>
      <c r="S19" s="144">
        <f>SUM(S20:S20)</f>
        <v>0</v>
      </c>
      <c r="T19" s="142">
        <f>SUM(T20:T20)</f>
        <v>0</v>
      </c>
      <c r="U19" s="143"/>
      <c r="V19" s="144">
        <f>SUM(V20:V20)</f>
        <v>0</v>
      </c>
      <c r="W19" s="144">
        <f>SUM(W20:W20)</f>
        <v>50000</v>
      </c>
      <c r="X19" s="144">
        <f>SUM(X20:X20)</f>
        <v>50000</v>
      </c>
      <c r="Y19" s="115">
        <f t="shared" si="0"/>
        <v>0</v>
      </c>
      <c r="Z19" s="116">
        <f t="shared" si="1"/>
        <v>0</v>
      </c>
      <c r="AA19" s="146"/>
      <c r="AB19" s="118"/>
      <c r="AC19" s="118"/>
      <c r="AD19" s="118"/>
      <c r="AE19" s="118"/>
      <c r="AF19" s="118"/>
      <c r="AG19" s="118"/>
    </row>
    <row r="20" spans="1:33" ht="30" customHeight="1" thickBot="1" x14ac:dyDescent="0.25">
      <c r="A20" s="119" t="s">
        <v>70</v>
      </c>
      <c r="B20" s="120" t="s">
        <v>81</v>
      </c>
      <c r="C20" s="349" t="s">
        <v>355</v>
      </c>
      <c r="D20" s="350" t="s">
        <v>73</v>
      </c>
      <c r="E20" s="351">
        <v>2.5</v>
      </c>
      <c r="F20" s="352">
        <v>20000</v>
      </c>
      <c r="G20" s="125">
        <f t="shared" ref="G20" si="20">E20*F20</f>
        <v>50000</v>
      </c>
      <c r="H20" s="123">
        <v>2.5</v>
      </c>
      <c r="I20" s="124">
        <v>20000</v>
      </c>
      <c r="J20" s="125">
        <f t="shared" ref="J20" si="21">H20*I20</f>
        <v>50000</v>
      </c>
      <c r="K20" s="123"/>
      <c r="L20" s="124"/>
      <c r="M20" s="125">
        <f t="shared" ref="M20" si="22">K20*L20</f>
        <v>0</v>
      </c>
      <c r="N20" s="123"/>
      <c r="O20" s="124"/>
      <c r="P20" s="125">
        <f t="shared" ref="P20" si="23">N20*O20</f>
        <v>0</v>
      </c>
      <c r="Q20" s="123"/>
      <c r="R20" s="124"/>
      <c r="S20" s="125">
        <f t="shared" ref="S20" si="24">Q20*R20</f>
        <v>0</v>
      </c>
      <c r="T20" s="123"/>
      <c r="U20" s="124"/>
      <c r="V20" s="125">
        <f t="shared" ref="V20" si="25">T20*U20</f>
        <v>0</v>
      </c>
      <c r="W20" s="126">
        <f>G20+M20+S20</f>
        <v>50000</v>
      </c>
      <c r="X20" s="127">
        <f>J20+P20+V20</f>
        <v>50000</v>
      </c>
      <c r="Y20" s="127">
        <f t="shared" si="0"/>
        <v>0</v>
      </c>
      <c r="Z20" s="128">
        <f t="shared" si="1"/>
        <v>0</v>
      </c>
      <c r="AA20" s="129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65</v>
      </c>
      <c r="B21" s="155" t="s">
        <v>82</v>
      </c>
      <c r="C21" s="140" t="s">
        <v>83</v>
      </c>
      <c r="D21" s="141"/>
      <c r="E21" s="142">
        <f>SUM(E22:E24)</f>
        <v>55000</v>
      </c>
      <c r="F21" s="143"/>
      <c r="G21" s="144">
        <f t="shared" ref="G21:H21" si="26">SUM(G22:G24)</f>
        <v>12100</v>
      </c>
      <c r="H21" s="142">
        <f t="shared" si="26"/>
        <v>55000</v>
      </c>
      <c r="I21" s="143"/>
      <c r="J21" s="144">
        <f t="shared" ref="J21:K21" si="27">SUM(J22:J24)</f>
        <v>12100</v>
      </c>
      <c r="K21" s="142">
        <f t="shared" si="27"/>
        <v>0</v>
      </c>
      <c r="L21" s="143"/>
      <c r="M21" s="144">
        <f t="shared" ref="M21:N21" si="28">SUM(M22:M24)</f>
        <v>0</v>
      </c>
      <c r="N21" s="142">
        <f t="shared" si="28"/>
        <v>0</v>
      </c>
      <c r="O21" s="143"/>
      <c r="P21" s="144">
        <f t="shared" ref="P21:Q21" si="29">SUM(P22:P24)</f>
        <v>0</v>
      </c>
      <c r="Q21" s="142">
        <f t="shared" si="29"/>
        <v>0</v>
      </c>
      <c r="R21" s="143"/>
      <c r="S21" s="144">
        <f t="shared" ref="S21:T21" si="30">SUM(S22:S24)</f>
        <v>0</v>
      </c>
      <c r="T21" s="142">
        <f t="shared" si="30"/>
        <v>0</v>
      </c>
      <c r="U21" s="143"/>
      <c r="V21" s="144">
        <f t="shared" ref="V21:X21" si="31">SUM(V22:V24)</f>
        <v>0</v>
      </c>
      <c r="W21" s="144">
        <f t="shared" si="31"/>
        <v>12100</v>
      </c>
      <c r="X21" s="144">
        <f t="shared" si="31"/>
        <v>12100</v>
      </c>
      <c r="Y21" s="115">
        <f t="shared" si="0"/>
        <v>0</v>
      </c>
      <c r="Z21" s="116">
        <f t="shared" si="1"/>
        <v>0</v>
      </c>
      <c r="AA21" s="146"/>
      <c r="AB21" s="7"/>
      <c r="AC21" s="7"/>
      <c r="AD21" s="7"/>
      <c r="AE21" s="7"/>
      <c r="AF21" s="7"/>
      <c r="AG21" s="7"/>
    </row>
    <row r="22" spans="1:33" ht="14.25" x14ac:dyDescent="0.2">
      <c r="A22" s="156" t="s">
        <v>70</v>
      </c>
      <c r="B22" s="157" t="s">
        <v>84</v>
      </c>
      <c r="C22" s="121" t="s">
        <v>85</v>
      </c>
      <c r="D22" s="158"/>
      <c r="E22" s="159">
        <f>G13</f>
        <v>5000</v>
      </c>
      <c r="F22" s="160">
        <v>0.22</v>
      </c>
      <c r="G22" s="161">
        <f t="shared" ref="G22:G24" si="32">E22*F22</f>
        <v>1100</v>
      </c>
      <c r="H22" s="159">
        <f>J13</f>
        <v>5000</v>
      </c>
      <c r="I22" s="160">
        <v>0.22</v>
      </c>
      <c r="J22" s="161">
        <f t="shared" ref="J22:J24" si="33">H22*I22</f>
        <v>1100</v>
      </c>
      <c r="K22" s="159">
        <f>M13</f>
        <v>0</v>
      </c>
      <c r="L22" s="160">
        <v>0.22</v>
      </c>
      <c r="M22" s="161">
        <f t="shared" ref="M22:M24" si="34">K22*L22</f>
        <v>0</v>
      </c>
      <c r="N22" s="159">
        <f>P13</f>
        <v>0</v>
      </c>
      <c r="O22" s="160">
        <v>0.22</v>
      </c>
      <c r="P22" s="161">
        <f t="shared" ref="P22:P24" si="35">N22*O22</f>
        <v>0</v>
      </c>
      <c r="Q22" s="159">
        <f>S13</f>
        <v>0</v>
      </c>
      <c r="R22" s="160">
        <v>0.22</v>
      </c>
      <c r="S22" s="161">
        <f t="shared" ref="S22:S24" si="36">Q22*R22</f>
        <v>0</v>
      </c>
      <c r="T22" s="159">
        <f>V13</f>
        <v>0</v>
      </c>
      <c r="U22" s="160">
        <v>0.22</v>
      </c>
      <c r="V22" s="161">
        <f t="shared" ref="V22:V24" si="37">T22*U22</f>
        <v>0</v>
      </c>
      <c r="W22" s="127">
        <f>G22+M22+S22</f>
        <v>1100</v>
      </c>
      <c r="X22" s="127">
        <f>J22+P22+V22</f>
        <v>1100</v>
      </c>
      <c r="Y22" s="127">
        <f t="shared" si="0"/>
        <v>0</v>
      </c>
      <c r="Z22" s="128">
        <f t="shared" si="1"/>
        <v>0</v>
      </c>
      <c r="AA22" s="162"/>
      <c r="AB22" s="130"/>
      <c r="AC22" s="131"/>
      <c r="AD22" s="131"/>
      <c r="AE22" s="131"/>
      <c r="AF22" s="131"/>
      <c r="AG22" s="131"/>
    </row>
    <row r="23" spans="1:33" ht="14.25" x14ac:dyDescent="0.2">
      <c r="A23" s="119" t="s">
        <v>70</v>
      </c>
      <c r="B23" s="120" t="s">
        <v>86</v>
      </c>
      <c r="C23" s="163" t="s">
        <v>87</v>
      </c>
      <c r="D23" s="122"/>
      <c r="E23" s="123">
        <f>G15</f>
        <v>0</v>
      </c>
      <c r="F23" s="124">
        <v>0.22</v>
      </c>
      <c r="G23" s="125">
        <f t="shared" si="32"/>
        <v>0</v>
      </c>
      <c r="H23" s="123">
        <f>J15</f>
        <v>0</v>
      </c>
      <c r="I23" s="124">
        <v>0.22</v>
      </c>
      <c r="J23" s="125">
        <f t="shared" si="33"/>
        <v>0</v>
      </c>
      <c r="K23" s="123">
        <f>M15</f>
        <v>0</v>
      </c>
      <c r="L23" s="124">
        <v>0.22</v>
      </c>
      <c r="M23" s="125">
        <f t="shared" si="34"/>
        <v>0</v>
      </c>
      <c r="N23" s="123">
        <f>P15</f>
        <v>0</v>
      </c>
      <c r="O23" s="124">
        <v>0.22</v>
      </c>
      <c r="P23" s="125">
        <f t="shared" si="35"/>
        <v>0</v>
      </c>
      <c r="Q23" s="123">
        <f>S15</f>
        <v>0</v>
      </c>
      <c r="R23" s="124">
        <v>0.22</v>
      </c>
      <c r="S23" s="125">
        <f t="shared" si="36"/>
        <v>0</v>
      </c>
      <c r="T23" s="123">
        <f>V15</f>
        <v>0</v>
      </c>
      <c r="U23" s="124">
        <v>0.22</v>
      </c>
      <c r="V23" s="125">
        <f t="shared" si="37"/>
        <v>0</v>
      </c>
      <c r="W23" s="126">
        <f>G23+M23+S23</f>
        <v>0</v>
      </c>
      <c r="X23" s="127">
        <f>J23+P23+V23</f>
        <v>0</v>
      </c>
      <c r="Y23" s="127">
        <f t="shared" si="0"/>
        <v>0</v>
      </c>
      <c r="Z23" s="128" t="e">
        <f t="shared" si="1"/>
        <v>#DIV/0!</v>
      </c>
      <c r="AA23" s="129"/>
      <c r="AB23" s="131"/>
      <c r="AC23" s="131"/>
      <c r="AD23" s="131"/>
      <c r="AE23" s="131"/>
      <c r="AF23" s="131"/>
      <c r="AG23" s="131"/>
    </row>
    <row r="24" spans="1:33" thickBot="1" x14ac:dyDescent="0.25">
      <c r="A24" s="132" t="s">
        <v>70</v>
      </c>
      <c r="B24" s="154" t="s">
        <v>88</v>
      </c>
      <c r="C24" s="164" t="s">
        <v>80</v>
      </c>
      <c r="D24" s="134"/>
      <c r="E24" s="135">
        <f>G19</f>
        <v>50000</v>
      </c>
      <c r="F24" s="136">
        <v>0.22</v>
      </c>
      <c r="G24" s="137">
        <f t="shared" si="32"/>
        <v>11000</v>
      </c>
      <c r="H24" s="135">
        <f>J19</f>
        <v>50000</v>
      </c>
      <c r="I24" s="136">
        <v>0.22</v>
      </c>
      <c r="J24" s="137">
        <f t="shared" si="33"/>
        <v>11000</v>
      </c>
      <c r="K24" s="135">
        <f>M19</f>
        <v>0</v>
      </c>
      <c r="L24" s="136">
        <v>0.22</v>
      </c>
      <c r="M24" s="137">
        <f t="shared" si="34"/>
        <v>0</v>
      </c>
      <c r="N24" s="135">
        <f>P19</f>
        <v>0</v>
      </c>
      <c r="O24" s="136">
        <v>0.22</v>
      </c>
      <c r="P24" s="137">
        <f t="shared" si="35"/>
        <v>0</v>
      </c>
      <c r="Q24" s="135">
        <f>S19</f>
        <v>0</v>
      </c>
      <c r="R24" s="136">
        <v>0.22</v>
      </c>
      <c r="S24" s="137">
        <f t="shared" si="36"/>
        <v>0</v>
      </c>
      <c r="T24" s="135">
        <f>V19</f>
        <v>0</v>
      </c>
      <c r="U24" s="136">
        <v>0.22</v>
      </c>
      <c r="V24" s="137">
        <f t="shared" si="37"/>
        <v>0</v>
      </c>
      <c r="W24" s="138">
        <f>G24+M24+S24</f>
        <v>11000</v>
      </c>
      <c r="X24" s="127">
        <f>J24+P24+V24</f>
        <v>11000</v>
      </c>
      <c r="Y24" s="127">
        <f t="shared" si="0"/>
        <v>0</v>
      </c>
      <c r="Z24" s="128">
        <f t="shared" si="1"/>
        <v>0</v>
      </c>
      <c r="AA24" s="139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67</v>
      </c>
      <c r="B25" s="155" t="s">
        <v>89</v>
      </c>
      <c r="C25" s="140" t="s">
        <v>90</v>
      </c>
      <c r="D25" s="141"/>
      <c r="E25" s="142">
        <f>SUM(E26:E27)</f>
        <v>5</v>
      </c>
      <c r="F25" s="143"/>
      <c r="G25" s="144">
        <f>SUM(G26:G27)</f>
        <v>75000</v>
      </c>
      <c r="H25" s="142">
        <f>SUM(H26:H27)</f>
        <v>5</v>
      </c>
      <c r="I25" s="143"/>
      <c r="J25" s="144">
        <f>SUM(J26:J27)</f>
        <v>75000</v>
      </c>
      <c r="K25" s="142">
        <f>SUM(K26:K27)</f>
        <v>2.5</v>
      </c>
      <c r="L25" s="143"/>
      <c r="M25" s="144">
        <f>SUM(M26:M27)</f>
        <v>5000</v>
      </c>
      <c r="N25" s="142">
        <f>SUM(N26:N27)</f>
        <v>2.5</v>
      </c>
      <c r="O25" s="143"/>
      <c r="P25" s="144">
        <f>SUM(P26:P27)</f>
        <v>5000</v>
      </c>
      <c r="Q25" s="142">
        <f>SUM(Q26:Q27)</f>
        <v>0</v>
      </c>
      <c r="R25" s="143"/>
      <c r="S25" s="144">
        <f>SUM(S26:S27)</f>
        <v>0</v>
      </c>
      <c r="T25" s="142">
        <f>SUM(T26:T27)</f>
        <v>0</v>
      </c>
      <c r="U25" s="143"/>
      <c r="V25" s="144">
        <f>SUM(V26:V27)</f>
        <v>0</v>
      </c>
      <c r="W25" s="144">
        <f>SUM(W26:W27)</f>
        <v>80000</v>
      </c>
      <c r="X25" s="144">
        <f>SUM(X26:X27)</f>
        <v>80000</v>
      </c>
      <c r="Y25" s="144">
        <f t="shared" si="0"/>
        <v>0</v>
      </c>
      <c r="Z25" s="144">
        <f t="shared" si="1"/>
        <v>0</v>
      </c>
      <c r="AA25" s="146"/>
      <c r="AB25" s="7"/>
      <c r="AC25" s="7"/>
      <c r="AD25" s="7"/>
      <c r="AE25" s="7"/>
      <c r="AF25" s="7"/>
      <c r="AG25" s="7"/>
    </row>
    <row r="26" spans="1:33" ht="14.25" x14ac:dyDescent="0.2">
      <c r="A26" s="119" t="s">
        <v>70</v>
      </c>
      <c r="B26" s="157" t="s">
        <v>91</v>
      </c>
      <c r="C26" s="349" t="s">
        <v>356</v>
      </c>
      <c r="D26" s="353" t="s">
        <v>73</v>
      </c>
      <c r="E26" s="351">
        <v>2.5</v>
      </c>
      <c r="F26" s="352">
        <v>20000</v>
      </c>
      <c r="G26" s="125">
        <f t="shared" ref="G26:G27" si="38">E26*F26</f>
        <v>50000</v>
      </c>
      <c r="H26" s="123">
        <v>2.5</v>
      </c>
      <c r="I26" s="124">
        <v>20000</v>
      </c>
      <c r="J26" s="125">
        <f t="shared" ref="J26:J27" si="39">H26*I26</f>
        <v>50000</v>
      </c>
      <c r="K26" s="123"/>
      <c r="L26" s="124"/>
      <c r="M26" s="125">
        <f t="shared" ref="M26:M27" si="40">K26*L26</f>
        <v>0</v>
      </c>
      <c r="N26" s="123"/>
      <c r="O26" s="124"/>
      <c r="P26" s="125">
        <f t="shared" ref="P26:P27" si="41">N26*O26</f>
        <v>0</v>
      </c>
      <c r="Q26" s="123"/>
      <c r="R26" s="124"/>
      <c r="S26" s="125">
        <f t="shared" ref="S26:S27" si="42">Q26*R26</f>
        <v>0</v>
      </c>
      <c r="T26" s="123"/>
      <c r="U26" s="124"/>
      <c r="V26" s="125">
        <f t="shared" ref="V26:V27" si="43">T26*U26</f>
        <v>0</v>
      </c>
      <c r="W26" s="126">
        <f>G26+M26+S26</f>
        <v>50000</v>
      </c>
      <c r="X26" s="127">
        <f>J26+P26+V26</f>
        <v>50000</v>
      </c>
      <c r="Y26" s="127">
        <f t="shared" si="0"/>
        <v>0</v>
      </c>
      <c r="Z26" s="128">
        <f t="shared" si="1"/>
        <v>0</v>
      </c>
      <c r="AA26" s="129"/>
      <c r="AB26" s="7"/>
      <c r="AC26" s="7"/>
      <c r="AD26" s="7"/>
      <c r="AE26" s="7"/>
      <c r="AF26" s="7"/>
      <c r="AG26" s="7"/>
    </row>
    <row r="27" spans="1:33" thickBot="1" x14ac:dyDescent="0.25">
      <c r="A27" s="119" t="s">
        <v>70</v>
      </c>
      <c r="B27" s="120" t="s">
        <v>92</v>
      </c>
      <c r="C27" s="349" t="s">
        <v>357</v>
      </c>
      <c r="D27" s="350" t="s">
        <v>73</v>
      </c>
      <c r="E27" s="351">
        <v>2.5</v>
      </c>
      <c r="F27" s="352">
        <v>10000</v>
      </c>
      <c r="G27" s="125">
        <f t="shared" si="38"/>
        <v>25000</v>
      </c>
      <c r="H27" s="123">
        <v>2.5</v>
      </c>
      <c r="I27" s="124">
        <v>10000</v>
      </c>
      <c r="J27" s="125">
        <f t="shared" si="39"/>
        <v>25000</v>
      </c>
      <c r="K27" s="351">
        <v>2.5</v>
      </c>
      <c r="L27" s="352">
        <v>2000</v>
      </c>
      <c r="M27" s="125">
        <f t="shared" si="40"/>
        <v>5000</v>
      </c>
      <c r="N27" s="123">
        <v>2.5</v>
      </c>
      <c r="O27" s="124">
        <v>2000</v>
      </c>
      <c r="P27" s="125">
        <f t="shared" si="41"/>
        <v>5000</v>
      </c>
      <c r="Q27" s="123"/>
      <c r="R27" s="124"/>
      <c r="S27" s="125">
        <f t="shared" si="42"/>
        <v>0</v>
      </c>
      <c r="T27" s="123"/>
      <c r="U27" s="124"/>
      <c r="V27" s="125">
        <f t="shared" si="43"/>
        <v>0</v>
      </c>
      <c r="W27" s="126">
        <f>G27+M27+S27</f>
        <v>30000</v>
      </c>
      <c r="X27" s="127">
        <f>J27+P27+V27</f>
        <v>30000</v>
      </c>
      <c r="Y27" s="127">
        <f t="shared" si="0"/>
        <v>0</v>
      </c>
      <c r="Z27" s="128">
        <f t="shared" si="1"/>
        <v>0</v>
      </c>
      <c r="AA27" s="129"/>
      <c r="AB27" s="7"/>
      <c r="AC27" s="7"/>
      <c r="AD27" s="7"/>
      <c r="AE27" s="7"/>
      <c r="AF27" s="7"/>
      <c r="AG27" s="7"/>
    </row>
    <row r="28" spans="1:33" ht="30" customHeight="1" thickBot="1" x14ac:dyDescent="0.25">
      <c r="A28" s="167" t="s">
        <v>93</v>
      </c>
      <c r="B28" s="168"/>
      <c r="C28" s="169"/>
      <c r="D28" s="170"/>
      <c r="E28" s="171"/>
      <c r="F28" s="172"/>
      <c r="G28" s="173">
        <f>G13+G15+G19+G21+G25</f>
        <v>142100</v>
      </c>
      <c r="H28" s="123"/>
      <c r="I28" s="172"/>
      <c r="J28" s="173">
        <f>J13+J15+J19+J21+J25</f>
        <v>142100</v>
      </c>
      <c r="K28" s="171"/>
      <c r="L28" s="174"/>
      <c r="M28" s="173">
        <f>M13+M15+M19+M21+M25</f>
        <v>5000</v>
      </c>
      <c r="N28" s="171"/>
      <c r="O28" s="174"/>
      <c r="P28" s="173">
        <f>P13+P15+P19+P21+P25</f>
        <v>5000</v>
      </c>
      <c r="Q28" s="171"/>
      <c r="R28" s="174"/>
      <c r="S28" s="173">
        <f>S13+S15+S19+S21+S25</f>
        <v>0</v>
      </c>
      <c r="T28" s="171"/>
      <c r="U28" s="174"/>
      <c r="V28" s="173">
        <f>V13+V15+V19+V21+V25</f>
        <v>0</v>
      </c>
      <c r="W28" s="173">
        <f>W13+W15+W19+W21+W25</f>
        <v>147100</v>
      </c>
      <c r="X28" s="175">
        <f>X13+X15+X19+X21+X25</f>
        <v>147100</v>
      </c>
      <c r="Y28" s="176">
        <f t="shared" si="0"/>
        <v>0</v>
      </c>
      <c r="Z28" s="177">
        <f t="shared" si="1"/>
        <v>0</v>
      </c>
      <c r="AA28" s="178"/>
      <c r="AB28" s="6"/>
      <c r="AC28" s="7"/>
      <c r="AD28" s="7"/>
      <c r="AE28" s="7"/>
      <c r="AF28" s="7"/>
      <c r="AG28" s="7"/>
    </row>
    <row r="29" spans="1:33" ht="30" customHeight="1" thickBot="1" x14ac:dyDescent="0.25">
      <c r="A29" s="179" t="s">
        <v>65</v>
      </c>
      <c r="B29" s="180">
        <v>2</v>
      </c>
      <c r="C29" s="181" t="s">
        <v>94</v>
      </c>
      <c r="D29" s="18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106"/>
      <c r="Y29" s="183"/>
      <c r="Z29" s="106"/>
      <c r="AA29" s="107"/>
      <c r="AB29" s="7"/>
      <c r="AC29" s="7"/>
      <c r="AD29" s="7"/>
      <c r="AE29" s="7"/>
      <c r="AF29" s="7"/>
      <c r="AG29" s="7"/>
    </row>
    <row r="30" spans="1:33" ht="30" customHeight="1" x14ac:dyDescent="0.2">
      <c r="A30" s="108" t="s">
        <v>67</v>
      </c>
      <c r="B30" s="155" t="s">
        <v>95</v>
      </c>
      <c r="C30" s="110" t="s">
        <v>96</v>
      </c>
      <c r="D30" s="111"/>
      <c r="E30" s="112">
        <f>SUM(E31:E33)</f>
        <v>0</v>
      </c>
      <c r="F30" s="113"/>
      <c r="G30" s="114">
        <f t="shared" ref="G30:H30" si="44">SUM(G31:G33)</f>
        <v>0</v>
      </c>
      <c r="H30" s="112">
        <f t="shared" si="44"/>
        <v>0</v>
      </c>
      <c r="I30" s="113"/>
      <c r="J30" s="114">
        <f t="shared" ref="J30:K30" si="45">SUM(J31:J33)</f>
        <v>0</v>
      </c>
      <c r="K30" s="112">
        <f t="shared" si="45"/>
        <v>0</v>
      </c>
      <c r="L30" s="113"/>
      <c r="M30" s="114">
        <f t="shared" ref="M30:N30" si="46">SUM(M31:M33)</f>
        <v>0</v>
      </c>
      <c r="N30" s="112">
        <f t="shared" si="46"/>
        <v>0</v>
      </c>
      <c r="O30" s="113"/>
      <c r="P30" s="114">
        <f t="shared" ref="P30:Q30" si="47">SUM(P31:P33)</f>
        <v>0</v>
      </c>
      <c r="Q30" s="112">
        <f t="shared" si="47"/>
        <v>0</v>
      </c>
      <c r="R30" s="113"/>
      <c r="S30" s="114">
        <f t="shared" ref="S30:T30" si="48">SUM(S31:S33)</f>
        <v>0</v>
      </c>
      <c r="T30" s="112">
        <f t="shared" si="48"/>
        <v>0</v>
      </c>
      <c r="U30" s="113"/>
      <c r="V30" s="114">
        <f t="shared" ref="V30:X30" si="49">SUM(V31:V33)</f>
        <v>0</v>
      </c>
      <c r="W30" s="114">
        <f t="shared" si="49"/>
        <v>0</v>
      </c>
      <c r="X30" s="184">
        <f t="shared" si="49"/>
        <v>0</v>
      </c>
      <c r="Y30" s="143">
        <f t="shared" ref="Y30:Y42" si="50">W30-X30</f>
        <v>0</v>
      </c>
      <c r="Z30" s="185" t="e">
        <f t="shared" ref="Z30:Z42" si="51">Y30/W30</f>
        <v>#DIV/0!</v>
      </c>
      <c r="AA30" s="117"/>
      <c r="AB30" s="186"/>
      <c r="AC30" s="118"/>
      <c r="AD30" s="118"/>
      <c r="AE30" s="118"/>
      <c r="AF30" s="118"/>
      <c r="AG30" s="118"/>
    </row>
    <row r="31" spans="1:33" ht="30" customHeight="1" x14ac:dyDescent="0.2">
      <c r="A31" s="119" t="s">
        <v>70</v>
      </c>
      <c r="B31" s="120" t="s">
        <v>97</v>
      </c>
      <c r="C31" s="121" t="s">
        <v>98</v>
      </c>
      <c r="D31" s="122" t="s">
        <v>99</v>
      </c>
      <c r="E31" s="123"/>
      <c r="F31" s="124"/>
      <c r="G31" s="125">
        <f t="shared" ref="G31:G33" si="52">E31*F31</f>
        <v>0</v>
      </c>
      <c r="H31" s="123"/>
      <c r="I31" s="124"/>
      <c r="J31" s="125">
        <f t="shared" ref="J31:J33" si="53">H31*I31</f>
        <v>0</v>
      </c>
      <c r="K31" s="123"/>
      <c r="L31" s="124"/>
      <c r="M31" s="125">
        <f t="shared" ref="M31:M33" si="54">K31*L31</f>
        <v>0</v>
      </c>
      <c r="N31" s="123"/>
      <c r="O31" s="124"/>
      <c r="P31" s="125">
        <f t="shared" ref="P31:P33" si="55">N31*O31</f>
        <v>0</v>
      </c>
      <c r="Q31" s="123"/>
      <c r="R31" s="124"/>
      <c r="S31" s="125">
        <f t="shared" ref="S31:S33" si="56">Q31*R31</f>
        <v>0</v>
      </c>
      <c r="T31" s="123"/>
      <c r="U31" s="124"/>
      <c r="V31" s="125">
        <f t="shared" ref="V31:V33" si="57">T31*U31</f>
        <v>0</v>
      </c>
      <c r="W31" s="126">
        <f>G31+M31+S31</f>
        <v>0</v>
      </c>
      <c r="X31" s="127">
        <f>J31+P31+V31</f>
        <v>0</v>
      </c>
      <c r="Y31" s="127">
        <f t="shared" si="50"/>
        <v>0</v>
      </c>
      <c r="Z31" s="128" t="e">
        <f t="shared" si="51"/>
        <v>#DIV/0!</v>
      </c>
      <c r="AA31" s="129"/>
      <c r="AB31" s="131"/>
      <c r="AC31" s="131"/>
      <c r="AD31" s="131"/>
      <c r="AE31" s="131"/>
      <c r="AF31" s="131"/>
      <c r="AG31" s="131"/>
    </row>
    <row r="32" spans="1:33" ht="30" customHeight="1" x14ac:dyDescent="0.2">
      <c r="A32" s="119" t="s">
        <v>70</v>
      </c>
      <c r="B32" s="120" t="s">
        <v>100</v>
      </c>
      <c r="C32" s="121" t="s">
        <v>98</v>
      </c>
      <c r="D32" s="122" t="s">
        <v>99</v>
      </c>
      <c r="E32" s="123"/>
      <c r="F32" s="124"/>
      <c r="G32" s="125">
        <f t="shared" si="52"/>
        <v>0</v>
      </c>
      <c r="H32" s="123"/>
      <c r="I32" s="124"/>
      <c r="J32" s="125">
        <f t="shared" si="53"/>
        <v>0</v>
      </c>
      <c r="K32" s="123"/>
      <c r="L32" s="124"/>
      <c r="M32" s="125">
        <f t="shared" si="54"/>
        <v>0</v>
      </c>
      <c r="N32" s="123"/>
      <c r="O32" s="124"/>
      <c r="P32" s="125">
        <f t="shared" si="55"/>
        <v>0</v>
      </c>
      <c r="Q32" s="123"/>
      <c r="R32" s="124"/>
      <c r="S32" s="125">
        <f t="shared" si="56"/>
        <v>0</v>
      </c>
      <c r="T32" s="123"/>
      <c r="U32" s="124"/>
      <c r="V32" s="125">
        <f t="shared" si="57"/>
        <v>0</v>
      </c>
      <c r="W32" s="126">
        <f>G32+M32+S32</f>
        <v>0</v>
      </c>
      <c r="X32" s="127">
        <f>J32+P32+V32</f>
        <v>0</v>
      </c>
      <c r="Y32" s="127">
        <f t="shared" si="50"/>
        <v>0</v>
      </c>
      <c r="Z32" s="128" t="e">
        <f t="shared" si="51"/>
        <v>#DIV/0!</v>
      </c>
      <c r="AA32" s="129"/>
      <c r="AB32" s="131"/>
      <c r="AC32" s="131"/>
      <c r="AD32" s="131"/>
      <c r="AE32" s="131"/>
      <c r="AF32" s="131"/>
      <c r="AG32" s="131"/>
    </row>
    <row r="33" spans="1:33" ht="30" customHeight="1" thickBot="1" x14ac:dyDescent="0.25">
      <c r="A33" s="147" t="s">
        <v>70</v>
      </c>
      <c r="B33" s="154" t="s">
        <v>101</v>
      </c>
      <c r="C33" s="121" t="s">
        <v>98</v>
      </c>
      <c r="D33" s="148" t="s">
        <v>99</v>
      </c>
      <c r="E33" s="149"/>
      <c r="F33" s="150"/>
      <c r="G33" s="151">
        <f t="shared" si="52"/>
        <v>0</v>
      </c>
      <c r="H33" s="149"/>
      <c r="I33" s="150"/>
      <c r="J33" s="151">
        <f t="shared" si="53"/>
        <v>0</v>
      </c>
      <c r="K33" s="149"/>
      <c r="L33" s="150"/>
      <c r="M33" s="151">
        <f t="shared" si="54"/>
        <v>0</v>
      </c>
      <c r="N33" s="149"/>
      <c r="O33" s="150"/>
      <c r="P33" s="151">
        <f t="shared" si="55"/>
        <v>0</v>
      </c>
      <c r="Q33" s="149"/>
      <c r="R33" s="150"/>
      <c r="S33" s="151">
        <f t="shared" si="56"/>
        <v>0</v>
      </c>
      <c r="T33" s="149"/>
      <c r="U33" s="150"/>
      <c r="V33" s="151">
        <f t="shared" si="57"/>
        <v>0</v>
      </c>
      <c r="W33" s="138">
        <f>G33+M33+S33</f>
        <v>0</v>
      </c>
      <c r="X33" s="127">
        <f>J33+P33+V33</f>
        <v>0</v>
      </c>
      <c r="Y33" s="127">
        <f t="shared" si="50"/>
        <v>0</v>
      </c>
      <c r="Z33" s="128" t="e">
        <f t="shared" si="51"/>
        <v>#DIV/0!</v>
      </c>
      <c r="AA33" s="152"/>
      <c r="AB33" s="131"/>
      <c r="AC33" s="131"/>
      <c r="AD33" s="131"/>
      <c r="AE33" s="131"/>
      <c r="AF33" s="131"/>
      <c r="AG33" s="131"/>
    </row>
    <row r="34" spans="1:33" ht="30" customHeight="1" x14ac:dyDescent="0.2">
      <c r="A34" s="108" t="s">
        <v>67</v>
      </c>
      <c r="B34" s="155" t="s">
        <v>102</v>
      </c>
      <c r="C34" s="153" t="s">
        <v>103</v>
      </c>
      <c r="D34" s="141"/>
      <c r="E34" s="142">
        <f>SUM(E35:E37)</f>
        <v>0</v>
      </c>
      <c r="F34" s="143"/>
      <c r="G34" s="144">
        <f t="shared" ref="G34:H34" si="58">SUM(G35:G37)</f>
        <v>0</v>
      </c>
      <c r="H34" s="142">
        <f t="shared" si="58"/>
        <v>0</v>
      </c>
      <c r="I34" s="143"/>
      <c r="J34" s="144">
        <f t="shared" ref="J34:K34" si="59">SUM(J35:J37)</f>
        <v>0</v>
      </c>
      <c r="K34" s="142">
        <f t="shared" si="59"/>
        <v>0</v>
      </c>
      <c r="L34" s="143"/>
      <c r="M34" s="144">
        <f t="shared" ref="M34:N34" si="60">SUM(M35:M37)</f>
        <v>0</v>
      </c>
      <c r="N34" s="142">
        <f t="shared" si="60"/>
        <v>0</v>
      </c>
      <c r="O34" s="143"/>
      <c r="P34" s="144">
        <f t="shared" ref="P34:Q34" si="61">SUM(P35:P37)</f>
        <v>0</v>
      </c>
      <c r="Q34" s="142">
        <f t="shared" si="61"/>
        <v>0</v>
      </c>
      <c r="R34" s="143"/>
      <c r="S34" s="144">
        <f t="shared" ref="S34:T34" si="62">SUM(S35:S37)</f>
        <v>0</v>
      </c>
      <c r="T34" s="142">
        <f t="shared" si="62"/>
        <v>0</v>
      </c>
      <c r="U34" s="143"/>
      <c r="V34" s="144">
        <f t="shared" ref="V34:X34" si="63">SUM(V35:V37)</f>
        <v>0</v>
      </c>
      <c r="W34" s="144">
        <f t="shared" si="63"/>
        <v>0</v>
      </c>
      <c r="X34" s="144">
        <f t="shared" si="63"/>
        <v>0</v>
      </c>
      <c r="Y34" s="187">
        <f t="shared" si="50"/>
        <v>0</v>
      </c>
      <c r="Z34" s="187" t="e">
        <f t="shared" si="51"/>
        <v>#DIV/0!</v>
      </c>
      <c r="AA34" s="146"/>
      <c r="AB34" s="118"/>
      <c r="AC34" s="118"/>
      <c r="AD34" s="118"/>
      <c r="AE34" s="118"/>
      <c r="AF34" s="118"/>
      <c r="AG34" s="118"/>
    </row>
    <row r="35" spans="1:33" ht="30" customHeight="1" x14ac:dyDescent="0.2">
      <c r="A35" s="119" t="s">
        <v>70</v>
      </c>
      <c r="B35" s="120" t="s">
        <v>104</v>
      </c>
      <c r="C35" s="121" t="s">
        <v>105</v>
      </c>
      <c r="D35" s="122" t="s">
        <v>106</v>
      </c>
      <c r="E35" s="123"/>
      <c r="F35" s="124"/>
      <c r="G35" s="125">
        <f t="shared" ref="G35:G37" si="64">E35*F35</f>
        <v>0</v>
      </c>
      <c r="H35" s="123"/>
      <c r="I35" s="124"/>
      <c r="J35" s="125">
        <f t="shared" ref="J35:J37" si="65">H35*I35</f>
        <v>0</v>
      </c>
      <c r="K35" s="123"/>
      <c r="L35" s="124"/>
      <c r="M35" s="125">
        <f t="shared" ref="M35:M37" si="66">K35*L35</f>
        <v>0</v>
      </c>
      <c r="N35" s="123"/>
      <c r="O35" s="124"/>
      <c r="P35" s="125">
        <f t="shared" ref="P35:P37" si="67">N35*O35</f>
        <v>0</v>
      </c>
      <c r="Q35" s="123"/>
      <c r="R35" s="124"/>
      <c r="S35" s="125">
        <f t="shared" ref="S35:S37" si="68">Q35*R35</f>
        <v>0</v>
      </c>
      <c r="T35" s="123"/>
      <c r="U35" s="124"/>
      <c r="V35" s="125">
        <f t="shared" ref="V35:V37" si="69">T35*U35</f>
        <v>0</v>
      </c>
      <c r="W35" s="126">
        <f>G35+M35+S35</f>
        <v>0</v>
      </c>
      <c r="X35" s="127">
        <f>J35+P35+V35</f>
        <v>0</v>
      </c>
      <c r="Y35" s="127">
        <f t="shared" si="50"/>
        <v>0</v>
      </c>
      <c r="Z35" s="128" t="e">
        <f t="shared" si="51"/>
        <v>#DIV/0!</v>
      </c>
      <c r="AA35" s="129"/>
      <c r="AB35" s="131"/>
      <c r="AC35" s="131"/>
      <c r="AD35" s="131"/>
      <c r="AE35" s="131"/>
      <c r="AF35" s="131"/>
      <c r="AG35" s="131"/>
    </row>
    <row r="36" spans="1:33" ht="30" customHeight="1" x14ac:dyDescent="0.2">
      <c r="A36" s="119" t="s">
        <v>70</v>
      </c>
      <c r="B36" s="120" t="s">
        <v>107</v>
      </c>
      <c r="C36" s="188" t="s">
        <v>105</v>
      </c>
      <c r="D36" s="122" t="s">
        <v>106</v>
      </c>
      <c r="E36" s="123"/>
      <c r="F36" s="124"/>
      <c r="G36" s="125">
        <f t="shared" si="64"/>
        <v>0</v>
      </c>
      <c r="H36" s="123"/>
      <c r="I36" s="124"/>
      <c r="J36" s="125">
        <f t="shared" si="65"/>
        <v>0</v>
      </c>
      <c r="K36" s="123"/>
      <c r="L36" s="124"/>
      <c r="M36" s="125">
        <f t="shared" si="66"/>
        <v>0</v>
      </c>
      <c r="N36" s="123"/>
      <c r="O36" s="124"/>
      <c r="P36" s="125">
        <f t="shared" si="67"/>
        <v>0</v>
      </c>
      <c r="Q36" s="123"/>
      <c r="R36" s="124"/>
      <c r="S36" s="125">
        <f t="shared" si="68"/>
        <v>0</v>
      </c>
      <c r="T36" s="123"/>
      <c r="U36" s="124"/>
      <c r="V36" s="125">
        <f t="shared" si="69"/>
        <v>0</v>
      </c>
      <c r="W36" s="126">
        <f>G36+M36+S36</f>
        <v>0</v>
      </c>
      <c r="X36" s="127">
        <f>J36+P36+V36</f>
        <v>0</v>
      </c>
      <c r="Y36" s="127">
        <f t="shared" si="50"/>
        <v>0</v>
      </c>
      <c r="Z36" s="128" t="e">
        <f t="shared" si="51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thickBot="1" x14ac:dyDescent="0.25">
      <c r="A37" s="147" t="s">
        <v>70</v>
      </c>
      <c r="B37" s="154" t="s">
        <v>108</v>
      </c>
      <c r="C37" s="189" t="s">
        <v>105</v>
      </c>
      <c r="D37" s="148" t="s">
        <v>106</v>
      </c>
      <c r="E37" s="149"/>
      <c r="F37" s="150"/>
      <c r="G37" s="151">
        <f t="shared" si="64"/>
        <v>0</v>
      </c>
      <c r="H37" s="149"/>
      <c r="I37" s="150"/>
      <c r="J37" s="151">
        <f t="shared" si="65"/>
        <v>0</v>
      </c>
      <c r="K37" s="149"/>
      <c r="L37" s="150"/>
      <c r="M37" s="151">
        <f t="shared" si="66"/>
        <v>0</v>
      </c>
      <c r="N37" s="149"/>
      <c r="O37" s="150"/>
      <c r="P37" s="151">
        <f t="shared" si="67"/>
        <v>0</v>
      </c>
      <c r="Q37" s="149"/>
      <c r="R37" s="150"/>
      <c r="S37" s="151">
        <f t="shared" si="68"/>
        <v>0</v>
      </c>
      <c r="T37" s="149"/>
      <c r="U37" s="150"/>
      <c r="V37" s="151">
        <f t="shared" si="69"/>
        <v>0</v>
      </c>
      <c r="W37" s="138">
        <f>G37+M37+S37</f>
        <v>0</v>
      </c>
      <c r="X37" s="127">
        <f>J37+P37+V37</f>
        <v>0</v>
      </c>
      <c r="Y37" s="127">
        <f t="shared" si="50"/>
        <v>0</v>
      </c>
      <c r="Z37" s="128" t="e">
        <f t="shared" si="51"/>
        <v>#DIV/0!</v>
      </c>
      <c r="AA37" s="152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08" t="s">
        <v>67</v>
      </c>
      <c r="B38" s="155" t="s">
        <v>109</v>
      </c>
      <c r="C38" s="153" t="s">
        <v>110</v>
      </c>
      <c r="D38" s="141"/>
      <c r="E38" s="142">
        <f>SUM(E39:E41)</f>
        <v>0</v>
      </c>
      <c r="F38" s="143"/>
      <c r="G38" s="144">
        <f t="shared" ref="G38:H38" si="70">SUM(G39:G41)</f>
        <v>0</v>
      </c>
      <c r="H38" s="142">
        <f t="shared" si="70"/>
        <v>0</v>
      </c>
      <c r="I38" s="143"/>
      <c r="J38" s="144">
        <f t="shared" ref="J38:K38" si="71">SUM(J39:J41)</f>
        <v>0</v>
      </c>
      <c r="K38" s="142">
        <f t="shared" si="71"/>
        <v>0</v>
      </c>
      <c r="L38" s="143"/>
      <c r="M38" s="144">
        <f t="shared" ref="M38:N38" si="72">SUM(M39:M41)</f>
        <v>0</v>
      </c>
      <c r="N38" s="142">
        <f t="shared" si="72"/>
        <v>0</v>
      </c>
      <c r="O38" s="143"/>
      <c r="P38" s="144">
        <f t="shared" ref="P38:Q38" si="73">SUM(P39:P41)</f>
        <v>0</v>
      </c>
      <c r="Q38" s="142">
        <f t="shared" si="73"/>
        <v>0</v>
      </c>
      <c r="R38" s="143"/>
      <c r="S38" s="144">
        <f t="shared" ref="S38:T38" si="74">SUM(S39:S41)</f>
        <v>0</v>
      </c>
      <c r="T38" s="142">
        <f t="shared" si="74"/>
        <v>0</v>
      </c>
      <c r="U38" s="143"/>
      <c r="V38" s="144">
        <f t="shared" ref="V38:X38" si="75">SUM(V39:V41)</f>
        <v>0</v>
      </c>
      <c r="W38" s="144">
        <f t="shared" si="75"/>
        <v>0</v>
      </c>
      <c r="X38" s="144">
        <f t="shared" si="75"/>
        <v>0</v>
      </c>
      <c r="Y38" s="143">
        <f t="shared" si="50"/>
        <v>0</v>
      </c>
      <c r="Z38" s="143" t="e">
        <f t="shared" si="51"/>
        <v>#DIV/0!</v>
      </c>
      <c r="AA38" s="146"/>
      <c r="AB38" s="118"/>
      <c r="AC38" s="118"/>
      <c r="AD38" s="118"/>
      <c r="AE38" s="118"/>
      <c r="AF38" s="118"/>
      <c r="AG38" s="118"/>
    </row>
    <row r="39" spans="1:33" ht="25.5" x14ac:dyDescent="0.2">
      <c r="A39" s="119" t="s">
        <v>70</v>
      </c>
      <c r="B39" s="120" t="s">
        <v>111</v>
      </c>
      <c r="C39" s="121" t="s">
        <v>112</v>
      </c>
      <c r="D39" s="122" t="s">
        <v>106</v>
      </c>
      <c r="E39" s="123"/>
      <c r="F39" s="124"/>
      <c r="G39" s="125">
        <f t="shared" ref="G39:G41" si="76">E39*F39</f>
        <v>0</v>
      </c>
      <c r="H39" s="123"/>
      <c r="I39" s="124"/>
      <c r="J39" s="125">
        <f t="shared" ref="J39:J41" si="77">H39*I39</f>
        <v>0</v>
      </c>
      <c r="K39" s="123"/>
      <c r="L39" s="124"/>
      <c r="M39" s="125">
        <f t="shared" ref="M39:M41" si="78">K39*L39</f>
        <v>0</v>
      </c>
      <c r="N39" s="123"/>
      <c r="O39" s="124"/>
      <c r="P39" s="125">
        <f t="shared" ref="P39:P41" si="79">N39*O39</f>
        <v>0</v>
      </c>
      <c r="Q39" s="123"/>
      <c r="R39" s="124"/>
      <c r="S39" s="125">
        <f t="shared" ref="S39:S41" si="80">Q39*R39</f>
        <v>0</v>
      </c>
      <c r="T39" s="123"/>
      <c r="U39" s="124"/>
      <c r="V39" s="125">
        <f t="shared" ref="V39:V41" si="81">T39*U39</f>
        <v>0</v>
      </c>
      <c r="W39" s="126">
        <f>G39+M39+S39</f>
        <v>0</v>
      </c>
      <c r="X39" s="127">
        <f>J39+P39+V39</f>
        <v>0</v>
      </c>
      <c r="Y39" s="127">
        <f t="shared" si="50"/>
        <v>0</v>
      </c>
      <c r="Z39" s="128" t="e">
        <f t="shared" si="51"/>
        <v>#DIV/0!</v>
      </c>
      <c r="AA39" s="129"/>
      <c r="AB39" s="130"/>
      <c r="AC39" s="131"/>
      <c r="AD39" s="131"/>
      <c r="AE39" s="131"/>
      <c r="AF39" s="131"/>
      <c r="AG39" s="131"/>
    </row>
    <row r="40" spans="1:33" ht="25.5" x14ac:dyDescent="0.2">
      <c r="A40" s="119" t="s">
        <v>70</v>
      </c>
      <c r="B40" s="120" t="s">
        <v>113</v>
      </c>
      <c r="C40" s="121" t="s">
        <v>114</v>
      </c>
      <c r="D40" s="122" t="s">
        <v>106</v>
      </c>
      <c r="E40" s="123"/>
      <c r="F40" s="124"/>
      <c r="G40" s="125">
        <f t="shared" si="76"/>
        <v>0</v>
      </c>
      <c r="H40" s="123"/>
      <c r="I40" s="124"/>
      <c r="J40" s="125">
        <f t="shared" si="77"/>
        <v>0</v>
      </c>
      <c r="K40" s="123"/>
      <c r="L40" s="124"/>
      <c r="M40" s="125">
        <f t="shared" si="78"/>
        <v>0</v>
      </c>
      <c r="N40" s="123"/>
      <c r="O40" s="124"/>
      <c r="P40" s="125">
        <f t="shared" si="79"/>
        <v>0</v>
      </c>
      <c r="Q40" s="123"/>
      <c r="R40" s="124"/>
      <c r="S40" s="125">
        <f t="shared" si="80"/>
        <v>0</v>
      </c>
      <c r="T40" s="123"/>
      <c r="U40" s="124"/>
      <c r="V40" s="125">
        <f t="shared" si="81"/>
        <v>0</v>
      </c>
      <c r="W40" s="126">
        <f>G40+M40+S40</f>
        <v>0</v>
      </c>
      <c r="X40" s="127">
        <f>J40+P40+V40</f>
        <v>0</v>
      </c>
      <c r="Y40" s="127">
        <f t="shared" si="50"/>
        <v>0</v>
      </c>
      <c r="Z40" s="128" t="e">
        <f t="shared" si="51"/>
        <v>#DIV/0!</v>
      </c>
      <c r="AA40" s="129"/>
      <c r="AB40" s="131"/>
      <c r="AC40" s="131"/>
      <c r="AD40" s="131"/>
      <c r="AE40" s="131"/>
      <c r="AF40" s="131"/>
      <c r="AG40" s="131"/>
    </row>
    <row r="41" spans="1:33" ht="26.25" thickBot="1" x14ac:dyDescent="0.25">
      <c r="A41" s="132" t="s">
        <v>70</v>
      </c>
      <c r="B41" s="133" t="s">
        <v>115</v>
      </c>
      <c r="C41" s="165" t="s">
        <v>112</v>
      </c>
      <c r="D41" s="134" t="s">
        <v>106</v>
      </c>
      <c r="E41" s="149"/>
      <c r="F41" s="150"/>
      <c r="G41" s="151">
        <f t="shared" si="76"/>
        <v>0</v>
      </c>
      <c r="H41" s="149"/>
      <c r="I41" s="150"/>
      <c r="J41" s="151">
        <f t="shared" si="77"/>
        <v>0</v>
      </c>
      <c r="K41" s="149"/>
      <c r="L41" s="150"/>
      <c r="M41" s="151">
        <f t="shared" si="78"/>
        <v>0</v>
      </c>
      <c r="N41" s="149"/>
      <c r="O41" s="150"/>
      <c r="P41" s="151">
        <f t="shared" si="79"/>
        <v>0</v>
      </c>
      <c r="Q41" s="149"/>
      <c r="R41" s="150"/>
      <c r="S41" s="151">
        <f t="shared" si="80"/>
        <v>0</v>
      </c>
      <c r="T41" s="149"/>
      <c r="U41" s="150"/>
      <c r="V41" s="151">
        <f t="shared" si="81"/>
        <v>0</v>
      </c>
      <c r="W41" s="138">
        <f>G41+M41+S41</f>
        <v>0</v>
      </c>
      <c r="X41" s="127">
        <f>J41+P41+V41</f>
        <v>0</v>
      </c>
      <c r="Y41" s="127">
        <f t="shared" si="50"/>
        <v>0</v>
      </c>
      <c r="Z41" s="128" t="e">
        <f t="shared" si="51"/>
        <v>#DIV/0!</v>
      </c>
      <c r="AA41" s="152"/>
      <c r="AB41" s="131"/>
      <c r="AC41" s="131"/>
      <c r="AD41" s="131"/>
      <c r="AE41" s="131"/>
      <c r="AF41" s="131"/>
      <c r="AG41" s="131"/>
    </row>
    <row r="42" spans="1:33" ht="30" customHeight="1" thickBot="1" x14ac:dyDescent="0.25">
      <c r="A42" s="167" t="s">
        <v>116</v>
      </c>
      <c r="B42" s="168"/>
      <c r="C42" s="169"/>
      <c r="D42" s="170"/>
      <c r="E42" s="174">
        <f>E38+E34+E30</f>
        <v>0</v>
      </c>
      <c r="F42" s="190"/>
      <c r="G42" s="173">
        <f t="shared" ref="G42:H42" si="82">G38+G34+G30</f>
        <v>0</v>
      </c>
      <c r="H42" s="174">
        <f t="shared" si="82"/>
        <v>0</v>
      </c>
      <c r="I42" s="190"/>
      <c r="J42" s="173">
        <f t="shared" ref="J42:K42" si="83">J38+J34+J30</f>
        <v>0</v>
      </c>
      <c r="K42" s="191">
        <f t="shared" si="83"/>
        <v>0</v>
      </c>
      <c r="L42" s="190"/>
      <c r="M42" s="173">
        <f t="shared" ref="M42:N42" si="84">M38+M34+M30</f>
        <v>0</v>
      </c>
      <c r="N42" s="191">
        <f t="shared" si="84"/>
        <v>0</v>
      </c>
      <c r="O42" s="190"/>
      <c r="P42" s="173">
        <f t="shared" ref="P42:Q42" si="85">P38+P34+P30</f>
        <v>0</v>
      </c>
      <c r="Q42" s="191">
        <f t="shared" si="85"/>
        <v>0</v>
      </c>
      <c r="R42" s="190"/>
      <c r="S42" s="173">
        <f t="shared" ref="S42:T42" si="86">S38+S34+S30</f>
        <v>0</v>
      </c>
      <c r="T42" s="191">
        <f t="shared" si="86"/>
        <v>0</v>
      </c>
      <c r="U42" s="190"/>
      <c r="V42" s="173">
        <f t="shared" ref="V42:X42" si="87">V38+V34+V30</f>
        <v>0</v>
      </c>
      <c r="W42" s="192">
        <f t="shared" si="87"/>
        <v>0</v>
      </c>
      <c r="X42" s="192">
        <f t="shared" si="87"/>
        <v>0</v>
      </c>
      <c r="Y42" s="192">
        <f t="shared" si="50"/>
        <v>0</v>
      </c>
      <c r="Z42" s="192" t="e">
        <f t="shared" si="51"/>
        <v>#DIV/0!</v>
      </c>
      <c r="AA42" s="178"/>
      <c r="AB42" s="7"/>
      <c r="AC42" s="7"/>
      <c r="AD42" s="7"/>
      <c r="AE42" s="7"/>
      <c r="AF42" s="7"/>
      <c r="AG42" s="7"/>
    </row>
    <row r="43" spans="1:33" ht="30" customHeight="1" thickBot="1" x14ac:dyDescent="0.25">
      <c r="A43" s="179" t="s">
        <v>65</v>
      </c>
      <c r="B43" s="180">
        <v>3</v>
      </c>
      <c r="C43" s="181" t="s">
        <v>117</v>
      </c>
      <c r="D43" s="182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106"/>
      <c r="Y43" s="106"/>
      <c r="Z43" s="106"/>
      <c r="AA43" s="107"/>
      <c r="AB43" s="7"/>
      <c r="AC43" s="7"/>
      <c r="AD43" s="7"/>
      <c r="AE43" s="7"/>
      <c r="AF43" s="7"/>
      <c r="AG43" s="7"/>
    </row>
    <row r="44" spans="1:33" ht="45" customHeight="1" x14ac:dyDescent="0.2">
      <c r="A44" s="108" t="s">
        <v>67</v>
      </c>
      <c r="B44" s="155" t="s">
        <v>118</v>
      </c>
      <c r="C44" s="110" t="s">
        <v>119</v>
      </c>
      <c r="D44" s="111"/>
      <c r="E44" s="112">
        <f>SUM(E45:E47)</f>
        <v>0</v>
      </c>
      <c r="F44" s="113"/>
      <c r="G44" s="114">
        <f t="shared" ref="G44:H44" si="88">SUM(G45:G47)</f>
        <v>0</v>
      </c>
      <c r="H44" s="112">
        <f t="shared" si="88"/>
        <v>0</v>
      </c>
      <c r="I44" s="113"/>
      <c r="J44" s="114">
        <f t="shared" ref="J44:K44" si="89">SUM(J45:J47)</f>
        <v>0</v>
      </c>
      <c r="K44" s="112">
        <f t="shared" si="89"/>
        <v>0</v>
      </c>
      <c r="L44" s="113"/>
      <c r="M44" s="114">
        <f t="shared" ref="M44:N44" si="90">SUM(M45:M47)</f>
        <v>0</v>
      </c>
      <c r="N44" s="112">
        <f t="shared" si="90"/>
        <v>0</v>
      </c>
      <c r="O44" s="113"/>
      <c r="P44" s="114">
        <f t="shared" ref="P44:Q44" si="91">SUM(P45:P47)</f>
        <v>0</v>
      </c>
      <c r="Q44" s="112">
        <f t="shared" si="91"/>
        <v>0</v>
      </c>
      <c r="R44" s="113"/>
      <c r="S44" s="114">
        <f t="shared" ref="S44:T44" si="92">SUM(S45:S47)</f>
        <v>0</v>
      </c>
      <c r="T44" s="112">
        <f t="shared" si="92"/>
        <v>0</v>
      </c>
      <c r="U44" s="113"/>
      <c r="V44" s="114">
        <f t="shared" ref="V44:X44" si="93">SUM(V45:V47)</f>
        <v>0</v>
      </c>
      <c r="W44" s="114">
        <f t="shared" si="93"/>
        <v>0</v>
      </c>
      <c r="X44" s="114">
        <f t="shared" si="93"/>
        <v>0</v>
      </c>
      <c r="Y44" s="115">
        <f t="shared" ref="Y44:Y51" si="94">W44-X44</f>
        <v>0</v>
      </c>
      <c r="Z44" s="116" t="e">
        <f t="shared" ref="Z44:Z51" si="95">Y44/W44</f>
        <v>#DIV/0!</v>
      </c>
      <c r="AA44" s="117"/>
      <c r="AB44" s="118"/>
      <c r="AC44" s="118"/>
      <c r="AD44" s="118"/>
      <c r="AE44" s="118"/>
      <c r="AF44" s="118"/>
      <c r="AG44" s="118"/>
    </row>
    <row r="45" spans="1:33" ht="30" customHeight="1" x14ac:dyDescent="0.2">
      <c r="A45" s="119" t="s">
        <v>70</v>
      </c>
      <c r="B45" s="120" t="s">
        <v>120</v>
      </c>
      <c r="C45" s="188" t="s">
        <v>121</v>
      </c>
      <c r="D45" s="122" t="s">
        <v>99</v>
      </c>
      <c r="E45" s="123"/>
      <c r="F45" s="124"/>
      <c r="G45" s="125">
        <f t="shared" ref="G45:G47" si="96">E45*F45</f>
        <v>0</v>
      </c>
      <c r="H45" s="123"/>
      <c r="I45" s="124"/>
      <c r="J45" s="125">
        <f t="shared" ref="J45:J47" si="97">H45*I45</f>
        <v>0</v>
      </c>
      <c r="K45" s="123"/>
      <c r="L45" s="124"/>
      <c r="M45" s="125">
        <f t="shared" ref="M45:M47" si="98">K45*L45</f>
        <v>0</v>
      </c>
      <c r="N45" s="123"/>
      <c r="O45" s="124"/>
      <c r="P45" s="125">
        <f t="shared" ref="P45:P47" si="99">N45*O45</f>
        <v>0</v>
      </c>
      <c r="Q45" s="123"/>
      <c r="R45" s="124"/>
      <c r="S45" s="125">
        <f t="shared" ref="S45:S47" si="100">Q45*R45</f>
        <v>0</v>
      </c>
      <c r="T45" s="123"/>
      <c r="U45" s="124"/>
      <c r="V45" s="125">
        <f t="shared" ref="V45:V47" si="101">T45*U45</f>
        <v>0</v>
      </c>
      <c r="W45" s="126">
        <f>G45+M45+S45</f>
        <v>0</v>
      </c>
      <c r="X45" s="127">
        <f>J45+P45+V45</f>
        <v>0</v>
      </c>
      <c r="Y45" s="127">
        <f t="shared" si="94"/>
        <v>0</v>
      </c>
      <c r="Z45" s="128" t="e">
        <f t="shared" si="95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19" t="s">
        <v>70</v>
      </c>
      <c r="B46" s="120" t="s">
        <v>122</v>
      </c>
      <c r="C46" s="188" t="s">
        <v>123</v>
      </c>
      <c r="D46" s="122" t="s">
        <v>99</v>
      </c>
      <c r="E46" s="123"/>
      <c r="F46" s="124"/>
      <c r="G46" s="125">
        <f t="shared" si="96"/>
        <v>0</v>
      </c>
      <c r="H46" s="123"/>
      <c r="I46" s="124"/>
      <c r="J46" s="125">
        <f t="shared" si="97"/>
        <v>0</v>
      </c>
      <c r="K46" s="123"/>
      <c r="L46" s="124"/>
      <c r="M46" s="125">
        <f t="shared" si="98"/>
        <v>0</v>
      </c>
      <c r="N46" s="123"/>
      <c r="O46" s="124"/>
      <c r="P46" s="125">
        <f t="shared" si="99"/>
        <v>0</v>
      </c>
      <c r="Q46" s="123"/>
      <c r="R46" s="124"/>
      <c r="S46" s="125">
        <f t="shared" si="100"/>
        <v>0</v>
      </c>
      <c r="T46" s="123"/>
      <c r="U46" s="124"/>
      <c r="V46" s="125">
        <f t="shared" si="101"/>
        <v>0</v>
      </c>
      <c r="W46" s="126">
        <f>G46+M46+S46</f>
        <v>0</v>
      </c>
      <c r="X46" s="127">
        <f>J46+P46+V46</f>
        <v>0</v>
      </c>
      <c r="Y46" s="127">
        <f t="shared" si="94"/>
        <v>0</v>
      </c>
      <c r="Z46" s="128" t="e">
        <f t="shared" si="95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thickBot="1" x14ac:dyDescent="0.25">
      <c r="A47" s="132" t="s">
        <v>70</v>
      </c>
      <c r="B47" s="133" t="s">
        <v>124</v>
      </c>
      <c r="C47" s="164" t="s">
        <v>125</v>
      </c>
      <c r="D47" s="134" t="s">
        <v>99</v>
      </c>
      <c r="E47" s="135"/>
      <c r="F47" s="136"/>
      <c r="G47" s="137">
        <f t="shared" si="96"/>
        <v>0</v>
      </c>
      <c r="H47" s="135"/>
      <c r="I47" s="136"/>
      <c r="J47" s="137">
        <f t="shared" si="97"/>
        <v>0</v>
      </c>
      <c r="K47" s="135"/>
      <c r="L47" s="136"/>
      <c r="M47" s="137">
        <f t="shared" si="98"/>
        <v>0</v>
      </c>
      <c r="N47" s="135"/>
      <c r="O47" s="136"/>
      <c r="P47" s="137">
        <f t="shared" si="99"/>
        <v>0</v>
      </c>
      <c r="Q47" s="135"/>
      <c r="R47" s="136"/>
      <c r="S47" s="137">
        <f t="shared" si="100"/>
        <v>0</v>
      </c>
      <c r="T47" s="135"/>
      <c r="U47" s="136"/>
      <c r="V47" s="137">
        <f t="shared" si="101"/>
        <v>0</v>
      </c>
      <c r="W47" s="138">
        <f>G47+M47+S47</f>
        <v>0</v>
      </c>
      <c r="X47" s="127">
        <f>J47+P47+V47</f>
        <v>0</v>
      </c>
      <c r="Y47" s="127">
        <f t="shared" si="94"/>
        <v>0</v>
      </c>
      <c r="Z47" s="128" t="e">
        <f t="shared" si="95"/>
        <v>#DIV/0!</v>
      </c>
      <c r="AA47" s="139"/>
      <c r="AB47" s="131"/>
      <c r="AC47" s="131"/>
      <c r="AD47" s="131"/>
      <c r="AE47" s="131"/>
      <c r="AF47" s="131"/>
      <c r="AG47" s="131"/>
    </row>
    <row r="48" spans="1:33" ht="47.25" customHeight="1" x14ac:dyDescent="0.2">
      <c r="A48" s="108" t="s">
        <v>67</v>
      </c>
      <c r="B48" s="155" t="s">
        <v>126</v>
      </c>
      <c r="C48" s="140" t="s">
        <v>127</v>
      </c>
      <c r="D48" s="141"/>
      <c r="E48" s="142"/>
      <c r="F48" s="143"/>
      <c r="G48" s="144"/>
      <c r="H48" s="142"/>
      <c r="I48" s="143"/>
      <c r="J48" s="144"/>
      <c r="K48" s="142">
        <f>SUM(K49:K50)</f>
        <v>0</v>
      </c>
      <c r="L48" s="143"/>
      <c r="M48" s="144">
        <f t="shared" ref="M48:N48" si="102">SUM(M49:M50)</f>
        <v>0</v>
      </c>
      <c r="N48" s="142">
        <f t="shared" si="102"/>
        <v>0</v>
      </c>
      <c r="O48" s="143"/>
      <c r="P48" s="144">
        <f t="shared" ref="P48:Q48" si="103">SUM(P49:P50)</f>
        <v>0</v>
      </c>
      <c r="Q48" s="142">
        <f t="shared" si="103"/>
        <v>0</v>
      </c>
      <c r="R48" s="143"/>
      <c r="S48" s="144">
        <f t="shared" ref="S48:T48" si="104">SUM(S49:S50)</f>
        <v>0</v>
      </c>
      <c r="T48" s="142">
        <f t="shared" si="104"/>
        <v>0</v>
      </c>
      <c r="U48" s="143"/>
      <c r="V48" s="144">
        <f t="shared" ref="V48:X48" si="105">SUM(V49:V50)</f>
        <v>0</v>
      </c>
      <c r="W48" s="144">
        <f t="shared" si="105"/>
        <v>0</v>
      </c>
      <c r="X48" s="144">
        <f t="shared" si="105"/>
        <v>0</v>
      </c>
      <c r="Y48" s="144">
        <f t="shared" si="94"/>
        <v>0</v>
      </c>
      <c r="Z48" s="144" t="e">
        <f t="shared" si="95"/>
        <v>#DIV/0!</v>
      </c>
      <c r="AA48" s="146"/>
      <c r="AB48" s="118"/>
      <c r="AC48" s="118"/>
      <c r="AD48" s="118"/>
      <c r="AE48" s="118"/>
      <c r="AF48" s="118"/>
      <c r="AG48" s="118"/>
    </row>
    <row r="49" spans="1:33" ht="30" customHeight="1" x14ac:dyDescent="0.2">
      <c r="A49" s="119" t="s">
        <v>70</v>
      </c>
      <c r="B49" s="120" t="s">
        <v>128</v>
      </c>
      <c r="C49" s="188" t="s">
        <v>129</v>
      </c>
      <c r="D49" s="122" t="s">
        <v>130</v>
      </c>
      <c r="E49" s="434" t="s">
        <v>131</v>
      </c>
      <c r="F49" s="435"/>
      <c r="G49" s="436"/>
      <c r="H49" s="434" t="s">
        <v>131</v>
      </c>
      <c r="I49" s="435"/>
      <c r="J49" s="436"/>
      <c r="K49" s="123"/>
      <c r="L49" s="124"/>
      <c r="M49" s="125">
        <f t="shared" ref="M49:M50" si="106">K49*L49</f>
        <v>0</v>
      </c>
      <c r="N49" s="123"/>
      <c r="O49" s="124"/>
      <c r="P49" s="125">
        <f t="shared" ref="P49:P50" si="107">N49*O49</f>
        <v>0</v>
      </c>
      <c r="Q49" s="123"/>
      <c r="R49" s="124"/>
      <c r="S49" s="125">
        <f t="shared" ref="S49:S50" si="108">Q49*R49</f>
        <v>0</v>
      </c>
      <c r="T49" s="123"/>
      <c r="U49" s="124"/>
      <c r="V49" s="125">
        <f t="shared" ref="V49:V50" si="109">T49*U49</f>
        <v>0</v>
      </c>
      <c r="W49" s="138">
        <f>G49+M49+S49</f>
        <v>0</v>
      </c>
      <c r="X49" s="127">
        <f>J49+P49+V49</f>
        <v>0</v>
      </c>
      <c r="Y49" s="127">
        <f t="shared" si="94"/>
        <v>0</v>
      </c>
      <c r="Z49" s="128" t="e">
        <f t="shared" si="95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 thickBot="1" x14ac:dyDescent="0.25">
      <c r="A50" s="132" t="s">
        <v>70</v>
      </c>
      <c r="B50" s="133" t="s">
        <v>132</v>
      </c>
      <c r="C50" s="164" t="s">
        <v>133</v>
      </c>
      <c r="D50" s="134" t="s">
        <v>130</v>
      </c>
      <c r="E50" s="400"/>
      <c r="F50" s="437"/>
      <c r="G50" s="401"/>
      <c r="H50" s="400"/>
      <c r="I50" s="437"/>
      <c r="J50" s="401"/>
      <c r="K50" s="149"/>
      <c r="L50" s="150"/>
      <c r="M50" s="151">
        <f t="shared" si="106"/>
        <v>0</v>
      </c>
      <c r="N50" s="149"/>
      <c r="O50" s="150"/>
      <c r="P50" s="151">
        <f t="shared" si="107"/>
        <v>0</v>
      </c>
      <c r="Q50" s="149"/>
      <c r="R50" s="150"/>
      <c r="S50" s="151">
        <f t="shared" si="108"/>
        <v>0</v>
      </c>
      <c r="T50" s="149"/>
      <c r="U50" s="150"/>
      <c r="V50" s="151">
        <f t="shared" si="109"/>
        <v>0</v>
      </c>
      <c r="W50" s="138">
        <f>G50+M50+S50</f>
        <v>0</v>
      </c>
      <c r="X50" s="127">
        <f>J50+P50+V50</f>
        <v>0</v>
      </c>
      <c r="Y50" s="166">
        <f t="shared" si="94"/>
        <v>0</v>
      </c>
      <c r="Z50" s="128" t="e">
        <f t="shared" si="95"/>
        <v>#DIV/0!</v>
      </c>
      <c r="AA50" s="152"/>
      <c r="AB50" s="131"/>
      <c r="AC50" s="131"/>
      <c r="AD50" s="131"/>
      <c r="AE50" s="131"/>
      <c r="AF50" s="131"/>
      <c r="AG50" s="131"/>
    </row>
    <row r="51" spans="1:33" ht="30" customHeight="1" thickBot="1" x14ac:dyDescent="0.25">
      <c r="A51" s="167" t="s">
        <v>134</v>
      </c>
      <c r="B51" s="168"/>
      <c r="C51" s="169"/>
      <c r="D51" s="170"/>
      <c r="E51" s="174">
        <f>E44</f>
        <v>0</v>
      </c>
      <c r="F51" s="190"/>
      <c r="G51" s="173">
        <f t="shared" ref="G51:H51" si="110">G44</f>
        <v>0</v>
      </c>
      <c r="H51" s="174">
        <f t="shared" si="110"/>
        <v>0</v>
      </c>
      <c r="I51" s="190"/>
      <c r="J51" s="173">
        <f>J44</f>
        <v>0</v>
      </c>
      <c r="K51" s="191">
        <f>K48+K44</f>
        <v>0</v>
      </c>
      <c r="L51" s="190"/>
      <c r="M51" s="173">
        <f t="shared" ref="M51:N51" si="111">M48+M44</f>
        <v>0</v>
      </c>
      <c r="N51" s="191">
        <f t="shared" si="111"/>
        <v>0</v>
      </c>
      <c r="O51" s="190"/>
      <c r="P51" s="173">
        <f t="shared" ref="P51:Q51" si="112">P48+P44</f>
        <v>0</v>
      </c>
      <c r="Q51" s="191">
        <f t="shared" si="112"/>
        <v>0</v>
      </c>
      <c r="R51" s="190"/>
      <c r="S51" s="173">
        <f t="shared" ref="S51:T51" si="113">S48+S44</f>
        <v>0</v>
      </c>
      <c r="T51" s="191">
        <f t="shared" si="113"/>
        <v>0</v>
      </c>
      <c r="U51" s="190"/>
      <c r="V51" s="173">
        <f t="shared" ref="V51:X51" si="114">V48+V44</f>
        <v>0</v>
      </c>
      <c r="W51" s="192">
        <f t="shared" si="114"/>
        <v>0</v>
      </c>
      <c r="X51" s="192">
        <f t="shared" si="114"/>
        <v>0</v>
      </c>
      <c r="Y51" s="192">
        <f t="shared" si="94"/>
        <v>0</v>
      </c>
      <c r="Z51" s="192" t="e">
        <f t="shared" si="95"/>
        <v>#DIV/0!</v>
      </c>
      <c r="AA51" s="178"/>
      <c r="AB51" s="131"/>
      <c r="AC51" s="131"/>
      <c r="AD51" s="131"/>
      <c r="AE51" s="7"/>
      <c r="AF51" s="7"/>
      <c r="AG51" s="7"/>
    </row>
    <row r="52" spans="1:33" ht="30" customHeight="1" thickBot="1" x14ac:dyDescent="0.25">
      <c r="A52" s="179" t="s">
        <v>65</v>
      </c>
      <c r="B52" s="180">
        <v>4</v>
      </c>
      <c r="C52" s="181" t="s">
        <v>135</v>
      </c>
      <c r="D52" s="182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106"/>
      <c r="Y52" s="183"/>
      <c r="Z52" s="106"/>
      <c r="AA52" s="107"/>
      <c r="AB52" s="7"/>
      <c r="AC52" s="7"/>
      <c r="AD52" s="7"/>
      <c r="AE52" s="7"/>
      <c r="AF52" s="7"/>
      <c r="AG52" s="7"/>
    </row>
    <row r="53" spans="1:33" ht="30" customHeight="1" x14ac:dyDescent="0.2">
      <c r="A53" s="108" t="s">
        <v>67</v>
      </c>
      <c r="B53" s="155" t="s">
        <v>136</v>
      </c>
      <c r="C53" s="193" t="s">
        <v>137</v>
      </c>
      <c r="D53" s="111"/>
      <c r="E53" s="112">
        <f>SUM(E54:E56)</f>
        <v>0</v>
      </c>
      <c r="F53" s="113"/>
      <c r="G53" s="114">
        <f t="shared" ref="G53:H53" si="115">SUM(G54:G56)</f>
        <v>0</v>
      </c>
      <c r="H53" s="112">
        <f t="shared" si="115"/>
        <v>0</v>
      </c>
      <c r="I53" s="113"/>
      <c r="J53" s="114">
        <f t="shared" ref="J53:K53" si="116">SUM(J54:J56)</f>
        <v>0</v>
      </c>
      <c r="K53" s="112">
        <f t="shared" si="116"/>
        <v>0</v>
      </c>
      <c r="L53" s="113"/>
      <c r="M53" s="114">
        <f t="shared" ref="M53:N53" si="117">SUM(M54:M56)</f>
        <v>0</v>
      </c>
      <c r="N53" s="112">
        <f t="shared" si="117"/>
        <v>0</v>
      </c>
      <c r="O53" s="113"/>
      <c r="P53" s="114">
        <f t="shared" ref="P53:Q53" si="118">SUM(P54:P56)</f>
        <v>0</v>
      </c>
      <c r="Q53" s="112">
        <f t="shared" si="118"/>
        <v>0</v>
      </c>
      <c r="R53" s="113"/>
      <c r="S53" s="114">
        <f t="shared" ref="S53:T53" si="119">SUM(S54:S56)</f>
        <v>0</v>
      </c>
      <c r="T53" s="112">
        <f t="shared" si="119"/>
        <v>0</v>
      </c>
      <c r="U53" s="113"/>
      <c r="V53" s="114">
        <f t="shared" ref="V53:X53" si="120">SUM(V54:V56)</f>
        <v>0</v>
      </c>
      <c r="W53" s="114">
        <f t="shared" si="120"/>
        <v>0</v>
      </c>
      <c r="X53" s="114">
        <f t="shared" si="120"/>
        <v>0</v>
      </c>
      <c r="Y53" s="194">
        <f t="shared" ref="Y53:Y73" si="121">W53-X53</f>
        <v>0</v>
      </c>
      <c r="Z53" s="116" t="e">
        <f t="shared" ref="Z53:Z73" si="122">Y53/W53</f>
        <v>#DIV/0!</v>
      </c>
      <c r="AA53" s="117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70</v>
      </c>
      <c r="B54" s="120" t="s">
        <v>138</v>
      </c>
      <c r="C54" s="188" t="s">
        <v>139</v>
      </c>
      <c r="D54" s="195" t="s">
        <v>140</v>
      </c>
      <c r="E54" s="196"/>
      <c r="F54" s="197"/>
      <c r="G54" s="198">
        <f t="shared" ref="G54:G56" si="123">E54*F54</f>
        <v>0</v>
      </c>
      <c r="H54" s="196"/>
      <c r="I54" s="197"/>
      <c r="J54" s="198">
        <f t="shared" ref="J54:J56" si="124">H54*I54</f>
        <v>0</v>
      </c>
      <c r="K54" s="123"/>
      <c r="L54" s="197"/>
      <c r="M54" s="125">
        <f t="shared" ref="M54:M56" si="125">K54*L54</f>
        <v>0</v>
      </c>
      <c r="N54" s="123"/>
      <c r="O54" s="197"/>
      <c r="P54" s="125">
        <f t="shared" ref="P54:P56" si="126">N54*O54</f>
        <v>0</v>
      </c>
      <c r="Q54" s="123"/>
      <c r="R54" s="197"/>
      <c r="S54" s="125">
        <f t="shared" ref="S54:S56" si="127">Q54*R54</f>
        <v>0</v>
      </c>
      <c r="T54" s="123"/>
      <c r="U54" s="197"/>
      <c r="V54" s="125">
        <f t="shared" ref="V54:V56" si="128">T54*U54</f>
        <v>0</v>
      </c>
      <c r="W54" s="126">
        <f>G54+M54+S54</f>
        <v>0</v>
      </c>
      <c r="X54" s="127">
        <f>J54+P54+V54</f>
        <v>0</v>
      </c>
      <c r="Y54" s="127">
        <f t="shared" si="121"/>
        <v>0</v>
      </c>
      <c r="Z54" s="128" t="e">
        <f t="shared" si="122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19" t="s">
        <v>70</v>
      </c>
      <c r="B55" s="120" t="s">
        <v>141</v>
      </c>
      <c r="C55" s="188" t="s">
        <v>139</v>
      </c>
      <c r="D55" s="195" t="s">
        <v>140</v>
      </c>
      <c r="E55" s="196"/>
      <c r="F55" s="197"/>
      <c r="G55" s="198">
        <f t="shared" si="123"/>
        <v>0</v>
      </c>
      <c r="H55" s="196"/>
      <c r="I55" s="197"/>
      <c r="J55" s="198">
        <f t="shared" si="124"/>
        <v>0</v>
      </c>
      <c r="K55" s="123"/>
      <c r="L55" s="197"/>
      <c r="M55" s="125">
        <f t="shared" si="125"/>
        <v>0</v>
      </c>
      <c r="N55" s="123"/>
      <c r="O55" s="197"/>
      <c r="P55" s="125">
        <f t="shared" si="126"/>
        <v>0</v>
      </c>
      <c r="Q55" s="123"/>
      <c r="R55" s="197"/>
      <c r="S55" s="125">
        <f t="shared" si="127"/>
        <v>0</v>
      </c>
      <c r="T55" s="123"/>
      <c r="U55" s="197"/>
      <c r="V55" s="125">
        <f t="shared" si="128"/>
        <v>0</v>
      </c>
      <c r="W55" s="126">
        <f>G55+M55+S55</f>
        <v>0</v>
      </c>
      <c r="X55" s="127">
        <f>J55+P55+V55</f>
        <v>0</v>
      </c>
      <c r="Y55" s="127">
        <f t="shared" si="121"/>
        <v>0</v>
      </c>
      <c r="Z55" s="128" t="e">
        <f t="shared" si="122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thickBot="1" x14ac:dyDescent="0.25">
      <c r="A56" s="147" t="s">
        <v>70</v>
      </c>
      <c r="B56" s="133" t="s">
        <v>142</v>
      </c>
      <c r="C56" s="164" t="s">
        <v>139</v>
      </c>
      <c r="D56" s="195" t="s">
        <v>140</v>
      </c>
      <c r="E56" s="199"/>
      <c r="F56" s="200"/>
      <c r="G56" s="201">
        <f t="shared" si="123"/>
        <v>0</v>
      </c>
      <c r="H56" s="199"/>
      <c r="I56" s="200"/>
      <c r="J56" s="201">
        <f t="shared" si="124"/>
        <v>0</v>
      </c>
      <c r="K56" s="135"/>
      <c r="L56" s="200"/>
      <c r="M56" s="137">
        <f t="shared" si="125"/>
        <v>0</v>
      </c>
      <c r="N56" s="135"/>
      <c r="O56" s="200"/>
      <c r="P56" s="137">
        <f t="shared" si="126"/>
        <v>0</v>
      </c>
      <c r="Q56" s="135"/>
      <c r="R56" s="200"/>
      <c r="S56" s="137">
        <f t="shared" si="127"/>
        <v>0</v>
      </c>
      <c r="T56" s="135"/>
      <c r="U56" s="200"/>
      <c r="V56" s="137">
        <f t="shared" si="128"/>
        <v>0</v>
      </c>
      <c r="W56" s="138">
        <f>G56+M56+S56</f>
        <v>0</v>
      </c>
      <c r="X56" s="127">
        <f>J56+P56+V56</f>
        <v>0</v>
      </c>
      <c r="Y56" s="127">
        <f t="shared" si="121"/>
        <v>0</v>
      </c>
      <c r="Z56" s="128" t="e">
        <f t="shared" si="122"/>
        <v>#DIV/0!</v>
      </c>
      <c r="AA56" s="139"/>
      <c r="AB56" s="131"/>
      <c r="AC56" s="131"/>
      <c r="AD56" s="131"/>
      <c r="AE56" s="131"/>
      <c r="AF56" s="131"/>
      <c r="AG56" s="131"/>
    </row>
    <row r="57" spans="1:33" ht="30" customHeight="1" x14ac:dyDescent="0.2">
      <c r="A57" s="108" t="s">
        <v>67</v>
      </c>
      <c r="B57" s="155" t="s">
        <v>143</v>
      </c>
      <c r="C57" s="153" t="s">
        <v>144</v>
      </c>
      <c r="D57" s="141"/>
      <c r="E57" s="142">
        <f>SUM(E58:E60)</f>
        <v>0</v>
      </c>
      <c r="F57" s="143"/>
      <c r="G57" s="144">
        <f t="shared" ref="G57:H57" si="129">SUM(G58:G60)</f>
        <v>0</v>
      </c>
      <c r="H57" s="142">
        <f t="shared" si="129"/>
        <v>0</v>
      </c>
      <c r="I57" s="143"/>
      <c r="J57" s="144">
        <f t="shared" ref="J57:K57" si="130">SUM(J58:J60)</f>
        <v>0</v>
      </c>
      <c r="K57" s="142">
        <f t="shared" si="130"/>
        <v>0</v>
      </c>
      <c r="L57" s="143"/>
      <c r="M57" s="144">
        <f t="shared" ref="M57:N57" si="131">SUM(M58:M60)</f>
        <v>0</v>
      </c>
      <c r="N57" s="142">
        <f t="shared" si="131"/>
        <v>0</v>
      </c>
      <c r="O57" s="143"/>
      <c r="P57" s="144">
        <f t="shared" ref="P57:Q57" si="132">SUM(P58:P60)</f>
        <v>0</v>
      </c>
      <c r="Q57" s="142">
        <f t="shared" si="132"/>
        <v>0</v>
      </c>
      <c r="R57" s="143"/>
      <c r="S57" s="144">
        <f t="shared" ref="S57:T57" si="133">SUM(S58:S60)</f>
        <v>0</v>
      </c>
      <c r="T57" s="142">
        <f t="shared" si="133"/>
        <v>0</v>
      </c>
      <c r="U57" s="143"/>
      <c r="V57" s="144">
        <f t="shared" ref="V57:X57" si="134">SUM(V58:V60)</f>
        <v>0</v>
      </c>
      <c r="W57" s="144">
        <f t="shared" si="134"/>
        <v>0</v>
      </c>
      <c r="X57" s="144">
        <f t="shared" si="134"/>
        <v>0</v>
      </c>
      <c r="Y57" s="144">
        <f t="shared" si="121"/>
        <v>0</v>
      </c>
      <c r="Z57" s="144" t="e">
        <f t="shared" si="122"/>
        <v>#DIV/0!</v>
      </c>
      <c r="AA57" s="146"/>
      <c r="AB57" s="118"/>
      <c r="AC57" s="118"/>
      <c r="AD57" s="118"/>
      <c r="AE57" s="118"/>
      <c r="AF57" s="118"/>
      <c r="AG57" s="118"/>
    </row>
    <row r="58" spans="1:33" ht="30" customHeight="1" x14ac:dyDescent="0.2">
      <c r="A58" s="119" t="s">
        <v>70</v>
      </c>
      <c r="B58" s="120" t="s">
        <v>145</v>
      </c>
      <c r="C58" s="202" t="s">
        <v>146</v>
      </c>
      <c r="D58" s="203" t="s">
        <v>147</v>
      </c>
      <c r="E58" s="123"/>
      <c r="F58" s="124"/>
      <c r="G58" s="125">
        <f t="shared" ref="G58:G60" si="135">E58*F58</f>
        <v>0</v>
      </c>
      <c r="H58" s="123"/>
      <c r="I58" s="124"/>
      <c r="J58" s="125">
        <f t="shared" ref="J58:J60" si="136">H58*I58</f>
        <v>0</v>
      </c>
      <c r="K58" s="123"/>
      <c r="L58" s="124"/>
      <c r="M58" s="125">
        <f t="shared" ref="M58:M60" si="137">K58*L58</f>
        <v>0</v>
      </c>
      <c r="N58" s="123"/>
      <c r="O58" s="124"/>
      <c r="P58" s="125">
        <f t="shared" ref="P58:P60" si="138">N58*O58</f>
        <v>0</v>
      </c>
      <c r="Q58" s="123"/>
      <c r="R58" s="124"/>
      <c r="S58" s="125">
        <f t="shared" ref="S58:S60" si="139">Q58*R58</f>
        <v>0</v>
      </c>
      <c r="T58" s="123"/>
      <c r="U58" s="124"/>
      <c r="V58" s="125">
        <f t="shared" ref="V58:V60" si="140">T58*U58</f>
        <v>0</v>
      </c>
      <c r="W58" s="126">
        <f>G58+M58+S58</f>
        <v>0</v>
      </c>
      <c r="X58" s="127">
        <f>J58+P58+V58</f>
        <v>0</v>
      </c>
      <c r="Y58" s="127">
        <f t="shared" si="121"/>
        <v>0</v>
      </c>
      <c r="Z58" s="128" t="e">
        <f t="shared" si="122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 x14ac:dyDescent="0.2">
      <c r="A59" s="119" t="s">
        <v>70</v>
      </c>
      <c r="B59" s="120" t="s">
        <v>148</v>
      </c>
      <c r="C59" s="202" t="s">
        <v>121</v>
      </c>
      <c r="D59" s="203" t="s">
        <v>147</v>
      </c>
      <c r="E59" s="123"/>
      <c r="F59" s="124"/>
      <c r="G59" s="125">
        <f t="shared" si="135"/>
        <v>0</v>
      </c>
      <c r="H59" s="123"/>
      <c r="I59" s="124"/>
      <c r="J59" s="125">
        <f t="shared" si="136"/>
        <v>0</v>
      </c>
      <c r="K59" s="123"/>
      <c r="L59" s="124"/>
      <c r="M59" s="125">
        <f t="shared" si="137"/>
        <v>0</v>
      </c>
      <c r="N59" s="123"/>
      <c r="O59" s="124"/>
      <c r="P59" s="125">
        <f t="shared" si="138"/>
        <v>0</v>
      </c>
      <c r="Q59" s="123"/>
      <c r="R59" s="124"/>
      <c r="S59" s="125">
        <f t="shared" si="139"/>
        <v>0</v>
      </c>
      <c r="T59" s="123"/>
      <c r="U59" s="124"/>
      <c r="V59" s="125">
        <f t="shared" si="140"/>
        <v>0</v>
      </c>
      <c r="W59" s="126">
        <f>G59+M59+S59</f>
        <v>0</v>
      </c>
      <c r="X59" s="127">
        <f>J59+P59+V59</f>
        <v>0</v>
      </c>
      <c r="Y59" s="127">
        <f t="shared" si="121"/>
        <v>0</v>
      </c>
      <c r="Z59" s="128" t="e">
        <f t="shared" si="122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thickBot="1" x14ac:dyDescent="0.25">
      <c r="A60" s="132" t="s">
        <v>70</v>
      </c>
      <c r="B60" s="154" t="s">
        <v>149</v>
      </c>
      <c r="C60" s="204" t="s">
        <v>123</v>
      </c>
      <c r="D60" s="203" t="s">
        <v>147</v>
      </c>
      <c r="E60" s="135"/>
      <c r="F60" s="136"/>
      <c r="G60" s="137">
        <f t="shared" si="135"/>
        <v>0</v>
      </c>
      <c r="H60" s="135"/>
      <c r="I60" s="136"/>
      <c r="J60" s="137">
        <f t="shared" si="136"/>
        <v>0</v>
      </c>
      <c r="K60" s="135"/>
      <c r="L60" s="136"/>
      <c r="M60" s="137">
        <f t="shared" si="137"/>
        <v>0</v>
      </c>
      <c r="N60" s="135"/>
      <c r="O60" s="136"/>
      <c r="P60" s="137">
        <f t="shared" si="138"/>
        <v>0</v>
      </c>
      <c r="Q60" s="135"/>
      <c r="R60" s="136"/>
      <c r="S60" s="137">
        <f t="shared" si="139"/>
        <v>0</v>
      </c>
      <c r="T60" s="135"/>
      <c r="U60" s="136"/>
      <c r="V60" s="137">
        <f t="shared" si="140"/>
        <v>0</v>
      </c>
      <c r="W60" s="138">
        <f>G60+M60+S60</f>
        <v>0</v>
      </c>
      <c r="X60" s="127">
        <f>J60+P60+V60</f>
        <v>0</v>
      </c>
      <c r="Y60" s="127">
        <f t="shared" si="121"/>
        <v>0</v>
      </c>
      <c r="Z60" s="128" t="e">
        <f t="shared" si="122"/>
        <v>#DIV/0!</v>
      </c>
      <c r="AA60" s="13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08" t="s">
        <v>67</v>
      </c>
      <c r="B61" s="155" t="s">
        <v>150</v>
      </c>
      <c r="C61" s="153" t="s">
        <v>151</v>
      </c>
      <c r="D61" s="141"/>
      <c r="E61" s="142">
        <f>SUM(E62:E64)</f>
        <v>0</v>
      </c>
      <c r="F61" s="143"/>
      <c r="G61" s="144">
        <f t="shared" ref="G61:H61" si="141">SUM(G62:G64)</f>
        <v>0</v>
      </c>
      <c r="H61" s="142">
        <f t="shared" si="141"/>
        <v>0</v>
      </c>
      <c r="I61" s="143"/>
      <c r="J61" s="144">
        <f t="shared" ref="J61:K61" si="142">SUM(J62:J64)</f>
        <v>0</v>
      </c>
      <c r="K61" s="142">
        <f t="shared" si="142"/>
        <v>0</v>
      </c>
      <c r="L61" s="143"/>
      <c r="M61" s="144">
        <f t="shared" ref="M61:N61" si="143">SUM(M62:M64)</f>
        <v>0</v>
      </c>
      <c r="N61" s="142">
        <f t="shared" si="143"/>
        <v>0</v>
      </c>
      <c r="O61" s="143"/>
      <c r="P61" s="144">
        <f t="shared" ref="P61:Q61" si="144">SUM(P62:P64)</f>
        <v>0</v>
      </c>
      <c r="Q61" s="142">
        <f t="shared" si="144"/>
        <v>0</v>
      </c>
      <c r="R61" s="143"/>
      <c r="S61" s="144">
        <f t="shared" ref="S61:T61" si="145">SUM(S62:S64)</f>
        <v>0</v>
      </c>
      <c r="T61" s="142">
        <f t="shared" si="145"/>
        <v>0</v>
      </c>
      <c r="U61" s="143"/>
      <c r="V61" s="144">
        <f t="shared" ref="V61:X61" si="146">SUM(V62:V64)</f>
        <v>0</v>
      </c>
      <c r="W61" s="144">
        <f t="shared" si="146"/>
        <v>0</v>
      </c>
      <c r="X61" s="144">
        <f t="shared" si="146"/>
        <v>0</v>
      </c>
      <c r="Y61" s="144">
        <f t="shared" si="121"/>
        <v>0</v>
      </c>
      <c r="Z61" s="144" t="e">
        <f t="shared" si="122"/>
        <v>#DIV/0!</v>
      </c>
      <c r="AA61" s="146"/>
      <c r="AB61" s="118"/>
      <c r="AC61" s="118"/>
      <c r="AD61" s="118"/>
      <c r="AE61" s="118"/>
      <c r="AF61" s="118"/>
      <c r="AG61" s="118"/>
    </row>
    <row r="62" spans="1:33" ht="30" customHeight="1" x14ac:dyDescent="0.2">
      <c r="A62" s="119" t="s">
        <v>70</v>
      </c>
      <c r="B62" s="120" t="s">
        <v>152</v>
      </c>
      <c r="C62" s="202" t="s">
        <v>153</v>
      </c>
      <c r="D62" s="203" t="s">
        <v>154</v>
      </c>
      <c r="E62" s="123"/>
      <c r="F62" s="124"/>
      <c r="G62" s="125">
        <f t="shared" ref="G62:G64" si="147">E62*F62</f>
        <v>0</v>
      </c>
      <c r="H62" s="123"/>
      <c r="I62" s="124"/>
      <c r="J62" s="125">
        <f t="shared" ref="J62:J64" si="148">H62*I62</f>
        <v>0</v>
      </c>
      <c r="K62" s="123"/>
      <c r="L62" s="124"/>
      <c r="M62" s="125">
        <f t="shared" ref="M62:M64" si="149">K62*L62</f>
        <v>0</v>
      </c>
      <c r="N62" s="123"/>
      <c r="O62" s="124"/>
      <c r="P62" s="125">
        <f t="shared" ref="P62:P64" si="150">N62*O62</f>
        <v>0</v>
      </c>
      <c r="Q62" s="123"/>
      <c r="R62" s="124"/>
      <c r="S62" s="125">
        <f t="shared" ref="S62:S64" si="151">Q62*R62</f>
        <v>0</v>
      </c>
      <c r="T62" s="123"/>
      <c r="U62" s="124"/>
      <c r="V62" s="125">
        <f t="shared" ref="V62:V64" si="152">T62*U62</f>
        <v>0</v>
      </c>
      <c r="W62" s="126">
        <f>G62+M62+S62</f>
        <v>0</v>
      </c>
      <c r="X62" s="127">
        <f>J62+P62+V62</f>
        <v>0</v>
      </c>
      <c r="Y62" s="127">
        <f t="shared" si="121"/>
        <v>0</v>
      </c>
      <c r="Z62" s="128" t="e">
        <f t="shared" si="122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2">
      <c r="A63" s="119" t="s">
        <v>70</v>
      </c>
      <c r="B63" s="120" t="s">
        <v>155</v>
      </c>
      <c r="C63" s="202" t="s">
        <v>156</v>
      </c>
      <c r="D63" s="203" t="s">
        <v>154</v>
      </c>
      <c r="E63" s="123"/>
      <c r="F63" s="124"/>
      <c r="G63" s="125">
        <f t="shared" si="147"/>
        <v>0</v>
      </c>
      <c r="H63" s="123"/>
      <c r="I63" s="124"/>
      <c r="J63" s="125">
        <f t="shared" si="148"/>
        <v>0</v>
      </c>
      <c r="K63" s="123"/>
      <c r="L63" s="124"/>
      <c r="M63" s="125">
        <f t="shared" si="149"/>
        <v>0</v>
      </c>
      <c r="N63" s="123"/>
      <c r="O63" s="124"/>
      <c r="P63" s="125">
        <f t="shared" si="150"/>
        <v>0</v>
      </c>
      <c r="Q63" s="123"/>
      <c r="R63" s="124"/>
      <c r="S63" s="125">
        <f t="shared" si="151"/>
        <v>0</v>
      </c>
      <c r="T63" s="123"/>
      <c r="U63" s="124"/>
      <c r="V63" s="125">
        <f t="shared" si="152"/>
        <v>0</v>
      </c>
      <c r="W63" s="126">
        <f>G63+M63+S63</f>
        <v>0</v>
      </c>
      <c r="X63" s="127">
        <f>J63+P63+V63</f>
        <v>0</v>
      </c>
      <c r="Y63" s="127">
        <f t="shared" si="121"/>
        <v>0</v>
      </c>
      <c r="Z63" s="128" t="e">
        <f t="shared" si="122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thickBot="1" x14ac:dyDescent="0.25">
      <c r="A64" s="132" t="s">
        <v>70</v>
      </c>
      <c r="B64" s="154" t="s">
        <v>157</v>
      </c>
      <c r="C64" s="204" t="s">
        <v>158</v>
      </c>
      <c r="D64" s="205" t="s">
        <v>154</v>
      </c>
      <c r="E64" s="135"/>
      <c r="F64" s="136"/>
      <c r="G64" s="137">
        <f t="shared" si="147"/>
        <v>0</v>
      </c>
      <c r="H64" s="135"/>
      <c r="I64" s="136"/>
      <c r="J64" s="137">
        <f t="shared" si="148"/>
        <v>0</v>
      </c>
      <c r="K64" s="135"/>
      <c r="L64" s="136"/>
      <c r="M64" s="137">
        <f t="shared" si="149"/>
        <v>0</v>
      </c>
      <c r="N64" s="135"/>
      <c r="O64" s="136"/>
      <c r="P64" s="137">
        <f t="shared" si="150"/>
        <v>0</v>
      </c>
      <c r="Q64" s="135"/>
      <c r="R64" s="136"/>
      <c r="S64" s="137">
        <f t="shared" si="151"/>
        <v>0</v>
      </c>
      <c r="T64" s="135"/>
      <c r="U64" s="136"/>
      <c r="V64" s="137">
        <f t="shared" si="152"/>
        <v>0</v>
      </c>
      <c r="W64" s="138">
        <f>G64+M64+S64</f>
        <v>0</v>
      </c>
      <c r="X64" s="127">
        <f>J64+P64+V64</f>
        <v>0</v>
      </c>
      <c r="Y64" s="127">
        <f t="shared" si="121"/>
        <v>0</v>
      </c>
      <c r="Z64" s="128" t="e">
        <f t="shared" si="122"/>
        <v>#DIV/0!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08" t="s">
        <v>67</v>
      </c>
      <c r="B65" s="155" t="s">
        <v>159</v>
      </c>
      <c r="C65" s="153" t="s">
        <v>160</v>
      </c>
      <c r="D65" s="141"/>
      <c r="E65" s="142">
        <f>SUM(E66:E68)</f>
        <v>0</v>
      </c>
      <c r="F65" s="143"/>
      <c r="G65" s="144">
        <f t="shared" ref="G65:H65" si="153">SUM(G66:G68)</f>
        <v>0</v>
      </c>
      <c r="H65" s="142">
        <f t="shared" si="153"/>
        <v>0</v>
      </c>
      <c r="I65" s="143"/>
      <c r="J65" s="144">
        <f t="shared" ref="J65:K65" si="154">SUM(J66:J68)</f>
        <v>0</v>
      </c>
      <c r="K65" s="142">
        <f t="shared" si="154"/>
        <v>0</v>
      </c>
      <c r="L65" s="143"/>
      <c r="M65" s="144">
        <f t="shared" ref="M65:N65" si="155">SUM(M66:M68)</f>
        <v>0</v>
      </c>
      <c r="N65" s="142">
        <f t="shared" si="155"/>
        <v>0</v>
      </c>
      <c r="O65" s="143"/>
      <c r="P65" s="144">
        <f t="shared" ref="P65:Q65" si="156">SUM(P66:P68)</f>
        <v>0</v>
      </c>
      <c r="Q65" s="142">
        <f t="shared" si="156"/>
        <v>0</v>
      </c>
      <c r="R65" s="143"/>
      <c r="S65" s="144">
        <f t="shared" ref="S65:T65" si="157">SUM(S66:S68)</f>
        <v>0</v>
      </c>
      <c r="T65" s="142">
        <f t="shared" si="157"/>
        <v>0</v>
      </c>
      <c r="U65" s="143"/>
      <c r="V65" s="144">
        <f t="shared" ref="V65:X65" si="158">SUM(V66:V68)</f>
        <v>0</v>
      </c>
      <c r="W65" s="144">
        <f t="shared" si="158"/>
        <v>0</v>
      </c>
      <c r="X65" s="144">
        <f t="shared" si="158"/>
        <v>0</v>
      </c>
      <c r="Y65" s="144">
        <f t="shared" si="121"/>
        <v>0</v>
      </c>
      <c r="Z65" s="144" t="e">
        <f t="shared" si="122"/>
        <v>#DIV/0!</v>
      </c>
      <c r="AA65" s="146"/>
      <c r="AB65" s="118"/>
      <c r="AC65" s="118"/>
      <c r="AD65" s="118"/>
      <c r="AE65" s="118"/>
      <c r="AF65" s="118"/>
      <c r="AG65" s="118"/>
    </row>
    <row r="66" spans="1:33" ht="25.5" x14ac:dyDescent="0.2">
      <c r="A66" s="119" t="s">
        <v>70</v>
      </c>
      <c r="B66" s="120" t="s">
        <v>161</v>
      </c>
      <c r="C66" s="188" t="s">
        <v>162</v>
      </c>
      <c r="D66" s="203" t="s">
        <v>99</v>
      </c>
      <c r="E66" s="123"/>
      <c r="F66" s="124"/>
      <c r="G66" s="125">
        <f t="shared" ref="G66:G68" si="159">E66*F66</f>
        <v>0</v>
      </c>
      <c r="H66" s="123"/>
      <c r="I66" s="124"/>
      <c r="J66" s="125">
        <f t="shared" ref="J66:J68" si="160">H66*I66</f>
        <v>0</v>
      </c>
      <c r="K66" s="123"/>
      <c r="L66" s="124"/>
      <c r="M66" s="125">
        <f t="shared" ref="M66:M68" si="161">K66*L66</f>
        <v>0</v>
      </c>
      <c r="N66" s="123"/>
      <c r="O66" s="124"/>
      <c r="P66" s="125">
        <f t="shared" ref="P66:P68" si="162">N66*O66</f>
        <v>0</v>
      </c>
      <c r="Q66" s="123"/>
      <c r="R66" s="124"/>
      <c r="S66" s="125">
        <f t="shared" ref="S66:S68" si="163">Q66*R66</f>
        <v>0</v>
      </c>
      <c r="T66" s="123"/>
      <c r="U66" s="124"/>
      <c r="V66" s="125">
        <f t="shared" ref="V66:V68" si="164">T66*U66</f>
        <v>0</v>
      </c>
      <c r="W66" s="126">
        <f>G66+M66+S66</f>
        <v>0</v>
      </c>
      <c r="X66" s="127">
        <f>J66+P66+V66</f>
        <v>0</v>
      </c>
      <c r="Y66" s="127">
        <f t="shared" si="121"/>
        <v>0</v>
      </c>
      <c r="Z66" s="128" t="e">
        <f t="shared" si="122"/>
        <v>#DIV/0!</v>
      </c>
      <c r="AA66" s="129"/>
      <c r="AB66" s="131"/>
      <c r="AC66" s="131"/>
      <c r="AD66" s="131"/>
      <c r="AE66" s="131"/>
      <c r="AF66" s="131"/>
      <c r="AG66" s="131"/>
    </row>
    <row r="67" spans="1:33" ht="25.5" x14ac:dyDescent="0.2">
      <c r="A67" s="119" t="s">
        <v>70</v>
      </c>
      <c r="B67" s="206" t="s">
        <v>163</v>
      </c>
      <c r="C67" s="188" t="s">
        <v>162</v>
      </c>
      <c r="D67" s="203" t="s">
        <v>99</v>
      </c>
      <c r="E67" s="123"/>
      <c r="F67" s="124"/>
      <c r="G67" s="125">
        <f t="shared" si="159"/>
        <v>0</v>
      </c>
      <c r="H67" s="123"/>
      <c r="I67" s="124"/>
      <c r="J67" s="125">
        <f t="shared" si="160"/>
        <v>0</v>
      </c>
      <c r="K67" s="123"/>
      <c r="L67" s="124"/>
      <c r="M67" s="125">
        <f t="shared" si="161"/>
        <v>0</v>
      </c>
      <c r="N67" s="123"/>
      <c r="O67" s="124"/>
      <c r="P67" s="125">
        <f t="shared" si="162"/>
        <v>0</v>
      </c>
      <c r="Q67" s="123"/>
      <c r="R67" s="124"/>
      <c r="S67" s="125">
        <f t="shared" si="163"/>
        <v>0</v>
      </c>
      <c r="T67" s="123"/>
      <c r="U67" s="124"/>
      <c r="V67" s="125">
        <f t="shared" si="164"/>
        <v>0</v>
      </c>
      <c r="W67" s="126">
        <f>G67+M67+S67</f>
        <v>0</v>
      </c>
      <c r="X67" s="127">
        <f>J67+P67+V67</f>
        <v>0</v>
      </c>
      <c r="Y67" s="127">
        <f t="shared" si="121"/>
        <v>0</v>
      </c>
      <c r="Z67" s="128" t="e">
        <f t="shared" si="122"/>
        <v>#DIV/0!</v>
      </c>
      <c r="AA67" s="129"/>
      <c r="AB67" s="131"/>
      <c r="AC67" s="131"/>
      <c r="AD67" s="131"/>
      <c r="AE67" s="131"/>
      <c r="AF67" s="131"/>
      <c r="AG67" s="131"/>
    </row>
    <row r="68" spans="1:33" ht="26.25" thickBot="1" x14ac:dyDescent="0.25">
      <c r="A68" s="132" t="s">
        <v>70</v>
      </c>
      <c r="B68" s="207" t="s">
        <v>164</v>
      </c>
      <c r="C68" s="164" t="s">
        <v>162</v>
      </c>
      <c r="D68" s="205" t="s">
        <v>99</v>
      </c>
      <c r="E68" s="135"/>
      <c r="F68" s="136"/>
      <c r="G68" s="137">
        <f t="shared" si="159"/>
        <v>0</v>
      </c>
      <c r="H68" s="135"/>
      <c r="I68" s="136"/>
      <c r="J68" s="137">
        <f t="shared" si="160"/>
        <v>0</v>
      </c>
      <c r="K68" s="135"/>
      <c r="L68" s="136"/>
      <c r="M68" s="137">
        <f t="shared" si="161"/>
        <v>0</v>
      </c>
      <c r="N68" s="135"/>
      <c r="O68" s="136"/>
      <c r="P68" s="137">
        <f t="shared" si="162"/>
        <v>0</v>
      </c>
      <c r="Q68" s="135"/>
      <c r="R68" s="136"/>
      <c r="S68" s="137">
        <f t="shared" si="163"/>
        <v>0</v>
      </c>
      <c r="T68" s="135"/>
      <c r="U68" s="136"/>
      <c r="V68" s="137">
        <f t="shared" si="164"/>
        <v>0</v>
      </c>
      <c r="W68" s="138">
        <f>G68+M68+S68</f>
        <v>0</v>
      </c>
      <c r="X68" s="127">
        <f>J68+P68+V68</f>
        <v>0</v>
      </c>
      <c r="Y68" s="127">
        <f t="shared" si="121"/>
        <v>0</v>
      </c>
      <c r="Z68" s="128" t="e">
        <f t="shared" si="122"/>
        <v>#DIV/0!</v>
      </c>
      <c r="AA68" s="13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08" t="s">
        <v>67</v>
      </c>
      <c r="B69" s="155" t="s">
        <v>165</v>
      </c>
      <c r="C69" s="153" t="s">
        <v>166</v>
      </c>
      <c r="D69" s="141"/>
      <c r="E69" s="142">
        <f>SUM(E70:E72)</f>
        <v>0</v>
      </c>
      <c r="F69" s="143"/>
      <c r="G69" s="144">
        <f t="shared" ref="G69:H69" si="165">SUM(G70:G72)</f>
        <v>0</v>
      </c>
      <c r="H69" s="142">
        <f t="shared" si="165"/>
        <v>0</v>
      </c>
      <c r="I69" s="143"/>
      <c r="J69" s="144">
        <f t="shared" ref="J69:K69" si="166">SUM(J70:J72)</f>
        <v>0</v>
      </c>
      <c r="K69" s="142">
        <f t="shared" si="166"/>
        <v>0</v>
      </c>
      <c r="L69" s="143"/>
      <c r="M69" s="144">
        <f t="shared" ref="M69:N69" si="167">SUM(M70:M72)</f>
        <v>0</v>
      </c>
      <c r="N69" s="142">
        <f t="shared" si="167"/>
        <v>0</v>
      </c>
      <c r="O69" s="143"/>
      <c r="P69" s="144">
        <f t="shared" ref="P69:Q69" si="168">SUM(P70:P72)</f>
        <v>0</v>
      </c>
      <c r="Q69" s="142">
        <f t="shared" si="168"/>
        <v>0</v>
      </c>
      <c r="R69" s="143"/>
      <c r="S69" s="144">
        <f t="shared" ref="S69:T69" si="169">SUM(S70:S72)</f>
        <v>0</v>
      </c>
      <c r="T69" s="142">
        <f t="shared" si="169"/>
        <v>0</v>
      </c>
      <c r="U69" s="143"/>
      <c r="V69" s="144">
        <f t="shared" ref="V69:X69" si="170">SUM(V70:V72)</f>
        <v>0</v>
      </c>
      <c r="W69" s="144">
        <f t="shared" si="170"/>
        <v>0</v>
      </c>
      <c r="X69" s="144">
        <f t="shared" si="170"/>
        <v>0</v>
      </c>
      <c r="Y69" s="144">
        <f t="shared" si="121"/>
        <v>0</v>
      </c>
      <c r="Z69" s="144" t="e">
        <f t="shared" si="122"/>
        <v>#DIV/0!</v>
      </c>
      <c r="AA69" s="146"/>
      <c r="AB69" s="118"/>
      <c r="AC69" s="118"/>
      <c r="AD69" s="118"/>
      <c r="AE69" s="118"/>
      <c r="AF69" s="118"/>
      <c r="AG69" s="118"/>
    </row>
    <row r="70" spans="1:33" ht="25.5" x14ac:dyDescent="0.2">
      <c r="A70" s="119" t="s">
        <v>70</v>
      </c>
      <c r="B70" s="120" t="s">
        <v>167</v>
      </c>
      <c r="C70" s="188" t="s">
        <v>162</v>
      </c>
      <c r="D70" s="203" t="s">
        <v>99</v>
      </c>
      <c r="E70" s="123"/>
      <c r="F70" s="124"/>
      <c r="G70" s="125">
        <f t="shared" ref="G70:G72" si="171">E70*F70</f>
        <v>0</v>
      </c>
      <c r="H70" s="123"/>
      <c r="I70" s="124"/>
      <c r="J70" s="125">
        <f t="shared" ref="J70:J72" si="172">H70*I70</f>
        <v>0</v>
      </c>
      <c r="K70" s="123"/>
      <c r="L70" s="124"/>
      <c r="M70" s="125">
        <f t="shared" ref="M70:M72" si="173">K70*L70</f>
        <v>0</v>
      </c>
      <c r="N70" s="123"/>
      <c r="O70" s="124"/>
      <c r="P70" s="125">
        <f t="shared" ref="P70:P72" si="174">N70*O70</f>
        <v>0</v>
      </c>
      <c r="Q70" s="123"/>
      <c r="R70" s="124"/>
      <c r="S70" s="125">
        <f t="shared" ref="S70:S72" si="175">Q70*R70</f>
        <v>0</v>
      </c>
      <c r="T70" s="123"/>
      <c r="U70" s="124"/>
      <c r="V70" s="125">
        <f t="shared" ref="V70:V72" si="176">T70*U70</f>
        <v>0</v>
      </c>
      <c r="W70" s="126">
        <f>G70+M70+S70</f>
        <v>0</v>
      </c>
      <c r="X70" s="127">
        <f>J70+P70+V70</f>
        <v>0</v>
      </c>
      <c r="Y70" s="127">
        <f t="shared" si="121"/>
        <v>0</v>
      </c>
      <c r="Z70" s="128" t="e">
        <f t="shared" si="122"/>
        <v>#DIV/0!</v>
      </c>
      <c r="AA70" s="129"/>
      <c r="AB70" s="131"/>
      <c r="AC70" s="131"/>
      <c r="AD70" s="131"/>
      <c r="AE70" s="131"/>
      <c r="AF70" s="131"/>
      <c r="AG70" s="131"/>
    </row>
    <row r="71" spans="1:33" ht="25.5" x14ac:dyDescent="0.2">
      <c r="A71" s="119" t="s">
        <v>70</v>
      </c>
      <c r="B71" s="120" t="s">
        <v>168</v>
      </c>
      <c r="C71" s="188" t="s">
        <v>162</v>
      </c>
      <c r="D71" s="203" t="s">
        <v>99</v>
      </c>
      <c r="E71" s="123"/>
      <c r="F71" s="124"/>
      <c r="G71" s="125">
        <f t="shared" si="171"/>
        <v>0</v>
      </c>
      <c r="H71" s="123"/>
      <c r="I71" s="124"/>
      <c r="J71" s="125">
        <f t="shared" si="172"/>
        <v>0</v>
      </c>
      <c r="K71" s="123"/>
      <c r="L71" s="124"/>
      <c r="M71" s="125">
        <f t="shared" si="173"/>
        <v>0</v>
      </c>
      <c r="N71" s="123"/>
      <c r="O71" s="124"/>
      <c r="P71" s="125">
        <f t="shared" si="174"/>
        <v>0</v>
      </c>
      <c r="Q71" s="123"/>
      <c r="R71" s="124"/>
      <c r="S71" s="125">
        <f t="shared" si="175"/>
        <v>0</v>
      </c>
      <c r="T71" s="123"/>
      <c r="U71" s="124"/>
      <c r="V71" s="125">
        <f t="shared" si="176"/>
        <v>0</v>
      </c>
      <c r="W71" s="126">
        <f>G71+M71+S71</f>
        <v>0</v>
      </c>
      <c r="X71" s="127">
        <f>J71+P71+V71</f>
        <v>0</v>
      </c>
      <c r="Y71" s="127">
        <f t="shared" si="121"/>
        <v>0</v>
      </c>
      <c r="Z71" s="128" t="e">
        <f t="shared" si="122"/>
        <v>#DIV/0!</v>
      </c>
      <c r="AA71" s="129"/>
      <c r="AB71" s="131"/>
      <c r="AC71" s="131"/>
      <c r="AD71" s="131"/>
      <c r="AE71" s="131"/>
      <c r="AF71" s="131"/>
      <c r="AG71" s="131"/>
    </row>
    <row r="72" spans="1:33" ht="26.25" thickBot="1" x14ac:dyDescent="0.25">
      <c r="A72" s="132" t="s">
        <v>70</v>
      </c>
      <c r="B72" s="154" t="s">
        <v>169</v>
      </c>
      <c r="C72" s="164" t="s">
        <v>162</v>
      </c>
      <c r="D72" s="205" t="s">
        <v>99</v>
      </c>
      <c r="E72" s="135"/>
      <c r="F72" s="136"/>
      <c r="G72" s="137">
        <f t="shared" si="171"/>
        <v>0</v>
      </c>
      <c r="H72" s="135"/>
      <c r="I72" s="136"/>
      <c r="J72" s="137">
        <f t="shared" si="172"/>
        <v>0</v>
      </c>
      <c r="K72" s="135"/>
      <c r="L72" s="136"/>
      <c r="M72" s="137">
        <f t="shared" si="173"/>
        <v>0</v>
      </c>
      <c r="N72" s="135"/>
      <c r="O72" s="136"/>
      <c r="P72" s="137">
        <f t="shared" si="174"/>
        <v>0</v>
      </c>
      <c r="Q72" s="135"/>
      <c r="R72" s="136"/>
      <c r="S72" s="137">
        <f t="shared" si="175"/>
        <v>0</v>
      </c>
      <c r="T72" s="135"/>
      <c r="U72" s="136"/>
      <c r="V72" s="137">
        <f t="shared" si="176"/>
        <v>0</v>
      </c>
      <c r="W72" s="138">
        <f>G72+M72+S72</f>
        <v>0</v>
      </c>
      <c r="X72" s="127">
        <f>J72+P72+V72</f>
        <v>0</v>
      </c>
      <c r="Y72" s="166">
        <f t="shared" si="121"/>
        <v>0</v>
      </c>
      <c r="Z72" s="128" t="e">
        <f t="shared" si="122"/>
        <v>#DIV/0!</v>
      </c>
      <c r="AA72" s="139"/>
      <c r="AB72" s="131"/>
      <c r="AC72" s="131"/>
      <c r="AD72" s="131"/>
      <c r="AE72" s="131"/>
      <c r="AF72" s="131"/>
      <c r="AG72" s="131"/>
    </row>
    <row r="73" spans="1:33" ht="30" customHeight="1" thickBot="1" x14ac:dyDescent="0.25">
      <c r="A73" s="167" t="s">
        <v>170</v>
      </c>
      <c r="B73" s="168"/>
      <c r="C73" s="169"/>
      <c r="D73" s="170"/>
      <c r="E73" s="174">
        <f>E69+E65+E61+E57+E53</f>
        <v>0</v>
      </c>
      <c r="F73" s="190"/>
      <c r="G73" s="173">
        <f t="shared" ref="G73:H73" si="177">G69+G65+G61+G57+G53</f>
        <v>0</v>
      </c>
      <c r="H73" s="174">
        <f t="shared" si="177"/>
        <v>0</v>
      </c>
      <c r="I73" s="190"/>
      <c r="J73" s="173">
        <f t="shared" ref="J73:K73" si="178">J69+J65+J61+J57+J53</f>
        <v>0</v>
      </c>
      <c r="K73" s="191">
        <f t="shared" si="178"/>
        <v>0</v>
      </c>
      <c r="L73" s="190"/>
      <c r="M73" s="173">
        <f t="shared" ref="M73:N73" si="179">M69+M65+M61+M57+M53</f>
        <v>0</v>
      </c>
      <c r="N73" s="191">
        <f t="shared" si="179"/>
        <v>0</v>
      </c>
      <c r="O73" s="190"/>
      <c r="P73" s="173">
        <f t="shared" ref="P73:Q73" si="180">P69+P65+P61+P57+P53</f>
        <v>0</v>
      </c>
      <c r="Q73" s="191">
        <f t="shared" si="180"/>
        <v>0</v>
      </c>
      <c r="R73" s="190"/>
      <c r="S73" s="173">
        <f t="shared" ref="S73:T73" si="181">S69+S65+S61+S57+S53</f>
        <v>0</v>
      </c>
      <c r="T73" s="191">
        <f t="shared" si="181"/>
        <v>0</v>
      </c>
      <c r="U73" s="190"/>
      <c r="V73" s="173">
        <f t="shared" ref="V73:X73" si="182">V69+V65+V61+V57+V53</f>
        <v>0</v>
      </c>
      <c r="W73" s="192">
        <f t="shared" si="182"/>
        <v>0</v>
      </c>
      <c r="X73" s="208">
        <f t="shared" si="182"/>
        <v>0</v>
      </c>
      <c r="Y73" s="209">
        <f t="shared" si="121"/>
        <v>0</v>
      </c>
      <c r="Z73" s="209" t="e">
        <f t="shared" si="122"/>
        <v>#DIV/0!</v>
      </c>
      <c r="AA73" s="178"/>
      <c r="AB73" s="7"/>
      <c r="AC73" s="7"/>
      <c r="AD73" s="7"/>
      <c r="AE73" s="7"/>
      <c r="AF73" s="7"/>
      <c r="AG73" s="7"/>
    </row>
    <row r="74" spans="1:33" ht="30" customHeight="1" thickBot="1" x14ac:dyDescent="0.25">
      <c r="A74" s="210" t="s">
        <v>65</v>
      </c>
      <c r="B74" s="211">
        <v>5</v>
      </c>
      <c r="C74" s="212" t="s">
        <v>171</v>
      </c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213"/>
      <c r="Z74" s="106"/>
      <c r="AA74" s="107"/>
      <c r="AB74" s="7"/>
      <c r="AC74" s="7"/>
      <c r="AD74" s="7"/>
      <c r="AE74" s="7"/>
      <c r="AF74" s="7"/>
      <c r="AG74" s="7"/>
    </row>
    <row r="75" spans="1:33" ht="30" customHeight="1" x14ac:dyDescent="0.2">
      <c r="A75" s="108" t="s">
        <v>67</v>
      </c>
      <c r="B75" s="155" t="s">
        <v>172</v>
      </c>
      <c r="C75" s="140" t="s">
        <v>173</v>
      </c>
      <c r="D75" s="141"/>
      <c r="E75" s="142">
        <f>SUM(E76:E78)</f>
        <v>0</v>
      </c>
      <c r="F75" s="143"/>
      <c r="G75" s="144">
        <f t="shared" ref="G75:H75" si="183">SUM(G76:G78)</f>
        <v>0</v>
      </c>
      <c r="H75" s="142">
        <f t="shared" si="183"/>
        <v>0</v>
      </c>
      <c r="I75" s="143"/>
      <c r="J75" s="144">
        <f t="shared" ref="J75:K75" si="184">SUM(J76:J78)</f>
        <v>0</v>
      </c>
      <c r="K75" s="142">
        <f t="shared" si="184"/>
        <v>0</v>
      </c>
      <c r="L75" s="143"/>
      <c r="M75" s="144">
        <f t="shared" ref="M75:N75" si="185">SUM(M76:M78)</f>
        <v>0</v>
      </c>
      <c r="N75" s="142">
        <f t="shared" si="185"/>
        <v>0</v>
      </c>
      <c r="O75" s="143"/>
      <c r="P75" s="144">
        <f t="shared" ref="P75:Q75" si="186">SUM(P76:P78)</f>
        <v>0</v>
      </c>
      <c r="Q75" s="142">
        <f t="shared" si="186"/>
        <v>0</v>
      </c>
      <c r="R75" s="143"/>
      <c r="S75" s="144">
        <f t="shared" ref="S75:T75" si="187">SUM(S76:S78)</f>
        <v>0</v>
      </c>
      <c r="T75" s="142">
        <f t="shared" si="187"/>
        <v>0</v>
      </c>
      <c r="U75" s="143"/>
      <c r="V75" s="144">
        <f t="shared" ref="V75:X75" si="188">SUM(V76:V78)</f>
        <v>0</v>
      </c>
      <c r="W75" s="214">
        <f t="shared" si="188"/>
        <v>0</v>
      </c>
      <c r="X75" s="214">
        <f t="shared" si="188"/>
        <v>0</v>
      </c>
      <c r="Y75" s="214">
        <f t="shared" ref="Y75:Y87" si="189">W75-X75</f>
        <v>0</v>
      </c>
      <c r="Z75" s="116" t="e">
        <f t="shared" ref="Z75:Z87" si="190">Y75/W75</f>
        <v>#DIV/0!</v>
      </c>
      <c r="AA75" s="146"/>
      <c r="AB75" s="131"/>
      <c r="AC75" s="131"/>
      <c r="AD75" s="131"/>
      <c r="AE75" s="131"/>
      <c r="AF75" s="131"/>
      <c r="AG75" s="131"/>
    </row>
    <row r="76" spans="1:33" ht="25.5" x14ac:dyDescent="0.2">
      <c r="A76" s="119" t="s">
        <v>70</v>
      </c>
      <c r="B76" s="120" t="s">
        <v>174</v>
      </c>
      <c r="C76" s="215" t="s">
        <v>175</v>
      </c>
      <c r="D76" s="203" t="s">
        <v>176</v>
      </c>
      <c r="E76" s="123"/>
      <c r="F76" s="124"/>
      <c r="G76" s="125">
        <f t="shared" ref="G76:G78" si="191">E76*F76</f>
        <v>0</v>
      </c>
      <c r="H76" s="123"/>
      <c r="I76" s="124"/>
      <c r="J76" s="125">
        <f t="shared" ref="J76:J78" si="192">H76*I76</f>
        <v>0</v>
      </c>
      <c r="K76" s="123"/>
      <c r="L76" s="124"/>
      <c r="M76" s="125">
        <f t="shared" ref="M76:M78" si="193">K76*L76</f>
        <v>0</v>
      </c>
      <c r="N76" s="123"/>
      <c r="O76" s="124"/>
      <c r="P76" s="125">
        <f t="shared" ref="P76:P78" si="194">N76*O76</f>
        <v>0</v>
      </c>
      <c r="Q76" s="123"/>
      <c r="R76" s="124"/>
      <c r="S76" s="125">
        <f t="shared" ref="S76:S78" si="195">Q76*R76</f>
        <v>0</v>
      </c>
      <c r="T76" s="123"/>
      <c r="U76" s="124"/>
      <c r="V76" s="125">
        <f t="shared" ref="V76:V78" si="196">T76*U76</f>
        <v>0</v>
      </c>
      <c r="W76" s="126">
        <f>G76+M76+S76</f>
        <v>0</v>
      </c>
      <c r="X76" s="127">
        <f>J76+P76+V76</f>
        <v>0</v>
      </c>
      <c r="Y76" s="127">
        <f t="shared" si="189"/>
        <v>0</v>
      </c>
      <c r="Z76" s="128" t="e">
        <f t="shared" si="190"/>
        <v>#DIV/0!</v>
      </c>
      <c r="AA76" s="129"/>
      <c r="AB76" s="131"/>
      <c r="AC76" s="131"/>
      <c r="AD76" s="131"/>
      <c r="AE76" s="131"/>
      <c r="AF76" s="131"/>
      <c r="AG76" s="131"/>
    </row>
    <row r="77" spans="1:33" ht="25.5" x14ac:dyDescent="0.2">
      <c r="A77" s="119" t="s">
        <v>70</v>
      </c>
      <c r="B77" s="120" t="s">
        <v>177</v>
      </c>
      <c r="C77" s="215" t="s">
        <v>175</v>
      </c>
      <c r="D77" s="203" t="s">
        <v>176</v>
      </c>
      <c r="E77" s="123"/>
      <c r="F77" s="124"/>
      <c r="G77" s="125">
        <f t="shared" si="191"/>
        <v>0</v>
      </c>
      <c r="H77" s="123"/>
      <c r="I77" s="124"/>
      <c r="J77" s="125">
        <f t="shared" si="192"/>
        <v>0</v>
      </c>
      <c r="K77" s="123"/>
      <c r="L77" s="124"/>
      <c r="M77" s="125">
        <f t="shared" si="193"/>
        <v>0</v>
      </c>
      <c r="N77" s="123"/>
      <c r="O77" s="124"/>
      <c r="P77" s="125">
        <f t="shared" si="194"/>
        <v>0</v>
      </c>
      <c r="Q77" s="123"/>
      <c r="R77" s="124"/>
      <c r="S77" s="125">
        <f t="shared" si="195"/>
        <v>0</v>
      </c>
      <c r="T77" s="123"/>
      <c r="U77" s="124"/>
      <c r="V77" s="125">
        <f t="shared" si="196"/>
        <v>0</v>
      </c>
      <c r="W77" s="126">
        <f>G77+M77+S77</f>
        <v>0</v>
      </c>
      <c r="X77" s="127">
        <f>J77+P77+V77</f>
        <v>0</v>
      </c>
      <c r="Y77" s="127">
        <f t="shared" si="189"/>
        <v>0</v>
      </c>
      <c r="Z77" s="128" t="e">
        <f t="shared" si="190"/>
        <v>#DIV/0!</v>
      </c>
      <c r="AA77" s="129"/>
      <c r="AB77" s="131"/>
      <c r="AC77" s="131"/>
      <c r="AD77" s="131"/>
      <c r="AE77" s="131"/>
      <c r="AF77" s="131"/>
      <c r="AG77" s="131"/>
    </row>
    <row r="78" spans="1:33" ht="26.25" thickBot="1" x14ac:dyDescent="0.25">
      <c r="A78" s="132" t="s">
        <v>70</v>
      </c>
      <c r="B78" s="133" t="s">
        <v>178</v>
      </c>
      <c r="C78" s="215" t="s">
        <v>175</v>
      </c>
      <c r="D78" s="205" t="s">
        <v>176</v>
      </c>
      <c r="E78" s="135"/>
      <c r="F78" s="136"/>
      <c r="G78" s="137">
        <f t="shared" si="191"/>
        <v>0</v>
      </c>
      <c r="H78" s="135"/>
      <c r="I78" s="136"/>
      <c r="J78" s="137">
        <f t="shared" si="192"/>
        <v>0</v>
      </c>
      <c r="K78" s="135"/>
      <c r="L78" s="136"/>
      <c r="M78" s="137">
        <f t="shared" si="193"/>
        <v>0</v>
      </c>
      <c r="N78" s="135"/>
      <c r="O78" s="136"/>
      <c r="P78" s="137">
        <f t="shared" si="194"/>
        <v>0</v>
      </c>
      <c r="Q78" s="135"/>
      <c r="R78" s="136"/>
      <c r="S78" s="137">
        <f t="shared" si="195"/>
        <v>0</v>
      </c>
      <c r="T78" s="135"/>
      <c r="U78" s="136"/>
      <c r="V78" s="137">
        <f t="shared" si="196"/>
        <v>0</v>
      </c>
      <c r="W78" s="138">
        <f>G78+M78+S78</f>
        <v>0</v>
      </c>
      <c r="X78" s="127">
        <f>J78+P78+V78</f>
        <v>0</v>
      </c>
      <c r="Y78" s="127">
        <f t="shared" si="189"/>
        <v>0</v>
      </c>
      <c r="Z78" s="128" t="e">
        <f t="shared" si="190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thickBot="1" x14ac:dyDescent="0.25">
      <c r="A79" s="108" t="s">
        <v>67</v>
      </c>
      <c r="B79" s="155" t="s">
        <v>179</v>
      </c>
      <c r="C79" s="140" t="s">
        <v>180</v>
      </c>
      <c r="D79" s="216"/>
      <c r="E79" s="217">
        <f>SUM(E80:E82)</f>
        <v>0</v>
      </c>
      <c r="F79" s="143"/>
      <c r="G79" s="144">
        <f t="shared" ref="G79:H79" si="197">SUM(G80:G82)</f>
        <v>0</v>
      </c>
      <c r="H79" s="217">
        <f t="shared" si="197"/>
        <v>0</v>
      </c>
      <c r="I79" s="143"/>
      <c r="J79" s="144">
        <f t="shared" ref="J79:K79" si="198">SUM(J80:J82)</f>
        <v>0</v>
      </c>
      <c r="K79" s="217">
        <f t="shared" si="198"/>
        <v>0</v>
      </c>
      <c r="L79" s="143"/>
      <c r="M79" s="144">
        <f t="shared" ref="M79:N79" si="199">SUM(M80:M82)</f>
        <v>0</v>
      </c>
      <c r="N79" s="217">
        <f t="shared" si="199"/>
        <v>0</v>
      </c>
      <c r="O79" s="143"/>
      <c r="P79" s="144">
        <f t="shared" ref="P79:Q79" si="200">SUM(P80:P82)</f>
        <v>0</v>
      </c>
      <c r="Q79" s="217">
        <f t="shared" si="200"/>
        <v>0</v>
      </c>
      <c r="R79" s="143"/>
      <c r="S79" s="144">
        <f t="shared" ref="S79:T79" si="201">SUM(S80:S82)</f>
        <v>0</v>
      </c>
      <c r="T79" s="217">
        <f t="shared" si="201"/>
        <v>0</v>
      </c>
      <c r="U79" s="143"/>
      <c r="V79" s="144">
        <f t="shared" ref="V79:X79" si="202">SUM(V80:V82)</f>
        <v>0</v>
      </c>
      <c r="W79" s="214">
        <f t="shared" si="202"/>
        <v>0</v>
      </c>
      <c r="X79" s="214">
        <f t="shared" si="202"/>
        <v>0</v>
      </c>
      <c r="Y79" s="214">
        <f t="shared" si="189"/>
        <v>0</v>
      </c>
      <c r="Z79" s="214" t="e">
        <f t="shared" si="190"/>
        <v>#DIV/0!</v>
      </c>
      <c r="AA79" s="146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19" t="s">
        <v>70</v>
      </c>
      <c r="B80" s="120" t="s">
        <v>181</v>
      </c>
      <c r="C80" s="215" t="s">
        <v>182</v>
      </c>
      <c r="D80" s="218" t="s">
        <v>99</v>
      </c>
      <c r="E80" s="123"/>
      <c r="F80" s="124"/>
      <c r="G80" s="125">
        <f t="shared" ref="G80:G82" si="203">E80*F80</f>
        <v>0</v>
      </c>
      <c r="H80" s="123"/>
      <c r="I80" s="124"/>
      <c r="J80" s="125">
        <f t="shared" ref="J80:J82" si="204">H80*I80</f>
        <v>0</v>
      </c>
      <c r="K80" s="123"/>
      <c r="L80" s="124"/>
      <c r="M80" s="125">
        <f t="shared" ref="M80:M82" si="205">K80*L80</f>
        <v>0</v>
      </c>
      <c r="N80" s="123"/>
      <c r="O80" s="124"/>
      <c r="P80" s="125">
        <f t="shared" ref="P80:P82" si="206">N80*O80</f>
        <v>0</v>
      </c>
      <c r="Q80" s="123"/>
      <c r="R80" s="124"/>
      <c r="S80" s="125">
        <f t="shared" ref="S80:S82" si="207">Q80*R80</f>
        <v>0</v>
      </c>
      <c r="T80" s="123"/>
      <c r="U80" s="124"/>
      <c r="V80" s="125">
        <f t="shared" ref="V80:V82" si="208">T80*U80</f>
        <v>0</v>
      </c>
      <c r="W80" s="126">
        <f>G80+M80+S80</f>
        <v>0</v>
      </c>
      <c r="X80" s="127">
        <f>J80+P80+V80</f>
        <v>0</v>
      </c>
      <c r="Y80" s="127">
        <f t="shared" si="189"/>
        <v>0</v>
      </c>
      <c r="Z80" s="128" t="e">
        <f t="shared" si="190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19" t="s">
        <v>70</v>
      </c>
      <c r="B81" s="120" t="s">
        <v>183</v>
      </c>
      <c r="C81" s="188" t="s">
        <v>182</v>
      </c>
      <c r="D81" s="203" t="s">
        <v>99</v>
      </c>
      <c r="E81" s="123"/>
      <c r="F81" s="124"/>
      <c r="G81" s="125">
        <f t="shared" si="203"/>
        <v>0</v>
      </c>
      <c r="H81" s="123"/>
      <c r="I81" s="124"/>
      <c r="J81" s="125">
        <f t="shared" si="204"/>
        <v>0</v>
      </c>
      <c r="K81" s="123"/>
      <c r="L81" s="124"/>
      <c r="M81" s="125">
        <f t="shared" si="205"/>
        <v>0</v>
      </c>
      <c r="N81" s="123"/>
      <c r="O81" s="124"/>
      <c r="P81" s="125">
        <f t="shared" si="206"/>
        <v>0</v>
      </c>
      <c r="Q81" s="123"/>
      <c r="R81" s="124"/>
      <c r="S81" s="125">
        <f t="shared" si="207"/>
        <v>0</v>
      </c>
      <c r="T81" s="123"/>
      <c r="U81" s="124"/>
      <c r="V81" s="125">
        <f t="shared" si="208"/>
        <v>0</v>
      </c>
      <c r="W81" s="126">
        <f>G81+M81+S81</f>
        <v>0</v>
      </c>
      <c r="X81" s="127">
        <f>J81+P81+V81</f>
        <v>0</v>
      </c>
      <c r="Y81" s="127">
        <f t="shared" si="189"/>
        <v>0</v>
      </c>
      <c r="Z81" s="128" t="e">
        <f t="shared" si="190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thickBot="1" x14ac:dyDescent="0.25">
      <c r="A82" s="132" t="s">
        <v>70</v>
      </c>
      <c r="B82" s="133" t="s">
        <v>184</v>
      </c>
      <c r="C82" s="164" t="s">
        <v>182</v>
      </c>
      <c r="D82" s="205" t="s">
        <v>99</v>
      </c>
      <c r="E82" s="135"/>
      <c r="F82" s="136"/>
      <c r="G82" s="137">
        <f t="shared" si="203"/>
        <v>0</v>
      </c>
      <c r="H82" s="135"/>
      <c r="I82" s="136"/>
      <c r="J82" s="137">
        <f t="shared" si="204"/>
        <v>0</v>
      </c>
      <c r="K82" s="135"/>
      <c r="L82" s="136"/>
      <c r="M82" s="137">
        <f t="shared" si="205"/>
        <v>0</v>
      </c>
      <c r="N82" s="135"/>
      <c r="O82" s="136"/>
      <c r="P82" s="137">
        <f t="shared" si="206"/>
        <v>0</v>
      </c>
      <c r="Q82" s="135"/>
      <c r="R82" s="136"/>
      <c r="S82" s="137">
        <f t="shared" si="207"/>
        <v>0</v>
      </c>
      <c r="T82" s="135"/>
      <c r="U82" s="136"/>
      <c r="V82" s="137">
        <f t="shared" si="208"/>
        <v>0</v>
      </c>
      <c r="W82" s="138">
        <f>G82+M82+S82</f>
        <v>0</v>
      </c>
      <c r="X82" s="127">
        <f>J82+P82+V82</f>
        <v>0</v>
      </c>
      <c r="Y82" s="127">
        <f t="shared" si="189"/>
        <v>0</v>
      </c>
      <c r="Z82" s="128" t="e">
        <f t="shared" si="190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08" t="s">
        <v>67</v>
      </c>
      <c r="B83" s="155" t="s">
        <v>185</v>
      </c>
      <c r="C83" s="219" t="s">
        <v>186</v>
      </c>
      <c r="D83" s="220"/>
      <c r="E83" s="217">
        <f>SUM(E84:E86)</f>
        <v>0</v>
      </c>
      <c r="F83" s="143"/>
      <c r="G83" s="144">
        <f t="shared" ref="G83:H83" si="209">SUM(G84:G86)</f>
        <v>0</v>
      </c>
      <c r="H83" s="217">
        <f t="shared" si="209"/>
        <v>0</v>
      </c>
      <c r="I83" s="143"/>
      <c r="J83" s="144">
        <f t="shared" ref="J83:K83" si="210">SUM(J84:J86)</f>
        <v>0</v>
      </c>
      <c r="K83" s="217">
        <f t="shared" si="210"/>
        <v>0</v>
      </c>
      <c r="L83" s="143"/>
      <c r="M83" s="144">
        <f t="shared" ref="M83:N83" si="211">SUM(M84:M86)</f>
        <v>0</v>
      </c>
      <c r="N83" s="217">
        <f t="shared" si="211"/>
        <v>0</v>
      </c>
      <c r="O83" s="143"/>
      <c r="P83" s="144">
        <f t="shared" ref="P83:Q83" si="212">SUM(P84:P86)</f>
        <v>0</v>
      </c>
      <c r="Q83" s="217">
        <f t="shared" si="212"/>
        <v>0</v>
      </c>
      <c r="R83" s="143"/>
      <c r="S83" s="144">
        <f t="shared" ref="S83:T83" si="213">SUM(S84:S86)</f>
        <v>0</v>
      </c>
      <c r="T83" s="217">
        <f t="shared" si="213"/>
        <v>0</v>
      </c>
      <c r="U83" s="143"/>
      <c r="V83" s="144">
        <f t="shared" ref="V83:X83" si="214">SUM(V84:V86)</f>
        <v>0</v>
      </c>
      <c r="W83" s="214">
        <f t="shared" si="214"/>
        <v>0</v>
      </c>
      <c r="X83" s="214">
        <f t="shared" si="214"/>
        <v>0</v>
      </c>
      <c r="Y83" s="214">
        <f t="shared" si="189"/>
        <v>0</v>
      </c>
      <c r="Z83" s="214" t="e">
        <f t="shared" si="190"/>
        <v>#DIV/0!</v>
      </c>
      <c r="AA83" s="146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19" t="s">
        <v>70</v>
      </c>
      <c r="B84" s="120" t="s">
        <v>187</v>
      </c>
      <c r="C84" s="221" t="s">
        <v>105</v>
      </c>
      <c r="D84" s="222" t="s">
        <v>106</v>
      </c>
      <c r="E84" s="123"/>
      <c r="F84" s="124"/>
      <c r="G84" s="125">
        <f t="shared" ref="G84:G86" si="215">E84*F84</f>
        <v>0</v>
      </c>
      <c r="H84" s="123"/>
      <c r="I84" s="124"/>
      <c r="J84" s="125">
        <f t="shared" ref="J84:J86" si="216">H84*I84</f>
        <v>0</v>
      </c>
      <c r="K84" s="123"/>
      <c r="L84" s="124"/>
      <c r="M84" s="125">
        <f t="shared" ref="M84:M86" si="217">K84*L84</f>
        <v>0</v>
      </c>
      <c r="N84" s="123"/>
      <c r="O84" s="124"/>
      <c r="P84" s="125">
        <f t="shared" ref="P84:P86" si="218">N84*O84</f>
        <v>0</v>
      </c>
      <c r="Q84" s="123"/>
      <c r="R84" s="124"/>
      <c r="S84" s="125">
        <f t="shared" ref="S84:S86" si="219">Q84*R84</f>
        <v>0</v>
      </c>
      <c r="T84" s="123"/>
      <c r="U84" s="124"/>
      <c r="V84" s="125">
        <f t="shared" ref="V84:V86" si="220">T84*U84</f>
        <v>0</v>
      </c>
      <c r="W84" s="126">
        <f>G84+M84+S84</f>
        <v>0</v>
      </c>
      <c r="X84" s="127">
        <f>J84+P84+V84</f>
        <v>0</v>
      </c>
      <c r="Y84" s="127">
        <f t="shared" si="189"/>
        <v>0</v>
      </c>
      <c r="Z84" s="128" t="e">
        <f t="shared" si="190"/>
        <v>#DIV/0!</v>
      </c>
      <c r="AA84" s="129"/>
      <c r="AB84" s="130"/>
      <c r="AC84" s="131"/>
      <c r="AD84" s="131"/>
      <c r="AE84" s="131"/>
      <c r="AF84" s="131"/>
      <c r="AG84" s="131"/>
    </row>
    <row r="85" spans="1:33" ht="30" customHeight="1" x14ac:dyDescent="0.2">
      <c r="A85" s="119" t="s">
        <v>70</v>
      </c>
      <c r="B85" s="120" t="s">
        <v>188</v>
      </c>
      <c r="C85" s="221" t="s">
        <v>105</v>
      </c>
      <c r="D85" s="222" t="s">
        <v>106</v>
      </c>
      <c r="E85" s="123"/>
      <c r="F85" s="124"/>
      <c r="G85" s="125">
        <f t="shared" si="215"/>
        <v>0</v>
      </c>
      <c r="H85" s="123"/>
      <c r="I85" s="124"/>
      <c r="J85" s="125">
        <f t="shared" si="216"/>
        <v>0</v>
      </c>
      <c r="K85" s="123"/>
      <c r="L85" s="124"/>
      <c r="M85" s="125">
        <f t="shared" si="217"/>
        <v>0</v>
      </c>
      <c r="N85" s="123"/>
      <c r="O85" s="124"/>
      <c r="P85" s="125">
        <f t="shared" si="218"/>
        <v>0</v>
      </c>
      <c r="Q85" s="123"/>
      <c r="R85" s="124"/>
      <c r="S85" s="125">
        <f t="shared" si="219"/>
        <v>0</v>
      </c>
      <c r="T85" s="123"/>
      <c r="U85" s="124"/>
      <c r="V85" s="125">
        <f t="shared" si="220"/>
        <v>0</v>
      </c>
      <c r="W85" s="126">
        <f>G85+M85+S85</f>
        <v>0</v>
      </c>
      <c r="X85" s="127">
        <f>J85+P85+V85</f>
        <v>0</v>
      </c>
      <c r="Y85" s="127">
        <f t="shared" si="189"/>
        <v>0</v>
      </c>
      <c r="Z85" s="128" t="e">
        <f t="shared" si="190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thickBot="1" x14ac:dyDescent="0.25">
      <c r="A86" s="132" t="s">
        <v>70</v>
      </c>
      <c r="B86" s="133" t="s">
        <v>189</v>
      </c>
      <c r="C86" s="223" t="s">
        <v>105</v>
      </c>
      <c r="D86" s="222" t="s">
        <v>106</v>
      </c>
      <c r="E86" s="149"/>
      <c r="F86" s="150"/>
      <c r="G86" s="151">
        <f t="shared" si="215"/>
        <v>0</v>
      </c>
      <c r="H86" s="149"/>
      <c r="I86" s="150"/>
      <c r="J86" s="151">
        <f t="shared" si="216"/>
        <v>0</v>
      </c>
      <c r="K86" s="149"/>
      <c r="L86" s="150"/>
      <c r="M86" s="151">
        <f t="shared" si="217"/>
        <v>0</v>
      </c>
      <c r="N86" s="149"/>
      <c r="O86" s="150"/>
      <c r="P86" s="151">
        <f t="shared" si="218"/>
        <v>0</v>
      </c>
      <c r="Q86" s="149"/>
      <c r="R86" s="150"/>
      <c r="S86" s="151">
        <f t="shared" si="219"/>
        <v>0</v>
      </c>
      <c r="T86" s="149"/>
      <c r="U86" s="150"/>
      <c r="V86" s="151">
        <f t="shared" si="220"/>
        <v>0</v>
      </c>
      <c r="W86" s="138">
        <f>G86+M86+S86</f>
        <v>0</v>
      </c>
      <c r="X86" s="127">
        <f>J86+P86+V86</f>
        <v>0</v>
      </c>
      <c r="Y86" s="127">
        <f t="shared" si="189"/>
        <v>0</v>
      </c>
      <c r="Z86" s="128" t="e">
        <f t="shared" si="190"/>
        <v>#DIV/0!</v>
      </c>
      <c r="AA86" s="152"/>
      <c r="AB86" s="131"/>
      <c r="AC86" s="131"/>
      <c r="AD86" s="131"/>
      <c r="AE86" s="131"/>
      <c r="AF86" s="131"/>
      <c r="AG86" s="131"/>
    </row>
    <row r="87" spans="1:33" ht="39.75" customHeight="1" thickBot="1" x14ac:dyDescent="0.25">
      <c r="A87" s="438" t="s">
        <v>190</v>
      </c>
      <c r="B87" s="409"/>
      <c r="C87" s="409"/>
      <c r="D87" s="410"/>
      <c r="E87" s="190"/>
      <c r="F87" s="190"/>
      <c r="G87" s="173">
        <f>G75+G79+G83</f>
        <v>0</v>
      </c>
      <c r="H87" s="190"/>
      <c r="I87" s="190"/>
      <c r="J87" s="173">
        <f>J75+J79+J83</f>
        <v>0</v>
      </c>
      <c r="K87" s="190"/>
      <c r="L87" s="190"/>
      <c r="M87" s="173">
        <f>M75+M79+M83</f>
        <v>0</v>
      </c>
      <c r="N87" s="190"/>
      <c r="O87" s="190"/>
      <c r="P87" s="173">
        <f>P75+P79+P83</f>
        <v>0</v>
      </c>
      <c r="Q87" s="190"/>
      <c r="R87" s="190"/>
      <c r="S87" s="173">
        <f>S75+S79+S83</f>
        <v>0</v>
      </c>
      <c r="T87" s="190"/>
      <c r="U87" s="190"/>
      <c r="V87" s="173">
        <f t="shared" ref="V87:X87" si="221">V75+V79+V83</f>
        <v>0</v>
      </c>
      <c r="W87" s="192">
        <f t="shared" si="221"/>
        <v>0</v>
      </c>
      <c r="X87" s="192">
        <f t="shared" si="221"/>
        <v>0</v>
      </c>
      <c r="Y87" s="192">
        <f t="shared" si="189"/>
        <v>0</v>
      </c>
      <c r="Z87" s="192" t="e">
        <f t="shared" si="190"/>
        <v>#DIV/0!</v>
      </c>
      <c r="AA87" s="178"/>
      <c r="AB87" s="5"/>
      <c r="AC87" s="7"/>
      <c r="AD87" s="7"/>
      <c r="AE87" s="7"/>
      <c r="AF87" s="7"/>
      <c r="AG87" s="7"/>
    </row>
    <row r="88" spans="1:33" ht="30" customHeight="1" thickBot="1" x14ac:dyDescent="0.25">
      <c r="A88" s="179" t="s">
        <v>65</v>
      </c>
      <c r="B88" s="180">
        <v>6</v>
      </c>
      <c r="C88" s="181" t="s">
        <v>191</v>
      </c>
      <c r="D88" s="182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6"/>
      <c r="X88" s="106"/>
      <c r="Y88" s="213"/>
      <c r="Z88" s="106"/>
      <c r="AA88" s="107"/>
      <c r="AB88" s="7"/>
      <c r="AC88" s="7"/>
      <c r="AD88" s="7"/>
      <c r="AE88" s="7"/>
      <c r="AF88" s="7"/>
      <c r="AG88" s="7"/>
    </row>
    <row r="89" spans="1:33" ht="30" customHeight="1" x14ac:dyDescent="0.2">
      <c r="A89" s="108" t="s">
        <v>67</v>
      </c>
      <c r="B89" s="155" t="s">
        <v>192</v>
      </c>
      <c r="C89" s="224" t="s">
        <v>193</v>
      </c>
      <c r="D89" s="111"/>
      <c r="E89" s="112">
        <f>SUM(E90:E92)</f>
        <v>0</v>
      </c>
      <c r="F89" s="113"/>
      <c r="G89" s="114">
        <f t="shared" ref="G89:H89" si="222">SUM(G90:G92)</f>
        <v>0</v>
      </c>
      <c r="H89" s="112">
        <f t="shared" si="222"/>
        <v>0</v>
      </c>
      <c r="I89" s="113"/>
      <c r="J89" s="114">
        <f t="shared" ref="J89:K89" si="223">SUM(J90:J92)</f>
        <v>0</v>
      </c>
      <c r="K89" s="112">
        <f t="shared" si="223"/>
        <v>0</v>
      </c>
      <c r="L89" s="113"/>
      <c r="M89" s="114">
        <f t="shared" ref="M89:N89" si="224">SUM(M90:M92)</f>
        <v>0</v>
      </c>
      <c r="N89" s="112">
        <f t="shared" si="224"/>
        <v>0</v>
      </c>
      <c r="O89" s="113"/>
      <c r="P89" s="114">
        <f t="shared" ref="P89:Q89" si="225">SUM(P90:P92)</f>
        <v>0</v>
      </c>
      <c r="Q89" s="112">
        <f t="shared" si="225"/>
        <v>0</v>
      </c>
      <c r="R89" s="113"/>
      <c r="S89" s="114">
        <f t="shared" ref="S89:T89" si="226">SUM(S90:S92)</f>
        <v>0</v>
      </c>
      <c r="T89" s="112">
        <f t="shared" si="226"/>
        <v>0</v>
      </c>
      <c r="U89" s="113"/>
      <c r="V89" s="114">
        <f t="shared" ref="V89:X89" si="227">SUM(V90:V92)</f>
        <v>0</v>
      </c>
      <c r="W89" s="114">
        <f t="shared" si="227"/>
        <v>0</v>
      </c>
      <c r="X89" s="114">
        <f t="shared" si="227"/>
        <v>0</v>
      </c>
      <c r="Y89" s="114">
        <f t="shared" ref="Y89:Y101" si="228">W89-X89</f>
        <v>0</v>
      </c>
      <c r="Z89" s="116" t="e">
        <f t="shared" ref="Z89:Z101" si="229">Y89/W89</f>
        <v>#DIV/0!</v>
      </c>
      <c r="AA89" s="117"/>
      <c r="AB89" s="118"/>
      <c r="AC89" s="118"/>
      <c r="AD89" s="118"/>
      <c r="AE89" s="118"/>
      <c r="AF89" s="118"/>
      <c r="AG89" s="118"/>
    </row>
    <row r="90" spans="1:33" ht="14.25" x14ac:dyDescent="0.2">
      <c r="A90" s="119" t="s">
        <v>70</v>
      </c>
      <c r="B90" s="120" t="s">
        <v>194</v>
      </c>
      <c r="C90" s="188" t="s">
        <v>195</v>
      </c>
      <c r="D90" s="122" t="s">
        <v>99</v>
      </c>
      <c r="E90" s="123"/>
      <c r="F90" s="124"/>
      <c r="G90" s="125">
        <f t="shared" ref="G90:G92" si="230">E90*F90</f>
        <v>0</v>
      </c>
      <c r="H90" s="123"/>
      <c r="I90" s="124"/>
      <c r="J90" s="125">
        <f t="shared" ref="J90:J92" si="231">H90*I90</f>
        <v>0</v>
      </c>
      <c r="K90" s="123"/>
      <c r="L90" s="124"/>
      <c r="M90" s="125">
        <f t="shared" ref="M90:M92" si="232">K90*L90</f>
        <v>0</v>
      </c>
      <c r="N90" s="123"/>
      <c r="O90" s="124"/>
      <c r="P90" s="125">
        <f t="shared" ref="P90:P92" si="233">N90*O90</f>
        <v>0</v>
      </c>
      <c r="Q90" s="123"/>
      <c r="R90" s="124"/>
      <c r="S90" s="125">
        <f t="shared" ref="S90:S92" si="234">Q90*R90</f>
        <v>0</v>
      </c>
      <c r="T90" s="123"/>
      <c r="U90" s="124"/>
      <c r="V90" s="125">
        <f t="shared" ref="V90:V92" si="235">T90*U90</f>
        <v>0</v>
      </c>
      <c r="W90" s="126">
        <f>G90+M90+S90</f>
        <v>0</v>
      </c>
      <c r="X90" s="127">
        <f>J90+P90+V90</f>
        <v>0</v>
      </c>
      <c r="Y90" s="127">
        <f t="shared" si="228"/>
        <v>0</v>
      </c>
      <c r="Z90" s="128" t="e">
        <f t="shared" si="229"/>
        <v>#DIV/0!</v>
      </c>
      <c r="AA90" s="129"/>
      <c r="AB90" s="131"/>
      <c r="AC90" s="131"/>
      <c r="AD90" s="131"/>
      <c r="AE90" s="131"/>
      <c r="AF90" s="131"/>
      <c r="AG90" s="131"/>
    </row>
    <row r="91" spans="1:33" ht="14.25" x14ac:dyDescent="0.2">
      <c r="A91" s="119" t="s">
        <v>70</v>
      </c>
      <c r="B91" s="120" t="s">
        <v>196</v>
      </c>
      <c r="C91" s="188" t="s">
        <v>195</v>
      </c>
      <c r="D91" s="122" t="s">
        <v>99</v>
      </c>
      <c r="E91" s="123"/>
      <c r="F91" s="124"/>
      <c r="G91" s="125">
        <f t="shared" si="230"/>
        <v>0</v>
      </c>
      <c r="H91" s="123"/>
      <c r="I91" s="124"/>
      <c r="J91" s="125">
        <f t="shared" si="231"/>
        <v>0</v>
      </c>
      <c r="K91" s="123"/>
      <c r="L91" s="124"/>
      <c r="M91" s="125">
        <f t="shared" si="232"/>
        <v>0</v>
      </c>
      <c r="N91" s="123"/>
      <c r="O91" s="124"/>
      <c r="P91" s="125">
        <f t="shared" si="233"/>
        <v>0</v>
      </c>
      <c r="Q91" s="123"/>
      <c r="R91" s="124"/>
      <c r="S91" s="125">
        <f t="shared" si="234"/>
        <v>0</v>
      </c>
      <c r="T91" s="123"/>
      <c r="U91" s="124"/>
      <c r="V91" s="125">
        <f t="shared" si="235"/>
        <v>0</v>
      </c>
      <c r="W91" s="126">
        <f>G91+M91+S91</f>
        <v>0</v>
      </c>
      <c r="X91" s="127">
        <f>J91+P91+V91</f>
        <v>0</v>
      </c>
      <c r="Y91" s="127">
        <f t="shared" si="228"/>
        <v>0</v>
      </c>
      <c r="Z91" s="128" t="e">
        <f t="shared" si="229"/>
        <v>#DIV/0!</v>
      </c>
      <c r="AA91" s="129"/>
      <c r="AB91" s="131"/>
      <c r="AC91" s="131"/>
      <c r="AD91" s="131"/>
      <c r="AE91" s="131"/>
      <c r="AF91" s="131"/>
      <c r="AG91" s="131"/>
    </row>
    <row r="92" spans="1:33" thickBot="1" x14ac:dyDescent="0.25">
      <c r="A92" s="132" t="s">
        <v>70</v>
      </c>
      <c r="B92" s="133" t="s">
        <v>197</v>
      </c>
      <c r="C92" s="164" t="s">
        <v>195</v>
      </c>
      <c r="D92" s="134" t="s">
        <v>99</v>
      </c>
      <c r="E92" s="135"/>
      <c r="F92" s="136"/>
      <c r="G92" s="137">
        <f t="shared" si="230"/>
        <v>0</v>
      </c>
      <c r="H92" s="135"/>
      <c r="I92" s="136"/>
      <c r="J92" s="137">
        <f t="shared" si="231"/>
        <v>0</v>
      </c>
      <c r="K92" s="135"/>
      <c r="L92" s="136"/>
      <c r="M92" s="137">
        <f t="shared" si="232"/>
        <v>0</v>
      </c>
      <c r="N92" s="135"/>
      <c r="O92" s="136"/>
      <c r="P92" s="137">
        <f t="shared" si="233"/>
        <v>0</v>
      </c>
      <c r="Q92" s="135"/>
      <c r="R92" s="136"/>
      <c r="S92" s="137">
        <f t="shared" si="234"/>
        <v>0</v>
      </c>
      <c r="T92" s="135"/>
      <c r="U92" s="136"/>
      <c r="V92" s="137">
        <f t="shared" si="235"/>
        <v>0</v>
      </c>
      <c r="W92" s="138">
        <f>G92+M92+S92</f>
        <v>0</v>
      </c>
      <c r="X92" s="127">
        <f>J92+P92+V92</f>
        <v>0</v>
      </c>
      <c r="Y92" s="127">
        <f t="shared" si="228"/>
        <v>0</v>
      </c>
      <c r="Z92" s="128" t="e">
        <f t="shared" si="229"/>
        <v>#DIV/0!</v>
      </c>
      <c r="AA92" s="139"/>
      <c r="AB92" s="131"/>
      <c r="AC92" s="131"/>
      <c r="AD92" s="131"/>
      <c r="AE92" s="131"/>
      <c r="AF92" s="131"/>
      <c r="AG92" s="131"/>
    </row>
    <row r="93" spans="1:33" ht="14.25" x14ac:dyDescent="0.2">
      <c r="A93" s="108" t="s">
        <v>65</v>
      </c>
      <c r="B93" s="155" t="s">
        <v>198</v>
      </c>
      <c r="C93" s="225" t="s">
        <v>199</v>
      </c>
      <c r="D93" s="141"/>
      <c r="E93" s="142">
        <f>SUM(E94:E96)</f>
        <v>0</v>
      </c>
      <c r="F93" s="143"/>
      <c r="G93" s="144">
        <f t="shared" ref="G93:H93" si="236">SUM(G94:G96)</f>
        <v>0</v>
      </c>
      <c r="H93" s="142">
        <f t="shared" si="236"/>
        <v>0</v>
      </c>
      <c r="I93" s="143"/>
      <c r="J93" s="144">
        <f t="shared" ref="J93:K93" si="237">SUM(J94:J96)</f>
        <v>0</v>
      </c>
      <c r="K93" s="142">
        <f t="shared" si="237"/>
        <v>0</v>
      </c>
      <c r="L93" s="143"/>
      <c r="M93" s="144">
        <f t="shared" ref="M93:N93" si="238">SUM(M94:M96)</f>
        <v>0</v>
      </c>
      <c r="N93" s="142">
        <f t="shared" si="238"/>
        <v>0</v>
      </c>
      <c r="O93" s="143"/>
      <c r="P93" s="144">
        <f t="shared" ref="P93:Q93" si="239">SUM(P94:P96)</f>
        <v>0</v>
      </c>
      <c r="Q93" s="142">
        <f t="shared" si="239"/>
        <v>0</v>
      </c>
      <c r="R93" s="143"/>
      <c r="S93" s="144">
        <f t="shared" ref="S93:T93" si="240">SUM(S94:S96)</f>
        <v>0</v>
      </c>
      <c r="T93" s="142">
        <f t="shared" si="240"/>
        <v>0</v>
      </c>
      <c r="U93" s="143"/>
      <c r="V93" s="144">
        <f t="shared" ref="V93:X93" si="241">SUM(V94:V96)</f>
        <v>0</v>
      </c>
      <c r="W93" s="144">
        <f t="shared" si="241"/>
        <v>0</v>
      </c>
      <c r="X93" s="144">
        <f t="shared" si="241"/>
        <v>0</v>
      </c>
      <c r="Y93" s="144">
        <f t="shared" si="228"/>
        <v>0</v>
      </c>
      <c r="Z93" s="144" t="e">
        <f t="shared" si="229"/>
        <v>#DIV/0!</v>
      </c>
      <c r="AA93" s="146"/>
      <c r="AB93" s="118"/>
      <c r="AC93" s="118"/>
      <c r="AD93" s="118"/>
      <c r="AE93" s="118"/>
      <c r="AF93" s="118"/>
      <c r="AG93" s="118"/>
    </row>
    <row r="94" spans="1:33" ht="14.25" x14ac:dyDescent="0.2">
      <c r="A94" s="119" t="s">
        <v>70</v>
      </c>
      <c r="B94" s="120" t="s">
        <v>200</v>
      </c>
      <c r="C94" s="188" t="s">
        <v>195</v>
      </c>
      <c r="D94" s="122" t="s">
        <v>99</v>
      </c>
      <c r="E94" s="123"/>
      <c r="F94" s="124"/>
      <c r="G94" s="125">
        <f t="shared" ref="G94:G96" si="242">E94*F94</f>
        <v>0</v>
      </c>
      <c r="H94" s="123"/>
      <c r="I94" s="124"/>
      <c r="J94" s="125">
        <f t="shared" ref="J94:J96" si="243">H94*I94</f>
        <v>0</v>
      </c>
      <c r="K94" s="123"/>
      <c r="L94" s="124"/>
      <c r="M94" s="125">
        <f t="shared" ref="M94:M96" si="244">K94*L94</f>
        <v>0</v>
      </c>
      <c r="N94" s="123"/>
      <c r="O94" s="124"/>
      <c r="P94" s="125">
        <f t="shared" ref="P94:P96" si="245">N94*O94</f>
        <v>0</v>
      </c>
      <c r="Q94" s="123"/>
      <c r="R94" s="124"/>
      <c r="S94" s="125">
        <f t="shared" ref="S94:S96" si="246">Q94*R94</f>
        <v>0</v>
      </c>
      <c r="T94" s="123"/>
      <c r="U94" s="124"/>
      <c r="V94" s="125">
        <f t="shared" ref="V94:V96" si="247">T94*U94</f>
        <v>0</v>
      </c>
      <c r="W94" s="126">
        <f>G94+M94+S94</f>
        <v>0</v>
      </c>
      <c r="X94" s="127">
        <f>J94+P94+V94</f>
        <v>0</v>
      </c>
      <c r="Y94" s="127">
        <f t="shared" si="228"/>
        <v>0</v>
      </c>
      <c r="Z94" s="128" t="e">
        <f t="shared" si="229"/>
        <v>#DIV/0!</v>
      </c>
      <c r="AA94" s="129"/>
      <c r="AB94" s="131"/>
      <c r="AC94" s="131"/>
      <c r="AD94" s="131"/>
      <c r="AE94" s="131"/>
      <c r="AF94" s="131"/>
      <c r="AG94" s="131"/>
    </row>
    <row r="95" spans="1:33" ht="14.25" x14ac:dyDescent="0.2">
      <c r="A95" s="119" t="s">
        <v>70</v>
      </c>
      <c r="B95" s="120" t="s">
        <v>201</v>
      </c>
      <c r="C95" s="188" t="s">
        <v>195</v>
      </c>
      <c r="D95" s="122" t="s">
        <v>99</v>
      </c>
      <c r="E95" s="123"/>
      <c r="F95" s="124"/>
      <c r="G95" s="125">
        <f t="shared" si="242"/>
        <v>0</v>
      </c>
      <c r="H95" s="123"/>
      <c r="I95" s="124"/>
      <c r="J95" s="125">
        <f t="shared" si="243"/>
        <v>0</v>
      </c>
      <c r="K95" s="123"/>
      <c r="L95" s="124"/>
      <c r="M95" s="125">
        <f t="shared" si="244"/>
        <v>0</v>
      </c>
      <c r="N95" s="123"/>
      <c r="O95" s="124"/>
      <c r="P95" s="125">
        <f t="shared" si="245"/>
        <v>0</v>
      </c>
      <c r="Q95" s="123"/>
      <c r="R95" s="124"/>
      <c r="S95" s="125">
        <f t="shared" si="246"/>
        <v>0</v>
      </c>
      <c r="T95" s="123"/>
      <c r="U95" s="124"/>
      <c r="V95" s="125">
        <f t="shared" si="247"/>
        <v>0</v>
      </c>
      <c r="W95" s="126">
        <f>G95+M95+S95</f>
        <v>0</v>
      </c>
      <c r="X95" s="127">
        <f>J95+P95+V95</f>
        <v>0</v>
      </c>
      <c r="Y95" s="127">
        <f t="shared" si="228"/>
        <v>0</v>
      </c>
      <c r="Z95" s="128" t="e">
        <f t="shared" si="229"/>
        <v>#DIV/0!</v>
      </c>
      <c r="AA95" s="129"/>
      <c r="AB95" s="131"/>
      <c r="AC95" s="131"/>
      <c r="AD95" s="131"/>
      <c r="AE95" s="131"/>
      <c r="AF95" s="131"/>
      <c r="AG95" s="131"/>
    </row>
    <row r="96" spans="1:33" thickBot="1" x14ac:dyDescent="0.25">
      <c r="A96" s="132" t="s">
        <v>70</v>
      </c>
      <c r="B96" s="133" t="s">
        <v>202</v>
      </c>
      <c r="C96" s="164" t="s">
        <v>195</v>
      </c>
      <c r="D96" s="134" t="s">
        <v>99</v>
      </c>
      <c r="E96" s="135"/>
      <c r="F96" s="136"/>
      <c r="G96" s="137">
        <f t="shared" si="242"/>
        <v>0</v>
      </c>
      <c r="H96" s="135"/>
      <c r="I96" s="136"/>
      <c r="J96" s="137">
        <f t="shared" si="243"/>
        <v>0</v>
      </c>
      <c r="K96" s="135"/>
      <c r="L96" s="136"/>
      <c r="M96" s="137">
        <f t="shared" si="244"/>
        <v>0</v>
      </c>
      <c r="N96" s="135"/>
      <c r="O96" s="136"/>
      <c r="P96" s="137">
        <f t="shared" si="245"/>
        <v>0</v>
      </c>
      <c r="Q96" s="135"/>
      <c r="R96" s="136"/>
      <c r="S96" s="137">
        <f t="shared" si="246"/>
        <v>0</v>
      </c>
      <c r="T96" s="135"/>
      <c r="U96" s="136"/>
      <c r="V96" s="137">
        <f t="shared" si="247"/>
        <v>0</v>
      </c>
      <c r="W96" s="138">
        <f>G96+M96+S96</f>
        <v>0</v>
      </c>
      <c r="X96" s="127">
        <f>J96+P96+V96</f>
        <v>0</v>
      </c>
      <c r="Y96" s="127">
        <f t="shared" si="228"/>
        <v>0</v>
      </c>
      <c r="Z96" s="128" t="e">
        <f t="shared" si="229"/>
        <v>#DIV/0!</v>
      </c>
      <c r="AA96" s="139"/>
      <c r="AB96" s="131"/>
      <c r="AC96" s="131"/>
      <c r="AD96" s="131"/>
      <c r="AE96" s="131"/>
      <c r="AF96" s="131"/>
      <c r="AG96" s="131"/>
    </row>
    <row r="97" spans="1:33" ht="14.25" x14ac:dyDescent="0.2">
      <c r="A97" s="108" t="s">
        <v>65</v>
      </c>
      <c r="B97" s="155" t="s">
        <v>203</v>
      </c>
      <c r="C97" s="225" t="s">
        <v>204</v>
      </c>
      <c r="D97" s="141"/>
      <c r="E97" s="142">
        <f>SUM(E98:E100)</f>
        <v>1</v>
      </c>
      <c r="F97" s="143"/>
      <c r="G97" s="144">
        <f t="shared" ref="G97:H97" si="248">SUM(G98:G100)</f>
        <v>2100</v>
      </c>
      <c r="H97" s="142">
        <f t="shared" si="248"/>
        <v>1</v>
      </c>
      <c r="I97" s="143"/>
      <c r="J97" s="144">
        <f t="shared" ref="J97:K97" si="249">SUM(J98:J100)</f>
        <v>2066.4899999999998</v>
      </c>
      <c r="K97" s="142">
        <f t="shared" si="249"/>
        <v>0</v>
      </c>
      <c r="L97" s="143"/>
      <c r="M97" s="144">
        <f t="shared" ref="M97:N97" si="250">SUM(M98:M100)</f>
        <v>0</v>
      </c>
      <c r="N97" s="142">
        <f t="shared" si="250"/>
        <v>0</v>
      </c>
      <c r="O97" s="143"/>
      <c r="P97" s="144">
        <f t="shared" ref="P97:Q97" si="251">SUM(P98:P100)</f>
        <v>0</v>
      </c>
      <c r="Q97" s="142">
        <f t="shared" si="251"/>
        <v>0</v>
      </c>
      <c r="R97" s="143"/>
      <c r="S97" s="144">
        <f t="shared" ref="S97:T97" si="252">SUM(S98:S100)</f>
        <v>0</v>
      </c>
      <c r="T97" s="142">
        <f t="shared" si="252"/>
        <v>0</v>
      </c>
      <c r="U97" s="143"/>
      <c r="V97" s="144">
        <f t="shared" ref="V97:X97" si="253">SUM(V98:V100)</f>
        <v>0</v>
      </c>
      <c r="W97" s="144">
        <f t="shared" si="253"/>
        <v>2100</v>
      </c>
      <c r="X97" s="144">
        <f t="shared" si="253"/>
        <v>2066.4899999999998</v>
      </c>
      <c r="Y97" s="144">
        <f t="shared" si="228"/>
        <v>33.510000000000218</v>
      </c>
      <c r="Z97" s="144">
        <f t="shared" si="229"/>
        <v>1.5957142857142961E-2</v>
      </c>
      <c r="AA97" s="146"/>
      <c r="AB97" s="118"/>
      <c r="AC97" s="118"/>
      <c r="AD97" s="118"/>
      <c r="AE97" s="118"/>
      <c r="AF97" s="118"/>
      <c r="AG97" s="118"/>
    </row>
    <row r="98" spans="1:33" ht="25.5" x14ac:dyDescent="0.2">
      <c r="A98" s="119" t="s">
        <v>70</v>
      </c>
      <c r="B98" s="120" t="s">
        <v>205</v>
      </c>
      <c r="C98" s="354" t="s">
        <v>358</v>
      </c>
      <c r="D98" s="350" t="s">
        <v>73</v>
      </c>
      <c r="E98" s="351">
        <v>1</v>
      </c>
      <c r="F98" s="352">
        <v>2100</v>
      </c>
      <c r="G98" s="125">
        <f t="shared" ref="G98:G100" si="254">E98*F98</f>
        <v>2100</v>
      </c>
      <c r="H98" s="123">
        <v>1</v>
      </c>
      <c r="I98" s="124">
        <f>515+978.59+256.39+316.51</f>
        <v>2066.4899999999998</v>
      </c>
      <c r="J98" s="125">
        <f t="shared" ref="J98:J100" si="255">H98*I98</f>
        <v>2066.4899999999998</v>
      </c>
      <c r="K98" s="123"/>
      <c r="L98" s="124"/>
      <c r="M98" s="125">
        <f t="shared" ref="M98:M100" si="256">K98*L98</f>
        <v>0</v>
      </c>
      <c r="N98" s="123"/>
      <c r="O98" s="124"/>
      <c r="P98" s="125">
        <f t="shared" ref="P98:P100" si="257">N98*O98</f>
        <v>0</v>
      </c>
      <c r="Q98" s="123"/>
      <c r="R98" s="124"/>
      <c r="S98" s="125">
        <f t="shared" ref="S98:S100" si="258">Q98*R98</f>
        <v>0</v>
      </c>
      <c r="T98" s="123"/>
      <c r="U98" s="124"/>
      <c r="V98" s="125">
        <f t="shared" ref="V98:V100" si="259">T98*U98</f>
        <v>0</v>
      </c>
      <c r="W98" s="126">
        <f>G98+M98+S98</f>
        <v>2100</v>
      </c>
      <c r="X98" s="127">
        <f>J98+P98+V98</f>
        <v>2066.4899999999998</v>
      </c>
      <c r="Y98" s="127">
        <f t="shared" si="228"/>
        <v>33.510000000000218</v>
      </c>
      <c r="Z98" s="128">
        <f t="shared" si="229"/>
        <v>1.5957142857142961E-2</v>
      </c>
      <c r="AA98" s="129"/>
      <c r="AB98" s="131"/>
      <c r="AC98" s="131"/>
      <c r="AD98" s="131"/>
      <c r="AE98" s="131"/>
      <c r="AF98" s="131"/>
      <c r="AG98" s="131"/>
    </row>
    <row r="99" spans="1:33" ht="14.25" x14ac:dyDescent="0.2">
      <c r="A99" s="119" t="s">
        <v>70</v>
      </c>
      <c r="B99" s="120" t="s">
        <v>206</v>
      </c>
      <c r="C99" s="188" t="s">
        <v>195</v>
      </c>
      <c r="D99" s="122" t="s">
        <v>99</v>
      </c>
      <c r="E99" s="123"/>
      <c r="F99" s="124"/>
      <c r="G99" s="125">
        <f t="shared" si="254"/>
        <v>0</v>
      </c>
      <c r="H99" s="123"/>
      <c r="I99" s="124"/>
      <c r="J99" s="125">
        <f t="shared" si="255"/>
        <v>0</v>
      </c>
      <c r="K99" s="123"/>
      <c r="L99" s="124"/>
      <c r="M99" s="125">
        <f t="shared" si="256"/>
        <v>0</v>
      </c>
      <c r="N99" s="123"/>
      <c r="O99" s="124"/>
      <c r="P99" s="125">
        <f t="shared" si="257"/>
        <v>0</v>
      </c>
      <c r="Q99" s="123"/>
      <c r="R99" s="124"/>
      <c r="S99" s="125">
        <f t="shared" si="258"/>
        <v>0</v>
      </c>
      <c r="T99" s="123"/>
      <c r="U99" s="124"/>
      <c r="V99" s="125">
        <f t="shared" si="259"/>
        <v>0</v>
      </c>
      <c r="W99" s="126">
        <f>G99+M99+S99</f>
        <v>0</v>
      </c>
      <c r="X99" s="127">
        <f>J99+P99+V99</f>
        <v>0</v>
      </c>
      <c r="Y99" s="127">
        <f t="shared" si="228"/>
        <v>0</v>
      </c>
      <c r="Z99" s="128" t="e">
        <f t="shared" si="229"/>
        <v>#DIV/0!</v>
      </c>
      <c r="AA99" s="129"/>
      <c r="AB99" s="131"/>
      <c r="AC99" s="131"/>
      <c r="AD99" s="131"/>
      <c r="AE99" s="131"/>
      <c r="AF99" s="131"/>
      <c r="AG99" s="131"/>
    </row>
    <row r="100" spans="1:33" thickBot="1" x14ac:dyDescent="0.25">
      <c r="A100" s="132" t="s">
        <v>70</v>
      </c>
      <c r="B100" s="133" t="s">
        <v>207</v>
      </c>
      <c r="C100" s="164" t="s">
        <v>195</v>
      </c>
      <c r="D100" s="134" t="s">
        <v>99</v>
      </c>
      <c r="E100" s="149"/>
      <c r="F100" s="150"/>
      <c r="G100" s="151">
        <f t="shared" si="254"/>
        <v>0</v>
      </c>
      <c r="H100" s="149"/>
      <c r="I100" s="150"/>
      <c r="J100" s="151">
        <f t="shared" si="255"/>
        <v>0</v>
      </c>
      <c r="K100" s="149"/>
      <c r="L100" s="150"/>
      <c r="M100" s="151">
        <f t="shared" si="256"/>
        <v>0</v>
      </c>
      <c r="N100" s="149"/>
      <c r="O100" s="150"/>
      <c r="P100" s="151">
        <f t="shared" si="257"/>
        <v>0</v>
      </c>
      <c r="Q100" s="149"/>
      <c r="R100" s="150"/>
      <c r="S100" s="151">
        <f t="shared" si="258"/>
        <v>0</v>
      </c>
      <c r="T100" s="149"/>
      <c r="U100" s="150"/>
      <c r="V100" s="151">
        <f t="shared" si="259"/>
        <v>0</v>
      </c>
      <c r="W100" s="138">
        <f>G100+M100+S100</f>
        <v>0</v>
      </c>
      <c r="X100" s="166">
        <f>J100+P100+V100</f>
        <v>0</v>
      </c>
      <c r="Y100" s="166">
        <f t="shared" si="228"/>
        <v>0</v>
      </c>
      <c r="Z100" s="226" t="e">
        <f t="shared" si="229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thickBot="1" x14ac:dyDescent="0.25">
      <c r="A101" s="167" t="s">
        <v>208</v>
      </c>
      <c r="B101" s="168"/>
      <c r="C101" s="169"/>
      <c r="D101" s="170"/>
      <c r="E101" s="174">
        <f>E97+E93+E89</f>
        <v>1</v>
      </c>
      <c r="F101" s="190"/>
      <c r="G101" s="173">
        <f t="shared" ref="G101:H101" si="260">G97+G93+G89</f>
        <v>2100</v>
      </c>
      <c r="H101" s="174">
        <f t="shared" si="260"/>
        <v>1</v>
      </c>
      <c r="I101" s="190"/>
      <c r="J101" s="173">
        <f t="shared" ref="J101:K101" si="261">J97+J93+J89</f>
        <v>2066.4899999999998</v>
      </c>
      <c r="K101" s="191">
        <f t="shared" si="261"/>
        <v>0</v>
      </c>
      <c r="L101" s="190"/>
      <c r="M101" s="173">
        <f t="shared" ref="M101:N101" si="262">M97+M93+M89</f>
        <v>0</v>
      </c>
      <c r="N101" s="191">
        <f t="shared" si="262"/>
        <v>0</v>
      </c>
      <c r="O101" s="190"/>
      <c r="P101" s="173">
        <f t="shared" ref="P101:Q101" si="263">P97+P93+P89</f>
        <v>0</v>
      </c>
      <c r="Q101" s="191">
        <f t="shared" si="263"/>
        <v>0</v>
      </c>
      <c r="R101" s="190"/>
      <c r="S101" s="173">
        <f t="shared" ref="S101:T101" si="264">S97+S93+S89</f>
        <v>0</v>
      </c>
      <c r="T101" s="191">
        <f t="shared" si="264"/>
        <v>0</v>
      </c>
      <c r="U101" s="190"/>
      <c r="V101" s="175">
        <f t="shared" ref="V101:X101" si="265">V97+V93+V89</f>
        <v>0</v>
      </c>
      <c r="W101" s="227">
        <f t="shared" si="265"/>
        <v>2100</v>
      </c>
      <c r="X101" s="228">
        <f t="shared" si="265"/>
        <v>2066.4899999999998</v>
      </c>
      <c r="Y101" s="228">
        <f t="shared" si="228"/>
        <v>33.510000000000218</v>
      </c>
      <c r="Z101" s="228">
        <f t="shared" si="229"/>
        <v>1.5957142857142961E-2</v>
      </c>
      <c r="AA101" s="229"/>
      <c r="AB101" s="7"/>
      <c r="AC101" s="7"/>
      <c r="AD101" s="7"/>
      <c r="AE101" s="7"/>
      <c r="AF101" s="7"/>
      <c r="AG101" s="7"/>
    </row>
    <row r="102" spans="1:33" ht="30" customHeight="1" thickBot="1" x14ac:dyDescent="0.25">
      <c r="A102" s="179" t="s">
        <v>65</v>
      </c>
      <c r="B102" s="211">
        <v>7</v>
      </c>
      <c r="C102" s="181" t="s">
        <v>209</v>
      </c>
      <c r="D102" s="182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230"/>
      <c r="X102" s="230"/>
      <c r="Y102" s="183"/>
      <c r="Z102" s="230"/>
      <c r="AA102" s="231"/>
      <c r="AB102" s="7"/>
      <c r="AC102" s="7"/>
      <c r="AD102" s="7"/>
      <c r="AE102" s="7"/>
      <c r="AF102" s="7"/>
      <c r="AG102" s="7"/>
    </row>
    <row r="103" spans="1:33" ht="14.25" x14ac:dyDescent="0.2">
      <c r="A103" s="119" t="s">
        <v>70</v>
      </c>
      <c r="B103" s="120" t="s">
        <v>210</v>
      </c>
      <c r="C103" s="188" t="s">
        <v>211</v>
      </c>
      <c r="D103" s="122" t="s">
        <v>99</v>
      </c>
      <c r="E103" s="123"/>
      <c r="F103" s="124"/>
      <c r="G103" s="125">
        <f t="shared" ref="G103:G113" si="266">E103*F103</f>
        <v>0</v>
      </c>
      <c r="H103" s="123"/>
      <c r="I103" s="124"/>
      <c r="J103" s="125">
        <f t="shared" ref="J103:J113" si="267">H103*I103</f>
        <v>0</v>
      </c>
      <c r="K103" s="123"/>
      <c r="L103" s="124"/>
      <c r="M103" s="125">
        <f t="shared" ref="M103:M113" si="268">K103*L103</f>
        <v>0</v>
      </c>
      <c r="N103" s="123"/>
      <c r="O103" s="124"/>
      <c r="P103" s="125">
        <f t="shared" ref="P103:P113" si="269">N103*O103</f>
        <v>0</v>
      </c>
      <c r="Q103" s="123"/>
      <c r="R103" s="124"/>
      <c r="S103" s="125">
        <f t="shared" ref="S103:S113" si="270">Q103*R103</f>
        <v>0</v>
      </c>
      <c r="T103" s="123"/>
      <c r="U103" s="124"/>
      <c r="V103" s="232">
        <f t="shared" ref="V103:V113" si="271">T103*U103</f>
        <v>0</v>
      </c>
      <c r="W103" s="233">
        <f t="shared" ref="W103:W113" si="272">G103+M103+S103</f>
        <v>0</v>
      </c>
      <c r="X103" s="234">
        <f t="shared" ref="X103:X113" si="273">J103+P103+V103</f>
        <v>0</v>
      </c>
      <c r="Y103" s="234">
        <f t="shared" ref="Y103:Y114" si="274">W103-X103</f>
        <v>0</v>
      </c>
      <c r="Z103" s="235" t="e">
        <f t="shared" ref="Z103:Z114" si="275">Y103/W103</f>
        <v>#DIV/0!</v>
      </c>
      <c r="AA103" s="236"/>
      <c r="AB103" s="131"/>
      <c r="AC103" s="131"/>
      <c r="AD103" s="131"/>
      <c r="AE103" s="131"/>
      <c r="AF103" s="131"/>
      <c r="AG103" s="131"/>
    </row>
    <row r="104" spans="1:33" ht="14.25" x14ac:dyDescent="0.2">
      <c r="A104" s="119" t="s">
        <v>70</v>
      </c>
      <c r="B104" s="120" t="s">
        <v>212</v>
      </c>
      <c r="C104" s="188" t="s">
        <v>213</v>
      </c>
      <c r="D104" s="122" t="s">
        <v>99</v>
      </c>
      <c r="E104" s="123"/>
      <c r="F104" s="124"/>
      <c r="G104" s="125">
        <f t="shared" si="266"/>
        <v>0</v>
      </c>
      <c r="H104" s="123"/>
      <c r="I104" s="124"/>
      <c r="J104" s="125">
        <f t="shared" si="267"/>
        <v>0</v>
      </c>
      <c r="K104" s="123"/>
      <c r="L104" s="124"/>
      <c r="M104" s="125">
        <f t="shared" si="268"/>
        <v>0</v>
      </c>
      <c r="N104" s="123"/>
      <c r="O104" s="124"/>
      <c r="P104" s="125">
        <f t="shared" si="269"/>
        <v>0</v>
      </c>
      <c r="Q104" s="123"/>
      <c r="R104" s="124"/>
      <c r="S104" s="125">
        <f t="shared" si="270"/>
        <v>0</v>
      </c>
      <c r="T104" s="123"/>
      <c r="U104" s="124"/>
      <c r="V104" s="232">
        <f t="shared" si="271"/>
        <v>0</v>
      </c>
      <c r="W104" s="237">
        <f t="shared" si="272"/>
        <v>0</v>
      </c>
      <c r="X104" s="127">
        <f t="shared" si="273"/>
        <v>0</v>
      </c>
      <c r="Y104" s="127">
        <f t="shared" si="274"/>
        <v>0</v>
      </c>
      <c r="Z104" s="128" t="e">
        <f t="shared" si="275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14.25" x14ac:dyDescent="0.2">
      <c r="A105" s="119" t="s">
        <v>70</v>
      </c>
      <c r="B105" s="120" t="s">
        <v>214</v>
      </c>
      <c r="C105" s="188" t="s">
        <v>215</v>
      </c>
      <c r="D105" s="122" t="s">
        <v>99</v>
      </c>
      <c r="E105" s="123"/>
      <c r="F105" s="124"/>
      <c r="G105" s="125">
        <f t="shared" si="266"/>
        <v>0</v>
      </c>
      <c r="H105" s="123"/>
      <c r="I105" s="124"/>
      <c r="J105" s="125">
        <f t="shared" si="267"/>
        <v>0</v>
      </c>
      <c r="K105" s="123"/>
      <c r="L105" s="124"/>
      <c r="M105" s="125">
        <f t="shared" si="268"/>
        <v>0</v>
      </c>
      <c r="N105" s="123"/>
      <c r="O105" s="124"/>
      <c r="P105" s="125">
        <f t="shared" si="269"/>
        <v>0</v>
      </c>
      <c r="Q105" s="123"/>
      <c r="R105" s="124"/>
      <c r="S105" s="125">
        <f t="shared" si="270"/>
        <v>0</v>
      </c>
      <c r="T105" s="123"/>
      <c r="U105" s="124"/>
      <c r="V105" s="232">
        <f t="shared" si="271"/>
        <v>0</v>
      </c>
      <c r="W105" s="237">
        <f t="shared" si="272"/>
        <v>0</v>
      </c>
      <c r="X105" s="127">
        <f t="shared" si="273"/>
        <v>0</v>
      </c>
      <c r="Y105" s="127">
        <f t="shared" si="274"/>
        <v>0</v>
      </c>
      <c r="Z105" s="128" t="e">
        <f t="shared" si="275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14.25" x14ac:dyDescent="0.2">
      <c r="A106" s="119" t="s">
        <v>70</v>
      </c>
      <c r="B106" s="120" t="s">
        <v>216</v>
      </c>
      <c r="C106" s="188" t="s">
        <v>217</v>
      </c>
      <c r="D106" s="122" t="s">
        <v>99</v>
      </c>
      <c r="E106" s="123"/>
      <c r="F106" s="124"/>
      <c r="G106" s="125">
        <f t="shared" si="266"/>
        <v>0</v>
      </c>
      <c r="H106" s="123"/>
      <c r="I106" s="124"/>
      <c r="J106" s="125">
        <f t="shared" si="267"/>
        <v>0</v>
      </c>
      <c r="K106" s="123"/>
      <c r="L106" s="124"/>
      <c r="M106" s="125">
        <f t="shared" si="268"/>
        <v>0</v>
      </c>
      <c r="N106" s="123"/>
      <c r="O106" s="124"/>
      <c r="P106" s="125">
        <f t="shared" si="269"/>
        <v>0</v>
      </c>
      <c r="Q106" s="123"/>
      <c r="R106" s="124"/>
      <c r="S106" s="125">
        <f t="shared" si="270"/>
        <v>0</v>
      </c>
      <c r="T106" s="123"/>
      <c r="U106" s="124"/>
      <c r="V106" s="232">
        <f t="shared" si="271"/>
        <v>0</v>
      </c>
      <c r="W106" s="237">
        <f t="shared" si="272"/>
        <v>0</v>
      </c>
      <c r="X106" s="127">
        <f t="shared" si="273"/>
        <v>0</v>
      </c>
      <c r="Y106" s="127">
        <f t="shared" si="274"/>
        <v>0</v>
      </c>
      <c r="Z106" s="128" t="e">
        <f t="shared" si="275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14.25" x14ac:dyDescent="0.2">
      <c r="A107" s="119" t="s">
        <v>70</v>
      </c>
      <c r="B107" s="120" t="s">
        <v>218</v>
      </c>
      <c r="C107" s="188" t="s">
        <v>219</v>
      </c>
      <c r="D107" s="122" t="s">
        <v>99</v>
      </c>
      <c r="E107" s="123"/>
      <c r="F107" s="124"/>
      <c r="G107" s="125">
        <f t="shared" si="266"/>
        <v>0</v>
      </c>
      <c r="H107" s="123"/>
      <c r="I107" s="124"/>
      <c r="J107" s="125">
        <f t="shared" si="267"/>
        <v>0</v>
      </c>
      <c r="K107" s="123"/>
      <c r="L107" s="124"/>
      <c r="M107" s="125">
        <f t="shared" si="268"/>
        <v>0</v>
      </c>
      <c r="N107" s="123"/>
      <c r="O107" s="124"/>
      <c r="P107" s="125">
        <f t="shared" si="269"/>
        <v>0</v>
      </c>
      <c r="Q107" s="123"/>
      <c r="R107" s="124"/>
      <c r="S107" s="125">
        <f t="shared" si="270"/>
        <v>0</v>
      </c>
      <c r="T107" s="123"/>
      <c r="U107" s="124"/>
      <c r="V107" s="232">
        <f t="shared" si="271"/>
        <v>0</v>
      </c>
      <c r="W107" s="237">
        <f t="shared" si="272"/>
        <v>0</v>
      </c>
      <c r="X107" s="127">
        <f t="shared" si="273"/>
        <v>0</v>
      </c>
      <c r="Y107" s="127">
        <f t="shared" si="274"/>
        <v>0</v>
      </c>
      <c r="Z107" s="128" t="e">
        <f t="shared" si="275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14.25" x14ac:dyDescent="0.2">
      <c r="A108" s="119" t="s">
        <v>70</v>
      </c>
      <c r="B108" s="120" t="s">
        <v>220</v>
      </c>
      <c r="C108" s="188" t="s">
        <v>221</v>
      </c>
      <c r="D108" s="122" t="s">
        <v>99</v>
      </c>
      <c r="E108" s="123"/>
      <c r="F108" s="124"/>
      <c r="G108" s="125">
        <f t="shared" si="266"/>
        <v>0</v>
      </c>
      <c r="H108" s="123"/>
      <c r="I108" s="124"/>
      <c r="J108" s="125">
        <f t="shared" si="267"/>
        <v>0</v>
      </c>
      <c r="K108" s="123"/>
      <c r="L108" s="124"/>
      <c r="M108" s="125">
        <f t="shared" si="268"/>
        <v>0</v>
      </c>
      <c r="N108" s="123"/>
      <c r="O108" s="124"/>
      <c r="P108" s="125">
        <f t="shared" si="269"/>
        <v>0</v>
      </c>
      <c r="Q108" s="123"/>
      <c r="R108" s="124"/>
      <c r="S108" s="125">
        <f t="shared" si="270"/>
        <v>0</v>
      </c>
      <c r="T108" s="123"/>
      <c r="U108" s="124"/>
      <c r="V108" s="232">
        <f t="shared" si="271"/>
        <v>0</v>
      </c>
      <c r="W108" s="237">
        <f t="shared" si="272"/>
        <v>0</v>
      </c>
      <c r="X108" s="127">
        <f t="shared" si="273"/>
        <v>0</v>
      </c>
      <c r="Y108" s="127">
        <f t="shared" si="274"/>
        <v>0</v>
      </c>
      <c r="Z108" s="128" t="e">
        <f t="shared" si="275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14.25" x14ac:dyDescent="0.2">
      <c r="A109" s="119" t="s">
        <v>70</v>
      </c>
      <c r="B109" s="120" t="s">
        <v>222</v>
      </c>
      <c r="C109" s="188" t="s">
        <v>223</v>
      </c>
      <c r="D109" s="122" t="s">
        <v>99</v>
      </c>
      <c r="E109" s="123"/>
      <c r="F109" s="124"/>
      <c r="G109" s="125">
        <f t="shared" si="266"/>
        <v>0</v>
      </c>
      <c r="H109" s="123"/>
      <c r="I109" s="124"/>
      <c r="J109" s="125">
        <f t="shared" si="267"/>
        <v>0</v>
      </c>
      <c r="K109" s="123"/>
      <c r="L109" s="124"/>
      <c r="M109" s="125">
        <f t="shared" si="268"/>
        <v>0</v>
      </c>
      <c r="N109" s="123"/>
      <c r="O109" s="124"/>
      <c r="P109" s="125">
        <f t="shared" si="269"/>
        <v>0</v>
      </c>
      <c r="Q109" s="123"/>
      <c r="R109" s="124"/>
      <c r="S109" s="125">
        <f t="shared" si="270"/>
        <v>0</v>
      </c>
      <c r="T109" s="123"/>
      <c r="U109" s="124"/>
      <c r="V109" s="232">
        <f t="shared" si="271"/>
        <v>0</v>
      </c>
      <c r="W109" s="237">
        <f t="shared" si="272"/>
        <v>0</v>
      </c>
      <c r="X109" s="127">
        <f t="shared" si="273"/>
        <v>0</v>
      </c>
      <c r="Y109" s="127">
        <f t="shared" si="274"/>
        <v>0</v>
      </c>
      <c r="Z109" s="128" t="e">
        <f t="shared" si="275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14.25" x14ac:dyDescent="0.2">
      <c r="A110" s="119" t="s">
        <v>70</v>
      </c>
      <c r="B110" s="120" t="s">
        <v>224</v>
      </c>
      <c r="C110" s="188" t="s">
        <v>225</v>
      </c>
      <c r="D110" s="122" t="s">
        <v>99</v>
      </c>
      <c r="E110" s="123"/>
      <c r="F110" s="124"/>
      <c r="G110" s="125">
        <f t="shared" si="266"/>
        <v>0</v>
      </c>
      <c r="H110" s="123"/>
      <c r="I110" s="124"/>
      <c r="J110" s="125">
        <f t="shared" si="267"/>
        <v>0</v>
      </c>
      <c r="K110" s="123"/>
      <c r="L110" s="124"/>
      <c r="M110" s="125">
        <f t="shared" si="268"/>
        <v>0</v>
      </c>
      <c r="N110" s="123"/>
      <c r="O110" s="124"/>
      <c r="P110" s="125">
        <f t="shared" si="269"/>
        <v>0</v>
      </c>
      <c r="Q110" s="123"/>
      <c r="R110" s="124"/>
      <c r="S110" s="125">
        <f t="shared" si="270"/>
        <v>0</v>
      </c>
      <c r="T110" s="123"/>
      <c r="U110" s="124"/>
      <c r="V110" s="232">
        <f t="shared" si="271"/>
        <v>0</v>
      </c>
      <c r="W110" s="237">
        <f t="shared" si="272"/>
        <v>0</v>
      </c>
      <c r="X110" s="127">
        <f t="shared" si="273"/>
        <v>0</v>
      </c>
      <c r="Y110" s="127">
        <f t="shared" si="274"/>
        <v>0</v>
      </c>
      <c r="Z110" s="128" t="e">
        <f t="shared" si="275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14.25" x14ac:dyDescent="0.2">
      <c r="A111" s="132" t="s">
        <v>70</v>
      </c>
      <c r="B111" s="120" t="s">
        <v>226</v>
      </c>
      <c r="C111" s="164" t="s">
        <v>227</v>
      </c>
      <c r="D111" s="122" t="s">
        <v>99</v>
      </c>
      <c r="E111" s="135"/>
      <c r="F111" s="136"/>
      <c r="G111" s="125">
        <f t="shared" si="266"/>
        <v>0</v>
      </c>
      <c r="H111" s="135"/>
      <c r="I111" s="136"/>
      <c r="J111" s="125">
        <f t="shared" si="267"/>
        <v>0</v>
      </c>
      <c r="K111" s="123"/>
      <c r="L111" s="124"/>
      <c r="M111" s="125">
        <f t="shared" si="268"/>
        <v>0</v>
      </c>
      <c r="N111" s="123"/>
      <c r="O111" s="124"/>
      <c r="P111" s="125">
        <f t="shared" si="269"/>
        <v>0</v>
      </c>
      <c r="Q111" s="123"/>
      <c r="R111" s="124"/>
      <c r="S111" s="125">
        <f t="shared" si="270"/>
        <v>0</v>
      </c>
      <c r="T111" s="123"/>
      <c r="U111" s="124"/>
      <c r="V111" s="232">
        <f t="shared" si="271"/>
        <v>0</v>
      </c>
      <c r="W111" s="237">
        <f t="shared" si="272"/>
        <v>0</v>
      </c>
      <c r="X111" s="127">
        <f t="shared" si="273"/>
        <v>0</v>
      </c>
      <c r="Y111" s="127">
        <f t="shared" si="274"/>
        <v>0</v>
      </c>
      <c r="Z111" s="128" t="e">
        <f t="shared" si="275"/>
        <v>#DIV/0!</v>
      </c>
      <c r="AA111" s="139"/>
      <c r="AB111" s="131"/>
      <c r="AC111" s="131"/>
      <c r="AD111" s="131"/>
      <c r="AE111" s="131"/>
      <c r="AF111" s="131"/>
      <c r="AG111" s="131"/>
    </row>
    <row r="112" spans="1:33" ht="14.25" x14ac:dyDescent="0.2">
      <c r="A112" s="132" t="s">
        <v>70</v>
      </c>
      <c r="B112" s="120" t="s">
        <v>228</v>
      </c>
      <c r="C112" s="164" t="s">
        <v>229</v>
      </c>
      <c r="D112" s="134" t="s">
        <v>99</v>
      </c>
      <c r="E112" s="123"/>
      <c r="F112" s="124"/>
      <c r="G112" s="125">
        <f t="shared" si="266"/>
        <v>0</v>
      </c>
      <c r="H112" s="123"/>
      <c r="I112" s="124"/>
      <c r="J112" s="125">
        <f t="shared" si="267"/>
        <v>0</v>
      </c>
      <c r="K112" s="123"/>
      <c r="L112" s="124"/>
      <c r="M112" s="125">
        <f t="shared" si="268"/>
        <v>0</v>
      </c>
      <c r="N112" s="123"/>
      <c r="O112" s="124"/>
      <c r="P112" s="125">
        <f t="shared" si="269"/>
        <v>0</v>
      </c>
      <c r="Q112" s="123"/>
      <c r="R112" s="124"/>
      <c r="S112" s="125">
        <f t="shared" si="270"/>
        <v>0</v>
      </c>
      <c r="T112" s="123"/>
      <c r="U112" s="124"/>
      <c r="V112" s="232">
        <f t="shared" si="271"/>
        <v>0</v>
      </c>
      <c r="W112" s="237">
        <f t="shared" si="272"/>
        <v>0</v>
      </c>
      <c r="X112" s="127">
        <f t="shared" si="273"/>
        <v>0</v>
      </c>
      <c r="Y112" s="127">
        <f t="shared" si="274"/>
        <v>0</v>
      </c>
      <c r="Z112" s="128" t="e">
        <f t="shared" si="275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thickBot="1" x14ac:dyDescent="0.25">
      <c r="A113" s="132" t="s">
        <v>70</v>
      </c>
      <c r="B113" s="120" t="s">
        <v>230</v>
      </c>
      <c r="C113" s="238" t="s">
        <v>231</v>
      </c>
      <c r="D113" s="134"/>
      <c r="E113" s="135"/>
      <c r="F113" s="136">
        <v>0.22</v>
      </c>
      <c r="G113" s="137">
        <f t="shared" si="266"/>
        <v>0</v>
      </c>
      <c r="H113" s="135"/>
      <c r="I113" s="136">
        <v>0.22</v>
      </c>
      <c r="J113" s="137">
        <f t="shared" si="267"/>
        <v>0</v>
      </c>
      <c r="K113" s="135"/>
      <c r="L113" s="136">
        <v>0.22</v>
      </c>
      <c r="M113" s="137">
        <f t="shared" si="268"/>
        <v>0</v>
      </c>
      <c r="N113" s="135"/>
      <c r="O113" s="136">
        <v>0.22</v>
      </c>
      <c r="P113" s="137">
        <f t="shared" si="269"/>
        <v>0</v>
      </c>
      <c r="Q113" s="135"/>
      <c r="R113" s="136">
        <v>0.22</v>
      </c>
      <c r="S113" s="137">
        <f t="shared" si="270"/>
        <v>0</v>
      </c>
      <c r="T113" s="135"/>
      <c r="U113" s="136">
        <v>0.22</v>
      </c>
      <c r="V113" s="239">
        <f t="shared" si="271"/>
        <v>0</v>
      </c>
      <c r="W113" s="240">
        <f t="shared" si="272"/>
        <v>0</v>
      </c>
      <c r="X113" s="241">
        <f t="shared" si="273"/>
        <v>0</v>
      </c>
      <c r="Y113" s="241">
        <f t="shared" si="274"/>
        <v>0</v>
      </c>
      <c r="Z113" s="242" t="e">
        <f t="shared" si="275"/>
        <v>#DIV/0!</v>
      </c>
      <c r="AA113" s="152"/>
      <c r="AB113" s="7"/>
      <c r="AC113" s="7"/>
      <c r="AD113" s="7"/>
      <c r="AE113" s="7"/>
      <c r="AF113" s="7"/>
      <c r="AG113" s="7"/>
    </row>
    <row r="114" spans="1:33" ht="30" customHeight="1" thickBot="1" x14ac:dyDescent="0.25">
      <c r="A114" s="167" t="s">
        <v>232</v>
      </c>
      <c r="B114" s="243"/>
      <c r="C114" s="169"/>
      <c r="D114" s="170"/>
      <c r="E114" s="174">
        <f>SUM(E103:E112)</f>
        <v>0</v>
      </c>
      <c r="F114" s="190"/>
      <c r="G114" s="173">
        <f>SUM(G103:G113)</f>
        <v>0</v>
      </c>
      <c r="H114" s="174">
        <f>SUM(H103:H112)</f>
        <v>0</v>
      </c>
      <c r="I114" s="190"/>
      <c r="J114" s="173">
        <f>SUM(J103:J113)</f>
        <v>0</v>
      </c>
      <c r="K114" s="191">
        <f>SUM(K103:K112)</f>
        <v>0</v>
      </c>
      <c r="L114" s="190"/>
      <c r="M114" s="173">
        <f>SUM(M103:M113)</f>
        <v>0</v>
      </c>
      <c r="N114" s="191">
        <f>SUM(N103:N112)</f>
        <v>0</v>
      </c>
      <c r="O114" s="190"/>
      <c r="P114" s="173">
        <f>SUM(P103:P113)</f>
        <v>0</v>
      </c>
      <c r="Q114" s="191">
        <f>SUM(Q103:Q112)</f>
        <v>0</v>
      </c>
      <c r="R114" s="190"/>
      <c r="S114" s="173">
        <f>SUM(S103:S113)</f>
        <v>0</v>
      </c>
      <c r="T114" s="191">
        <f>SUM(T103:T112)</f>
        <v>0</v>
      </c>
      <c r="U114" s="190"/>
      <c r="V114" s="175">
        <f t="shared" ref="V114:X114" si="276">SUM(V103:V113)</f>
        <v>0</v>
      </c>
      <c r="W114" s="227">
        <f t="shared" si="276"/>
        <v>0</v>
      </c>
      <c r="X114" s="228">
        <f t="shared" si="276"/>
        <v>0</v>
      </c>
      <c r="Y114" s="228">
        <f t="shared" si="274"/>
        <v>0</v>
      </c>
      <c r="Z114" s="228" t="e">
        <f t="shared" si="275"/>
        <v>#DIV/0!</v>
      </c>
      <c r="AA114" s="229"/>
      <c r="AB114" s="7"/>
      <c r="AC114" s="7"/>
      <c r="AD114" s="7"/>
      <c r="AE114" s="7"/>
      <c r="AF114" s="7"/>
      <c r="AG114" s="7"/>
    </row>
    <row r="115" spans="1:33" ht="30" customHeight="1" thickBot="1" x14ac:dyDescent="0.25">
      <c r="A115" s="244" t="s">
        <v>65</v>
      </c>
      <c r="B115" s="211">
        <v>8</v>
      </c>
      <c r="C115" s="245" t="s">
        <v>233</v>
      </c>
      <c r="D115" s="182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230"/>
      <c r="X115" s="230"/>
      <c r="Y115" s="183"/>
      <c r="Z115" s="230"/>
      <c r="AA115" s="231"/>
      <c r="AB115" s="118"/>
      <c r="AC115" s="118"/>
      <c r="AD115" s="118"/>
      <c r="AE115" s="118"/>
      <c r="AF115" s="118"/>
      <c r="AG115" s="118"/>
    </row>
    <row r="116" spans="1:33" ht="14.25" x14ac:dyDescent="0.2">
      <c r="A116" s="119" t="s">
        <v>70</v>
      </c>
      <c r="B116" s="120" t="s">
        <v>234</v>
      </c>
      <c r="C116" s="188" t="s">
        <v>235</v>
      </c>
      <c r="D116" s="122" t="s">
        <v>236</v>
      </c>
      <c r="E116" s="123"/>
      <c r="F116" s="124"/>
      <c r="G116" s="125">
        <f t="shared" ref="G116:G121" si="277">E116*F116</f>
        <v>0</v>
      </c>
      <c r="H116" s="123"/>
      <c r="I116" s="124"/>
      <c r="J116" s="125">
        <f t="shared" ref="J116:J121" si="278">H116*I116</f>
        <v>0</v>
      </c>
      <c r="K116" s="123"/>
      <c r="L116" s="124"/>
      <c r="M116" s="125">
        <f t="shared" ref="M116:M121" si="279">K116*L116</f>
        <v>0</v>
      </c>
      <c r="N116" s="123"/>
      <c r="O116" s="124"/>
      <c r="P116" s="125">
        <f t="shared" ref="P116:P121" si="280">N116*O116</f>
        <v>0</v>
      </c>
      <c r="Q116" s="123"/>
      <c r="R116" s="124"/>
      <c r="S116" s="125">
        <f t="shared" ref="S116:S121" si="281">Q116*R116</f>
        <v>0</v>
      </c>
      <c r="T116" s="123"/>
      <c r="U116" s="124"/>
      <c r="V116" s="232">
        <f t="shared" ref="V116:V121" si="282">T116*U116</f>
        <v>0</v>
      </c>
      <c r="W116" s="233">
        <f t="shared" ref="W116:W121" si="283">G116+M116+S116</f>
        <v>0</v>
      </c>
      <c r="X116" s="234">
        <f t="shared" ref="X116:X121" si="284">J116+P116+V116</f>
        <v>0</v>
      </c>
      <c r="Y116" s="234">
        <f t="shared" ref="Y116:Y122" si="285">W116-X116</f>
        <v>0</v>
      </c>
      <c r="Z116" s="235" t="e">
        <f t="shared" ref="Z116:Z122" si="286">Y116/W116</f>
        <v>#DIV/0!</v>
      </c>
      <c r="AA116" s="236"/>
      <c r="AB116" s="131"/>
      <c r="AC116" s="131"/>
      <c r="AD116" s="131"/>
      <c r="AE116" s="131"/>
      <c r="AF116" s="131"/>
      <c r="AG116" s="131"/>
    </row>
    <row r="117" spans="1:33" ht="14.25" x14ac:dyDescent="0.2">
      <c r="A117" s="119" t="s">
        <v>70</v>
      </c>
      <c r="B117" s="120" t="s">
        <v>237</v>
      </c>
      <c r="C117" s="188" t="s">
        <v>238</v>
      </c>
      <c r="D117" s="122" t="s">
        <v>236</v>
      </c>
      <c r="E117" s="123"/>
      <c r="F117" s="124"/>
      <c r="G117" s="125">
        <f t="shared" si="277"/>
        <v>0</v>
      </c>
      <c r="H117" s="123"/>
      <c r="I117" s="124"/>
      <c r="J117" s="125">
        <f t="shared" si="278"/>
        <v>0</v>
      </c>
      <c r="K117" s="123"/>
      <c r="L117" s="124"/>
      <c r="M117" s="125">
        <f t="shared" si="279"/>
        <v>0</v>
      </c>
      <c r="N117" s="123"/>
      <c r="O117" s="124"/>
      <c r="P117" s="125">
        <f t="shared" si="280"/>
        <v>0</v>
      </c>
      <c r="Q117" s="123"/>
      <c r="R117" s="124"/>
      <c r="S117" s="125">
        <f t="shared" si="281"/>
        <v>0</v>
      </c>
      <c r="T117" s="123"/>
      <c r="U117" s="124"/>
      <c r="V117" s="232">
        <f t="shared" si="282"/>
        <v>0</v>
      </c>
      <c r="W117" s="237">
        <f t="shared" si="283"/>
        <v>0</v>
      </c>
      <c r="X117" s="127">
        <f t="shared" si="284"/>
        <v>0</v>
      </c>
      <c r="Y117" s="127">
        <f t="shared" si="285"/>
        <v>0</v>
      </c>
      <c r="Z117" s="128" t="e">
        <f t="shared" si="28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14.25" x14ac:dyDescent="0.2">
      <c r="A118" s="119" t="s">
        <v>70</v>
      </c>
      <c r="B118" s="120" t="s">
        <v>239</v>
      </c>
      <c r="C118" s="188" t="s">
        <v>240</v>
      </c>
      <c r="D118" s="122" t="s">
        <v>241</v>
      </c>
      <c r="E118" s="246"/>
      <c r="F118" s="247"/>
      <c r="G118" s="125">
        <f t="shared" si="277"/>
        <v>0</v>
      </c>
      <c r="H118" s="246"/>
      <c r="I118" s="247"/>
      <c r="J118" s="125">
        <f t="shared" si="278"/>
        <v>0</v>
      </c>
      <c r="K118" s="123"/>
      <c r="L118" s="124"/>
      <c r="M118" s="125">
        <f t="shared" si="279"/>
        <v>0</v>
      </c>
      <c r="N118" s="123"/>
      <c r="O118" s="124"/>
      <c r="P118" s="125">
        <f t="shared" si="280"/>
        <v>0</v>
      </c>
      <c r="Q118" s="123"/>
      <c r="R118" s="124"/>
      <c r="S118" s="125">
        <f t="shared" si="281"/>
        <v>0</v>
      </c>
      <c r="T118" s="123"/>
      <c r="U118" s="124"/>
      <c r="V118" s="232">
        <f t="shared" si="282"/>
        <v>0</v>
      </c>
      <c r="W118" s="248">
        <f t="shared" si="283"/>
        <v>0</v>
      </c>
      <c r="X118" s="127">
        <f t="shared" si="284"/>
        <v>0</v>
      </c>
      <c r="Y118" s="127">
        <f t="shared" si="285"/>
        <v>0</v>
      </c>
      <c r="Z118" s="128" t="e">
        <f t="shared" si="28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14.25" x14ac:dyDescent="0.2">
      <c r="A119" s="119" t="s">
        <v>70</v>
      </c>
      <c r="B119" s="120" t="s">
        <v>242</v>
      </c>
      <c r="C119" s="188" t="s">
        <v>243</v>
      </c>
      <c r="D119" s="122" t="s">
        <v>241</v>
      </c>
      <c r="E119" s="123"/>
      <c r="F119" s="124"/>
      <c r="G119" s="125">
        <f t="shared" si="277"/>
        <v>0</v>
      </c>
      <c r="H119" s="123"/>
      <c r="I119" s="124"/>
      <c r="J119" s="125">
        <f t="shared" si="278"/>
        <v>0</v>
      </c>
      <c r="K119" s="246"/>
      <c r="L119" s="247"/>
      <c r="M119" s="125">
        <f t="shared" si="279"/>
        <v>0</v>
      </c>
      <c r="N119" s="246"/>
      <c r="O119" s="247"/>
      <c r="P119" s="125">
        <f t="shared" si="280"/>
        <v>0</v>
      </c>
      <c r="Q119" s="246"/>
      <c r="R119" s="247"/>
      <c r="S119" s="125">
        <f t="shared" si="281"/>
        <v>0</v>
      </c>
      <c r="T119" s="246"/>
      <c r="U119" s="247"/>
      <c r="V119" s="232">
        <f t="shared" si="282"/>
        <v>0</v>
      </c>
      <c r="W119" s="248">
        <f t="shared" si="283"/>
        <v>0</v>
      </c>
      <c r="X119" s="127">
        <f t="shared" si="284"/>
        <v>0</v>
      </c>
      <c r="Y119" s="127">
        <f t="shared" si="285"/>
        <v>0</v>
      </c>
      <c r="Z119" s="128" t="e">
        <f t="shared" si="28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14.25" x14ac:dyDescent="0.2">
      <c r="A120" s="119" t="s">
        <v>70</v>
      </c>
      <c r="B120" s="120" t="s">
        <v>244</v>
      </c>
      <c r="C120" s="188" t="s">
        <v>245</v>
      </c>
      <c r="D120" s="122" t="s">
        <v>241</v>
      </c>
      <c r="E120" s="123"/>
      <c r="F120" s="124"/>
      <c r="G120" s="125">
        <f t="shared" si="277"/>
        <v>0</v>
      </c>
      <c r="H120" s="123"/>
      <c r="I120" s="124"/>
      <c r="J120" s="125">
        <f t="shared" si="278"/>
        <v>0</v>
      </c>
      <c r="K120" s="123"/>
      <c r="L120" s="124"/>
      <c r="M120" s="125">
        <f t="shared" si="279"/>
        <v>0</v>
      </c>
      <c r="N120" s="123"/>
      <c r="O120" s="124"/>
      <c r="P120" s="125">
        <f t="shared" si="280"/>
        <v>0</v>
      </c>
      <c r="Q120" s="123"/>
      <c r="R120" s="124"/>
      <c r="S120" s="125">
        <f t="shared" si="281"/>
        <v>0</v>
      </c>
      <c r="T120" s="123"/>
      <c r="U120" s="124"/>
      <c r="V120" s="232">
        <f t="shared" si="282"/>
        <v>0</v>
      </c>
      <c r="W120" s="237">
        <f t="shared" si="283"/>
        <v>0</v>
      </c>
      <c r="X120" s="127">
        <f t="shared" si="284"/>
        <v>0</v>
      </c>
      <c r="Y120" s="127">
        <f t="shared" si="285"/>
        <v>0</v>
      </c>
      <c r="Z120" s="128" t="e">
        <f t="shared" si="286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thickBot="1" x14ac:dyDescent="0.25">
      <c r="A121" s="132" t="s">
        <v>70</v>
      </c>
      <c r="B121" s="154" t="s">
        <v>246</v>
      </c>
      <c r="C121" s="165" t="s">
        <v>247</v>
      </c>
      <c r="D121" s="134"/>
      <c r="E121" s="135"/>
      <c r="F121" s="136">
        <v>0.22</v>
      </c>
      <c r="G121" s="137">
        <f t="shared" si="277"/>
        <v>0</v>
      </c>
      <c r="H121" s="135"/>
      <c r="I121" s="136">
        <v>0.22</v>
      </c>
      <c r="J121" s="137">
        <f t="shared" si="278"/>
        <v>0</v>
      </c>
      <c r="K121" s="135"/>
      <c r="L121" s="136">
        <v>0.22</v>
      </c>
      <c r="M121" s="137">
        <f t="shared" si="279"/>
        <v>0</v>
      </c>
      <c r="N121" s="135"/>
      <c r="O121" s="136">
        <v>0.22</v>
      </c>
      <c r="P121" s="137">
        <f t="shared" si="280"/>
        <v>0</v>
      </c>
      <c r="Q121" s="135"/>
      <c r="R121" s="136">
        <v>0.22</v>
      </c>
      <c r="S121" s="137">
        <f t="shared" si="281"/>
        <v>0</v>
      </c>
      <c r="T121" s="135"/>
      <c r="U121" s="136">
        <v>0.22</v>
      </c>
      <c r="V121" s="239">
        <f t="shared" si="282"/>
        <v>0</v>
      </c>
      <c r="W121" s="240">
        <f t="shared" si="283"/>
        <v>0</v>
      </c>
      <c r="X121" s="241">
        <f t="shared" si="284"/>
        <v>0</v>
      </c>
      <c r="Y121" s="241">
        <f t="shared" si="285"/>
        <v>0</v>
      </c>
      <c r="Z121" s="242" t="e">
        <f t="shared" si="286"/>
        <v>#DIV/0!</v>
      </c>
      <c r="AA121" s="152"/>
      <c r="AB121" s="7"/>
      <c r="AC121" s="7"/>
      <c r="AD121" s="7"/>
      <c r="AE121" s="7"/>
      <c r="AF121" s="7"/>
      <c r="AG121" s="7"/>
    </row>
    <row r="122" spans="1:33" ht="30" customHeight="1" thickBot="1" x14ac:dyDescent="0.25">
      <c r="A122" s="167" t="s">
        <v>248</v>
      </c>
      <c r="B122" s="249"/>
      <c r="C122" s="169"/>
      <c r="D122" s="170"/>
      <c r="E122" s="174">
        <f>SUM(E116:E120)</f>
        <v>0</v>
      </c>
      <c r="F122" s="190"/>
      <c r="G122" s="174">
        <f>SUM(G116:G121)</f>
        <v>0</v>
      </c>
      <c r="H122" s="174">
        <f>SUM(H116:H120)</f>
        <v>0</v>
      </c>
      <c r="I122" s="190"/>
      <c r="J122" s="174">
        <f>SUM(J116:J121)</f>
        <v>0</v>
      </c>
      <c r="K122" s="174">
        <f>SUM(K116:K120)</f>
        <v>0</v>
      </c>
      <c r="L122" s="190"/>
      <c r="M122" s="174">
        <f>SUM(M116:M121)</f>
        <v>0</v>
      </c>
      <c r="N122" s="174">
        <f>SUM(N116:N120)</f>
        <v>0</v>
      </c>
      <c r="O122" s="190"/>
      <c r="P122" s="174">
        <f>SUM(P116:P121)</f>
        <v>0</v>
      </c>
      <c r="Q122" s="174">
        <f>SUM(Q116:Q120)</f>
        <v>0</v>
      </c>
      <c r="R122" s="190"/>
      <c r="S122" s="174">
        <f>SUM(S116:S121)</f>
        <v>0</v>
      </c>
      <c r="T122" s="174">
        <f>SUM(T116:T120)</f>
        <v>0</v>
      </c>
      <c r="U122" s="190"/>
      <c r="V122" s="250">
        <f t="shared" ref="V122:X122" si="287">SUM(V116:V121)</f>
        <v>0</v>
      </c>
      <c r="W122" s="227">
        <f t="shared" si="287"/>
        <v>0</v>
      </c>
      <c r="X122" s="228">
        <f t="shared" si="287"/>
        <v>0</v>
      </c>
      <c r="Y122" s="228">
        <f t="shared" si="285"/>
        <v>0</v>
      </c>
      <c r="Z122" s="228" t="e">
        <f t="shared" si="286"/>
        <v>#DIV/0!</v>
      </c>
      <c r="AA122" s="229"/>
      <c r="AB122" s="7"/>
      <c r="AC122" s="7"/>
      <c r="AD122" s="7"/>
      <c r="AE122" s="7"/>
      <c r="AF122" s="7"/>
      <c r="AG122" s="7"/>
    </row>
    <row r="123" spans="1:33" ht="30" customHeight="1" thickBot="1" x14ac:dyDescent="0.25">
      <c r="A123" s="179" t="s">
        <v>65</v>
      </c>
      <c r="B123" s="180">
        <v>9</v>
      </c>
      <c r="C123" s="181" t="s">
        <v>249</v>
      </c>
      <c r="D123" s="182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51"/>
      <c r="X123" s="251"/>
      <c r="Y123" s="213"/>
      <c r="Z123" s="251"/>
      <c r="AA123" s="252"/>
      <c r="AB123" s="7"/>
      <c r="AC123" s="7"/>
      <c r="AD123" s="7"/>
      <c r="AE123" s="7"/>
      <c r="AF123" s="7"/>
      <c r="AG123" s="7"/>
    </row>
    <row r="124" spans="1:33" ht="14.25" x14ac:dyDescent="0.2">
      <c r="A124" s="253" t="s">
        <v>70</v>
      </c>
      <c r="B124" s="254">
        <v>43839</v>
      </c>
      <c r="C124" s="255" t="s">
        <v>250</v>
      </c>
      <c r="D124" s="256"/>
      <c r="E124" s="257"/>
      <c r="F124" s="258"/>
      <c r="G124" s="259">
        <f t="shared" ref="G124:G129" si="288">E124*F124</f>
        <v>0</v>
      </c>
      <c r="H124" s="257"/>
      <c r="I124" s="258"/>
      <c r="J124" s="259">
        <f t="shared" ref="J124:J129" si="289">H124*I124</f>
        <v>0</v>
      </c>
      <c r="K124" s="260"/>
      <c r="L124" s="258"/>
      <c r="M124" s="259">
        <f t="shared" ref="M124:M129" si="290">K124*L124</f>
        <v>0</v>
      </c>
      <c r="N124" s="260"/>
      <c r="O124" s="258"/>
      <c r="P124" s="259">
        <f t="shared" ref="P124:P129" si="291">N124*O124</f>
        <v>0</v>
      </c>
      <c r="Q124" s="260"/>
      <c r="R124" s="258"/>
      <c r="S124" s="259">
        <f t="shared" ref="S124:S129" si="292">Q124*R124</f>
        <v>0</v>
      </c>
      <c r="T124" s="260"/>
      <c r="U124" s="258"/>
      <c r="V124" s="259">
        <f t="shared" ref="V124:V129" si="293">T124*U124</f>
        <v>0</v>
      </c>
      <c r="W124" s="234">
        <f t="shared" ref="W124:W129" si="294">G124+M124+S124</f>
        <v>0</v>
      </c>
      <c r="X124" s="127">
        <f t="shared" ref="X124:X129" si="295">J124+P124+V124</f>
        <v>0</v>
      </c>
      <c r="Y124" s="127">
        <f t="shared" ref="Y124:Y130" si="296">W124-X124</f>
        <v>0</v>
      </c>
      <c r="Z124" s="128" t="e">
        <f t="shared" ref="Z124:Z130" si="297">Y124/W124</f>
        <v>#DIV/0!</v>
      </c>
      <c r="AA124" s="236"/>
      <c r="AB124" s="130"/>
      <c r="AC124" s="131"/>
      <c r="AD124" s="131"/>
      <c r="AE124" s="131"/>
      <c r="AF124" s="131"/>
      <c r="AG124" s="131"/>
    </row>
    <row r="125" spans="1:33" ht="14.25" x14ac:dyDescent="0.2">
      <c r="A125" s="119" t="s">
        <v>70</v>
      </c>
      <c r="B125" s="261">
        <v>43870</v>
      </c>
      <c r="C125" s="188" t="s">
        <v>251</v>
      </c>
      <c r="D125" s="262"/>
      <c r="E125" s="263"/>
      <c r="F125" s="124"/>
      <c r="G125" s="125">
        <f t="shared" si="288"/>
        <v>0</v>
      </c>
      <c r="H125" s="263"/>
      <c r="I125" s="124"/>
      <c r="J125" s="125">
        <f t="shared" si="289"/>
        <v>0</v>
      </c>
      <c r="K125" s="123"/>
      <c r="L125" s="124"/>
      <c r="M125" s="125">
        <f t="shared" si="290"/>
        <v>0</v>
      </c>
      <c r="N125" s="123"/>
      <c r="O125" s="124"/>
      <c r="P125" s="125">
        <f t="shared" si="291"/>
        <v>0</v>
      </c>
      <c r="Q125" s="123"/>
      <c r="R125" s="124"/>
      <c r="S125" s="125">
        <f t="shared" si="292"/>
        <v>0</v>
      </c>
      <c r="T125" s="123"/>
      <c r="U125" s="124"/>
      <c r="V125" s="125">
        <f t="shared" si="293"/>
        <v>0</v>
      </c>
      <c r="W125" s="126">
        <f t="shared" si="294"/>
        <v>0</v>
      </c>
      <c r="X125" s="127">
        <f t="shared" si="295"/>
        <v>0</v>
      </c>
      <c r="Y125" s="127">
        <f t="shared" si="296"/>
        <v>0</v>
      </c>
      <c r="Z125" s="128" t="e">
        <f t="shared" si="29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25.5" x14ac:dyDescent="0.2">
      <c r="A126" s="119" t="s">
        <v>70</v>
      </c>
      <c r="B126" s="261">
        <v>43899</v>
      </c>
      <c r="C126" s="188" t="s">
        <v>252</v>
      </c>
      <c r="D126" s="262"/>
      <c r="E126" s="263"/>
      <c r="F126" s="124"/>
      <c r="G126" s="125">
        <f t="shared" si="288"/>
        <v>0</v>
      </c>
      <c r="H126" s="263"/>
      <c r="I126" s="124"/>
      <c r="J126" s="125">
        <f t="shared" si="289"/>
        <v>0</v>
      </c>
      <c r="K126" s="123"/>
      <c r="L126" s="124"/>
      <c r="M126" s="125">
        <f t="shared" si="290"/>
        <v>0</v>
      </c>
      <c r="N126" s="123"/>
      <c r="O126" s="124"/>
      <c r="P126" s="125">
        <f t="shared" si="291"/>
        <v>0</v>
      </c>
      <c r="Q126" s="123"/>
      <c r="R126" s="124"/>
      <c r="S126" s="125">
        <f t="shared" si="292"/>
        <v>0</v>
      </c>
      <c r="T126" s="123"/>
      <c r="U126" s="124"/>
      <c r="V126" s="125">
        <f t="shared" si="293"/>
        <v>0</v>
      </c>
      <c r="W126" s="126">
        <f t="shared" si="294"/>
        <v>0</v>
      </c>
      <c r="X126" s="127">
        <f t="shared" si="295"/>
        <v>0</v>
      </c>
      <c r="Y126" s="127">
        <f t="shared" si="296"/>
        <v>0</v>
      </c>
      <c r="Z126" s="128" t="e">
        <f t="shared" si="29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14.25" x14ac:dyDescent="0.2">
      <c r="A127" s="119" t="s">
        <v>70</v>
      </c>
      <c r="B127" s="261">
        <v>43930</v>
      </c>
      <c r="C127" s="188" t="s">
        <v>253</v>
      </c>
      <c r="D127" s="262"/>
      <c r="E127" s="263"/>
      <c r="F127" s="124"/>
      <c r="G127" s="125">
        <f t="shared" si="288"/>
        <v>0</v>
      </c>
      <c r="H127" s="263"/>
      <c r="I127" s="124"/>
      <c r="J127" s="125">
        <f t="shared" si="289"/>
        <v>0</v>
      </c>
      <c r="K127" s="123"/>
      <c r="L127" s="124"/>
      <c r="M127" s="125">
        <f t="shared" si="290"/>
        <v>0</v>
      </c>
      <c r="N127" s="123"/>
      <c r="O127" s="124"/>
      <c r="P127" s="125">
        <f t="shared" si="291"/>
        <v>0</v>
      </c>
      <c r="Q127" s="123"/>
      <c r="R127" s="124"/>
      <c r="S127" s="125">
        <f t="shared" si="292"/>
        <v>0</v>
      </c>
      <c r="T127" s="123"/>
      <c r="U127" s="124"/>
      <c r="V127" s="125">
        <f t="shared" si="293"/>
        <v>0</v>
      </c>
      <c r="W127" s="126">
        <f t="shared" si="294"/>
        <v>0</v>
      </c>
      <c r="X127" s="127">
        <f t="shared" si="295"/>
        <v>0</v>
      </c>
      <c r="Y127" s="127">
        <f t="shared" si="296"/>
        <v>0</v>
      </c>
      <c r="Z127" s="128" t="e">
        <f t="shared" si="29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14.25" x14ac:dyDescent="0.2">
      <c r="A128" s="132" t="s">
        <v>70</v>
      </c>
      <c r="B128" s="261">
        <v>43960</v>
      </c>
      <c r="C128" s="164" t="s">
        <v>254</v>
      </c>
      <c r="D128" s="264"/>
      <c r="E128" s="265"/>
      <c r="F128" s="136"/>
      <c r="G128" s="137">
        <f t="shared" si="288"/>
        <v>0</v>
      </c>
      <c r="H128" s="265"/>
      <c r="I128" s="136"/>
      <c r="J128" s="137">
        <f t="shared" si="289"/>
        <v>0</v>
      </c>
      <c r="K128" s="135"/>
      <c r="L128" s="136"/>
      <c r="M128" s="137">
        <f t="shared" si="290"/>
        <v>0</v>
      </c>
      <c r="N128" s="135"/>
      <c r="O128" s="136"/>
      <c r="P128" s="137">
        <f t="shared" si="291"/>
        <v>0</v>
      </c>
      <c r="Q128" s="135"/>
      <c r="R128" s="136"/>
      <c r="S128" s="137">
        <f t="shared" si="292"/>
        <v>0</v>
      </c>
      <c r="T128" s="135"/>
      <c r="U128" s="136"/>
      <c r="V128" s="137">
        <f t="shared" si="293"/>
        <v>0</v>
      </c>
      <c r="W128" s="138">
        <f t="shared" si="294"/>
        <v>0</v>
      </c>
      <c r="X128" s="127">
        <f t="shared" si="295"/>
        <v>0</v>
      </c>
      <c r="Y128" s="127">
        <f t="shared" si="296"/>
        <v>0</v>
      </c>
      <c r="Z128" s="128" t="e">
        <f t="shared" si="297"/>
        <v>#DIV/0!</v>
      </c>
      <c r="AA128" s="139"/>
      <c r="AB128" s="131"/>
      <c r="AC128" s="131"/>
      <c r="AD128" s="131"/>
      <c r="AE128" s="131"/>
      <c r="AF128" s="131"/>
      <c r="AG128" s="131"/>
    </row>
    <row r="129" spans="1:33" ht="30" customHeight="1" thickBot="1" x14ac:dyDescent="0.25">
      <c r="A129" s="132" t="s">
        <v>70</v>
      </c>
      <c r="B129" s="261">
        <v>43991</v>
      </c>
      <c r="C129" s="238" t="s">
        <v>255</v>
      </c>
      <c r="D129" s="148"/>
      <c r="E129" s="135"/>
      <c r="F129" s="136">
        <v>0.22</v>
      </c>
      <c r="G129" s="137">
        <f t="shared" si="288"/>
        <v>0</v>
      </c>
      <c r="H129" s="135"/>
      <c r="I129" s="136">
        <v>0.22</v>
      </c>
      <c r="J129" s="137">
        <f t="shared" si="289"/>
        <v>0</v>
      </c>
      <c r="K129" s="135"/>
      <c r="L129" s="136">
        <v>0.22</v>
      </c>
      <c r="M129" s="137">
        <f t="shared" si="290"/>
        <v>0</v>
      </c>
      <c r="N129" s="135"/>
      <c r="O129" s="136">
        <v>0.22</v>
      </c>
      <c r="P129" s="137">
        <f t="shared" si="291"/>
        <v>0</v>
      </c>
      <c r="Q129" s="135"/>
      <c r="R129" s="136">
        <v>0.22</v>
      </c>
      <c r="S129" s="137">
        <f t="shared" si="292"/>
        <v>0</v>
      </c>
      <c r="T129" s="135"/>
      <c r="U129" s="136">
        <v>0.22</v>
      </c>
      <c r="V129" s="137">
        <f t="shared" si="293"/>
        <v>0</v>
      </c>
      <c r="W129" s="138">
        <f t="shared" si="294"/>
        <v>0</v>
      </c>
      <c r="X129" s="166">
        <f t="shared" si="295"/>
        <v>0</v>
      </c>
      <c r="Y129" s="166">
        <f t="shared" si="296"/>
        <v>0</v>
      </c>
      <c r="Z129" s="226" t="e">
        <f t="shared" si="297"/>
        <v>#DIV/0!</v>
      </c>
      <c r="AA129" s="139"/>
      <c r="AB129" s="7"/>
      <c r="AC129" s="7"/>
      <c r="AD129" s="7"/>
      <c r="AE129" s="7"/>
      <c r="AF129" s="7"/>
      <c r="AG129" s="7"/>
    </row>
    <row r="130" spans="1:33" ht="30" customHeight="1" thickBot="1" x14ac:dyDescent="0.25">
      <c r="A130" s="167" t="s">
        <v>256</v>
      </c>
      <c r="B130" s="168"/>
      <c r="C130" s="169"/>
      <c r="D130" s="170"/>
      <c r="E130" s="174">
        <f>SUM(E124:E128)</f>
        <v>0</v>
      </c>
      <c r="F130" s="190"/>
      <c r="G130" s="173">
        <f>SUM(G124:G129)</f>
        <v>0</v>
      </c>
      <c r="H130" s="174">
        <f>SUM(H124:H128)</f>
        <v>0</v>
      </c>
      <c r="I130" s="190"/>
      <c r="J130" s="173">
        <f>SUM(J124:J129)</f>
        <v>0</v>
      </c>
      <c r="K130" s="191">
        <f>SUM(K124:K128)</f>
        <v>0</v>
      </c>
      <c r="L130" s="190"/>
      <c r="M130" s="173">
        <f>SUM(M124:M129)</f>
        <v>0</v>
      </c>
      <c r="N130" s="191">
        <f>SUM(N124:N128)</f>
        <v>0</v>
      </c>
      <c r="O130" s="190"/>
      <c r="P130" s="173">
        <f>SUM(P124:P129)</f>
        <v>0</v>
      </c>
      <c r="Q130" s="191">
        <f>SUM(Q124:Q128)</f>
        <v>0</v>
      </c>
      <c r="R130" s="190"/>
      <c r="S130" s="173">
        <f>SUM(S124:S129)</f>
        <v>0</v>
      </c>
      <c r="T130" s="191">
        <f>SUM(T124:T128)</f>
        <v>0</v>
      </c>
      <c r="U130" s="190"/>
      <c r="V130" s="175">
        <f t="shared" ref="V130:X130" si="298">SUM(V124:V129)</f>
        <v>0</v>
      </c>
      <c r="W130" s="227">
        <f t="shared" si="298"/>
        <v>0</v>
      </c>
      <c r="X130" s="228">
        <f t="shared" si="298"/>
        <v>0</v>
      </c>
      <c r="Y130" s="228">
        <f t="shared" si="296"/>
        <v>0</v>
      </c>
      <c r="Z130" s="228" t="e">
        <f t="shared" si="297"/>
        <v>#DIV/0!</v>
      </c>
      <c r="AA130" s="229"/>
      <c r="AB130" s="7"/>
      <c r="AC130" s="7"/>
      <c r="AD130" s="7"/>
      <c r="AE130" s="7"/>
      <c r="AF130" s="7"/>
      <c r="AG130" s="7"/>
    </row>
    <row r="131" spans="1:33" ht="30" customHeight="1" thickBot="1" x14ac:dyDescent="0.25">
      <c r="A131" s="179" t="s">
        <v>65</v>
      </c>
      <c r="B131" s="211">
        <v>10</v>
      </c>
      <c r="C131" s="266" t="s">
        <v>257</v>
      </c>
      <c r="D131" s="182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30"/>
      <c r="X131" s="230"/>
      <c r="Y131" s="183"/>
      <c r="Z131" s="230"/>
      <c r="AA131" s="231"/>
      <c r="AB131" s="7"/>
      <c r="AC131" s="7"/>
      <c r="AD131" s="7"/>
      <c r="AE131" s="7"/>
      <c r="AF131" s="7"/>
      <c r="AG131" s="7"/>
    </row>
    <row r="132" spans="1:33" ht="30" customHeight="1" x14ac:dyDescent="0.2">
      <c r="A132" s="119" t="s">
        <v>70</v>
      </c>
      <c r="B132" s="261">
        <v>43840</v>
      </c>
      <c r="C132" s="267" t="s">
        <v>258</v>
      </c>
      <c r="D132" s="256"/>
      <c r="E132" s="268"/>
      <c r="F132" s="160"/>
      <c r="G132" s="161">
        <f t="shared" ref="G132:G136" si="299">E132*F132</f>
        <v>0</v>
      </c>
      <c r="H132" s="268"/>
      <c r="I132" s="160"/>
      <c r="J132" s="161">
        <f t="shared" ref="J132:J136" si="300">H132*I132</f>
        <v>0</v>
      </c>
      <c r="K132" s="159"/>
      <c r="L132" s="160"/>
      <c r="M132" s="161">
        <f t="shared" ref="M132:M136" si="301">K132*L132</f>
        <v>0</v>
      </c>
      <c r="N132" s="159"/>
      <c r="O132" s="160"/>
      <c r="P132" s="161">
        <f t="shared" ref="P132:P136" si="302">N132*O132</f>
        <v>0</v>
      </c>
      <c r="Q132" s="159"/>
      <c r="R132" s="160"/>
      <c r="S132" s="161">
        <f t="shared" ref="S132:S136" si="303">Q132*R132</f>
        <v>0</v>
      </c>
      <c r="T132" s="159"/>
      <c r="U132" s="160"/>
      <c r="V132" s="269">
        <f t="shared" ref="V132:V136" si="304">T132*U132</f>
        <v>0</v>
      </c>
      <c r="W132" s="270">
        <f>G132+M132+S132</f>
        <v>0</v>
      </c>
      <c r="X132" s="234">
        <f>J132+P132+V132</f>
        <v>0</v>
      </c>
      <c r="Y132" s="234">
        <f t="shared" ref="Y132:Y137" si="305">W132-X132</f>
        <v>0</v>
      </c>
      <c r="Z132" s="235" t="e">
        <f t="shared" ref="Z132:Z137" si="306">Y132/W132</f>
        <v>#DIV/0!</v>
      </c>
      <c r="AA132" s="271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70</v>
      </c>
      <c r="B133" s="261">
        <v>43871</v>
      </c>
      <c r="C133" s="267" t="s">
        <v>258</v>
      </c>
      <c r="D133" s="262"/>
      <c r="E133" s="263"/>
      <c r="F133" s="124"/>
      <c r="G133" s="125">
        <f t="shared" si="299"/>
        <v>0</v>
      </c>
      <c r="H133" s="263"/>
      <c r="I133" s="124"/>
      <c r="J133" s="125">
        <f t="shared" si="300"/>
        <v>0</v>
      </c>
      <c r="K133" s="123"/>
      <c r="L133" s="124"/>
      <c r="M133" s="125">
        <f t="shared" si="301"/>
        <v>0</v>
      </c>
      <c r="N133" s="123"/>
      <c r="O133" s="124"/>
      <c r="P133" s="125">
        <f t="shared" si="302"/>
        <v>0</v>
      </c>
      <c r="Q133" s="123"/>
      <c r="R133" s="124"/>
      <c r="S133" s="125">
        <f t="shared" si="303"/>
        <v>0</v>
      </c>
      <c r="T133" s="123"/>
      <c r="U133" s="124"/>
      <c r="V133" s="232">
        <f t="shared" si="304"/>
        <v>0</v>
      </c>
      <c r="W133" s="237">
        <f>G133+M133+S133</f>
        <v>0</v>
      </c>
      <c r="X133" s="127">
        <f>J133+P133+V133</f>
        <v>0</v>
      </c>
      <c r="Y133" s="127">
        <f t="shared" si="305"/>
        <v>0</v>
      </c>
      <c r="Z133" s="128" t="e">
        <f t="shared" si="306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19" t="s">
        <v>70</v>
      </c>
      <c r="B134" s="261">
        <v>43900</v>
      </c>
      <c r="C134" s="267" t="s">
        <v>258</v>
      </c>
      <c r="D134" s="262"/>
      <c r="E134" s="263"/>
      <c r="F134" s="124"/>
      <c r="G134" s="125">
        <f t="shared" si="299"/>
        <v>0</v>
      </c>
      <c r="H134" s="263"/>
      <c r="I134" s="124"/>
      <c r="J134" s="125">
        <f t="shared" si="300"/>
        <v>0</v>
      </c>
      <c r="K134" s="123"/>
      <c r="L134" s="124"/>
      <c r="M134" s="125">
        <f t="shared" si="301"/>
        <v>0</v>
      </c>
      <c r="N134" s="123"/>
      <c r="O134" s="124"/>
      <c r="P134" s="125">
        <f t="shared" si="302"/>
        <v>0</v>
      </c>
      <c r="Q134" s="123"/>
      <c r="R134" s="124"/>
      <c r="S134" s="125">
        <f t="shared" si="303"/>
        <v>0</v>
      </c>
      <c r="T134" s="123"/>
      <c r="U134" s="124"/>
      <c r="V134" s="232">
        <f t="shared" si="304"/>
        <v>0</v>
      </c>
      <c r="W134" s="237">
        <f>G134+M134+S134</f>
        <v>0</v>
      </c>
      <c r="X134" s="127">
        <f>J134+P134+V134</f>
        <v>0</v>
      </c>
      <c r="Y134" s="127">
        <f t="shared" si="305"/>
        <v>0</v>
      </c>
      <c r="Z134" s="128" t="e">
        <f t="shared" si="306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32" t="s">
        <v>70</v>
      </c>
      <c r="B135" s="272">
        <v>43931</v>
      </c>
      <c r="C135" s="164" t="s">
        <v>259</v>
      </c>
      <c r="D135" s="264" t="s">
        <v>73</v>
      </c>
      <c r="E135" s="265"/>
      <c r="F135" s="136"/>
      <c r="G135" s="125">
        <f t="shared" si="299"/>
        <v>0</v>
      </c>
      <c r="H135" s="265"/>
      <c r="I135" s="136"/>
      <c r="J135" s="125">
        <f t="shared" si="300"/>
        <v>0</v>
      </c>
      <c r="K135" s="135"/>
      <c r="L135" s="136"/>
      <c r="M135" s="137">
        <f t="shared" si="301"/>
        <v>0</v>
      </c>
      <c r="N135" s="135"/>
      <c r="O135" s="136"/>
      <c r="P135" s="137">
        <f t="shared" si="302"/>
        <v>0</v>
      </c>
      <c r="Q135" s="135"/>
      <c r="R135" s="136"/>
      <c r="S135" s="137">
        <f t="shared" si="303"/>
        <v>0</v>
      </c>
      <c r="T135" s="135"/>
      <c r="U135" s="136"/>
      <c r="V135" s="239">
        <f t="shared" si="304"/>
        <v>0</v>
      </c>
      <c r="W135" s="273">
        <f>G135+M135+S135</f>
        <v>0</v>
      </c>
      <c r="X135" s="127">
        <f>J135+P135+V135</f>
        <v>0</v>
      </c>
      <c r="Y135" s="127">
        <f t="shared" si="305"/>
        <v>0</v>
      </c>
      <c r="Z135" s="128" t="e">
        <f t="shared" si="306"/>
        <v>#DIV/0!</v>
      </c>
      <c r="AA135" s="223"/>
      <c r="AB135" s="131"/>
      <c r="AC135" s="131"/>
      <c r="AD135" s="131"/>
      <c r="AE135" s="131"/>
      <c r="AF135" s="131"/>
      <c r="AG135" s="131"/>
    </row>
    <row r="136" spans="1:33" ht="30" customHeight="1" thickBot="1" x14ac:dyDescent="0.25">
      <c r="A136" s="132" t="s">
        <v>70</v>
      </c>
      <c r="B136" s="274">
        <v>43961</v>
      </c>
      <c r="C136" s="238" t="s">
        <v>260</v>
      </c>
      <c r="D136" s="275"/>
      <c r="E136" s="135"/>
      <c r="F136" s="136">
        <v>0.22</v>
      </c>
      <c r="G136" s="137">
        <f t="shared" si="299"/>
        <v>0</v>
      </c>
      <c r="H136" s="135"/>
      <c r="I136" s="136">
        <v>0.22</v>
      </c>
      <c r="J136" s="137">
        <f t="shared" si="300"/>
        <v>0</v>
      </c>
      <c r="K136" s="135"/>
      <c r="L136" s="136">
        <v>0.22</v>
      </c>
      <c r="M136" s="137">
        <f t="shared" si="301"/>
        <v>0</v>
      </c>
      <c r="N136" s="135"/>
      <c r="O136" s="136">
        <v>0.22</v>
      </c>
      <c r="P136" s="137">
        <f t="shared" si="302"/>
        <v>0</v>
      </c>
      <c r="Q136" s="135"/>
      <c r="R136" s="136">
        <v>0.22</v>
      </c>
      <c r="S136" s="137">
        <f t="shared" si="303"/>
        <v>0</v>
      </c>
      <c r="T136" s="135"/>
      <c r="U136" s="136">
        <v>0.22</v>
      </c>
      <c r="V136" s="239">
        <f t="shared" si="304"/>
        <v>0</v>
      </c>
      <c r="W136" s="240">
        <f>G136+M136+S136</f>
        <v>0</v>
      </c>
      <c r="X136" s="241">
        <f>J136+P136+V136</f>
        <v>0</v>
      </c>
      <c r="Y136" s="241">
        <f t="shared" si="305"/>
        <v>0</v>
      </c>
      <c r="Z136" s="242" t="e">
        <f t="shared" si="306"/>
        <v>#DIV/0!</v>
      </c>
      <c r="AA136" s="276"/>
      <c r="AB136" s="7"/>
      <c r="AC136" s="7"/>
      <c r="AD136" s="7"/>
      <c r="AE136" s="7"/>
      <c r="AF136" s="7"/>
      <c r="AG136" s="7"/>
    </row>
    <row r="137" spans="1:33" ht="30" customHeight="1" thickBot="1" x14ac:dyDescent="0.25">
      <c r="A137" s="167" t="s">
        <v>261</v>
      </c>
      <c r="B137" s="168"/>
      <c r="C137" s="169"/>
      <c r="D137" s="170"/>
      <c r="E137" s="174">
        <f>SUM(E132:E135)</f>
        <v>0</v>
      </c>
      <c r="F137" s="190"/>
      <c r="G137" s="173">
        <f>SUM(G132:G136)</f>
        <v>0</v>
      </c>
      <c r="H137" s="174">
        <f>SUM(H132:H135)</f>
        <v>0</v>
      </c>
      <c r="I137" s="190"/>
      <c r="J137" s="173">
        <f>SUM(J132:J136)</f>
        <v>0</v>
      </c>
      <c r="K137" s="191">
        <f>SUM(K132:K135)</f>
        <v>0</v>
      </c>
      <c r="L137" s="190"/>
      <c r="M137" s="173">
        <f>SUM(M132:M136)</f>
        <v>0</v>
      </c>
      <c r="N137" s="191">
        <f>SUM(N132:N135)</f>
        <v>0</v>
      </c>
      <c r="O137" s="190"/>
      <c r="P137" s="173">
        <f>SUM(P132:P136)</f>
        <v>0</v>
      </c>
      <c r="Q137" s="191">
        <f>SUM(Q132:Q135)</f>
        <v>0</v>
      </c>
      <c r="R137" s="190"/>
      <c r="S137" s="173">
        <f>SUM(S132:S136)</f>
        <v>0</v>
      </c>
      <c r="T137" s="191">
        <f>SUM(T132:T135)</f>
        <v>0</v>
      </c>
      <c r="U137" s="190"/>
      <c r="V137" s="175">
        <f t="shared" ref="V137:X137" si="307">SUM(V132:V136)</f>
        <v>0</v>
      </c>
      <c r="W137" s="227">
        <f t="shared" si="307"/>
        <v>0</v>
      </c>
      <c r="X137" s="228">
        <f t="shared" si="307"/>
        <v>0</v>
      </c>
      <c r="Y137" s="228">
        <f t="shared" si="305"/>
        <v>0</v>
      </c>
      <c r="Z137" s="228" t="e">
        <f t="shared" si="306"/>
        <v>#DIV/0!</v>
      </c>
      <c r="AA137" s="229"/>
      <c r="AB137" s="7"/>
      <c r="AC137" s="7"/>
      <c r="AD137" s="7"/>
      <c r="AE137" s="7"/>
      <c r="AF137" s="7"/>
      <c r="AG137" s="7"/>
    </row>
    <row r="138" spans="1:33" ht="30" customHeight="1" thickBot="1" x14ac:dyDescent="0.25">
      <c r="A138" s="179" t="s">
        <v>65</v>
      </c>
      <c r="B138" s="211">
        <v>11</v>
      </c>
      <c r="C138" s="181" t="s">
        <v>262</v>
      </c>
      <c r="D138" s="182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30"/>
      <c r="X138" s="230"/>
      <c r="Y138" s="183"/>
      <c r="Z138" s="230"/>
      <c r="AA138" s="231"/>
      <c r="AB138" s="7"/>
      <c r="AC138" s="7"/>
      <c r="AD138" s="7"/>
      <c r="AE138" s="7"/>
      <c r="AF138" s="7"/>
      <c r="AG138" s="7"/>
    </row>
    <row r="139" spans="1:33" ht="30" customHeight="1" x14ac:dyDescent="0.2">
      <c r="A139" s="277" t="s">
        <v>70</v>
      </c>
      <c r="B139" s="261">
        <v>43841</v>
      </c>
      <c r="C139" s="267" t="s">
        <v>263</v>
      </c>
      <c r="D139" s="158" t="s">
        <v>99</v>
      </c>
      <c r="E139" s="159"/>
      <c r="F139" s="160"/>
      <c r="G139" s="161">
        <f t="shared" ref="G139:G140" si="308">E139*F139</f>
        <v>0</v>
      </c>
      <c r="H139" s="159"/>
      <c r="I139" s="160"/>
      <c r="J139" s="161">
        <f t="shared" ref="J139:J140" si="309">H139*I139</f>
        <v>0</v>
      </c>
      <c r="K139" s="159"/>
      <c r="L139" s="160"/>
      <c r="M139" s="161">
        <f t="shared" ref="M139:M140" si="310">K139*L139</f>
        <v>0</v>
      </c>
      <c r="N139" s="159"/>
      <c r="O139" s="160"/>
      <c r="P139" s="161">
        <f t="shared" ref="P139:P140" si="311">N139*O139</f>
        <v>0</v>
      </c>
      <c r="Q139" s="159"/>
      <c r="R139" s="160"/>
      <c r="S139" s="161">
        <f t="shared" ref="S139:S140" si="312">Q139*R139</f>
        <v>0</v>
      </c>
      <c r="T139" s="159"/>
      <c r="U139" s="160"/>
      <c r="V139" s="269">
        <f t="shared" ref="V139:V140" si="313">T139*U139</f>
        <v>0</v>
      </c>
      <c r="W139" s="270">
        <f>G139+M139+S139</f>
        <v>0</v>
      </c>
      <c r="X139" s="234">
        <f>J139+P139+V139</f>
        <v>0</v>
      </c>
      <c r="Y139" s="234">
        <f t="shared" ref="Y139:Y141" si="314">W139-X139</f>
        <v>0</v>
      </c>
      <c r="Z139" s="235" t="e">
        <f t="shared" ref="Z139:Z141" si="315">Y139/W139</f>
        <v>#DIV/0!</v>
      </c>
      <c r="AA139" s="271"/>
      <c r="AB139" s="131"/>
      <c r="AC139" s="131"/>
      <c r="AD139" s="131"/>
      <c r="AE139" s="131"/>
      <c r="AF139" s="131"/>
      <c r="AG139" s="131"/>
    </row>
    <row r="140" spans="1:33" ht="30" customHeight="1" thickBot="1" x14ac:dyDescent="0.25">
      <c r="A140" s="278" t="s">
        <v>70</v>
      </c>
      <c r="B140" s="261">
        <v>43872</v>
      </c>
      <c r="C140" s="164" t="s">
        <v>263</v>
      </c>
      <c r="D140" s="134" t="s">
        <v>99</v>
      </c>
      <c r="E140" s="135"/>
      <c r="F140" s="136"/>
      <c r="G140" s="125">
        <f t="shared" si="308"/>
        <v>0</v>
      </c>
      <c r="H140" s="135"/>
      <c r="I140" s="136"/>
      <c r="J140" s="125">
        <f t="shared" si="309"/>
        <v>0</v>
      </c>
      <c r="K140" s="135"/>
      <c r="L140" s="136"/>
      <c r="M140" s="137">
        <f t="shared" si="310"/>
        <v>0</v>
      </c>
      <c r="N140" s="135"/>
      <c r="O140" s="136"/>
      <c r="P140" s="137">
        <f t="shared" si="311"/>
        <v>0</v>
      </c>
      <c r="Q140" s="135"/>
      <c r="R140" s="136"/>
      <c r="S140" s="137">
        <f t="shared" si="312"/>
        <v>0</v>
      </c>
      <c r="T140" s="135"/>
      <c r="U140" s="136"/>
      <c r="V140" s="239">
        <f t="shared" si="313"/>
        <v>0</v>
      </c>
      <c r="W140" s="279">
        <f>G140+M140+S140</f>
        <v>0</v>
      </c>
      <c r="X140" s="241">
        <f>J140+P140+V140</f>
        <v>0</v>
      </c>
      <c r="Y140" s="241">
        <f t="shared" si="314"/>
        <v>0</v>
      </c>
      <c r="Z140" s="242" t="e">
        <f t="shared" si="315"/>
        <v>#DIV/0!</v>
      </c>
      <c r="AA140" s="276"/>
      <c r="AB140" s="130"/>
      <c r="AC140" s="131"/>
      <c r="AD140" s="131"/>
      <c r="AE140" s="131"/>
      <c r="AF140" s="131"/>
      <c r="AG140" s="131"/>
    </row>
    <row r="141" spans="1:33" ht="30" customHeight="1" thickBot="1" x14ac:dyDescent="0.25">
      <c r="A141" s="427" t="s">
        <v>264</v>
      </c>
      <c r="B141" s="428"/>
      <c r="C141" s="428"/>
      <c r="D141" s="429"/>
      <c r="E141" s="174">
        <f>SUM(E139:E140)</f>
        <v>0</v>
      </c>
      <c r="F141" s="190"/>
      <c r="G141" s="173">
        <f t="shared" ref="G141:H141" si="316">SUM(G139:G140)</f>
        <v>0</v>
      </c>
      <c r="H141" s="174">
        <f t="shared" si="316"/>
        <v>0</v>
      </c>
      <c r="I141" s="190"/>
      <c r="J141" s="173">
        <f t="shared" ref="J141:K141" si="317">SUM(J139:J140)</f>
        <v>0</v>
      </c>
      <c r="K141" s="191">
        <f t="shared" si="317"/>
        <v>0</v>
      </c>
      <c r="L141" s="190"/>
      <c r="M141" s="173">
        <f t="shared" ref="M141:N141" si="318">SUM(M139:M140)</f>
        <v>0</v>
      </c>
      <c r="N141" s="191">
        <f t="shared" si="318"/>
        <v>0</v>
      </c>
      <c r="O141" s="190"/>
      <c r="P141" s="173">
        <f t="shared" ref="P141:Q141" si="319">SUM(P139:P140)</f>
        <v>0</v>
      </c>
      <c r="Q141" s="191">
        <f t="shared" si="319"/>
        <v>0</v>
      </c>
      <c r="R141" s="190"/>
      <c r="S141" s="173">
        <f t="shared" ref="S141:T141" si="320">SUM(S139:S140)</f>
        <v>0</v>
      </c>
      <c r="T141" s="191">
        <f t="shared" si="320"/>
        <v>0</v>
      </c>
      <c r="U141" s="190"/>
      <c r="V141" s="175">
        <f t="shared" ref="V141:X141" si="321">SUM(V139:V140)</f>
        <v>0</v>
      </c>
      <c r="W141" s="227">
        <f t="shared" si="321"/>
        <v>0</v>
      </c>
      <c r="X141" s="228">
        <f t="shared" si="321"/>
        <v>0</v>
      </c>
      <c r="Y141" s="228">
        <f t="shared" si="314"/>
        <v>0</v>
      </c>
      <c r="Z141" s="228" t="e">
        <f t="shared" si="315"/>
        <v>#DIV/0!</v>
      </c>
      <c r="AA141" s="229"/>
      <c r="AB141" s="7"/>
      <c r="AC141" s="7"/>
      <c r="AD141" s="7"/>
      <c r="AE141" s="7"/>
      <c r="AF141" s="7"/>
      <c r="AG141" s="7"/>
    </row>
    <row r="142" spans="1:33" ht="30" customHeight="1" thickBot="1" x14ac:dyDescent="0.25">
      <c r="A142" s="210" t="s">
        <v>65</v>
      </c>
      <c r="B142" s="211">
        <v>12</v>
      </c>
      <c r="C142" s="212" t="s">
        <v>265</v>
      </c>
      <c r="D142" s="280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230"/>
      <c r="X142" s="230"/>
      <c r="Y142" s="183"/>
      <c r="Z142" s="230"/>
      <c r="AA142" s="231"/>
      <c r="AB142" s="7"/>
      <c r="AC142" s="7"/>
      <c r="AD142" s="7"/>
      <c r="AE142" s="7"/>
      <c r="AF142" s="7"/>
      <c r="AG142" s="7"/>
    </row>
    <row r="143" spans="1:33" ht="30" customHeight="1" x14ac:dyDescent="0.2">
      <c r="A143" s="156" t="s">
        <v>70</v>
      </c>
      <c r="B143" s="281">
        <v>43842</v>
      </c>
      <c r="C143" s="282" t="s">
        <v>266</v>
      </c>
      <c r="D143" s="256" t="s">
        <v>267</v>
      </c>
      <c r="E143" s="268"/>
      <c r="F143" s="160"/>
      <c r="G143" s="161">
        <f t="shared" ref="G143:G146" si="322">E143*F143</f>
        <v>0</v>
      </c>
      <c r="H143" s="268"/>
      <c r="I143" s="160"/>
      <c r="J143" s="161">
        <f t="shared" ref="J143:J146" si="323">H143*I143</f>
        <v>0</v>
      </c>
      <c r="K143" s="159"/>
      <c r="L143" s="160"/>
      <c r="M143" s="161">
        <f t="shared" ref="M143:M146" si="324">K143*L143</f>
        <v>0</v>
      </c>
      <c r="N143" s="159"/>
      <c r="O143" s="160"/>
      <c r="P143" s="161">
        <f t="shared" ref="P143:P146" si="325">N143*O143</f>
        <v>0</v>
      </c>
      <c r="Q143" s="159"/>
      <c r="R143" s="160"/>
      <c r="S143" s="161">
        <f t="shared" ref="S143:S146" si="326">Q143*R143</f>
        <v>0</v>
      </c>
      <c r="T143" s="159"/>
      <c r="U143" s="160"/>
      <c r="V143" s="269">
        <f t="shared" ref="V143:V146" si="327">T143*U143</f>
        <v>0</v>
      </c>
      <c r="W143" s="270">
        <f>G143+M143+S143</f>
        <v>0</v>
      </c>
      <c r="X143" s="234">
        <f>J143+P143+V143</f>
        <v>0</v>
      </c>
      <c r="Y143" s="234">
        <f t="shared" ref="Y143:Y147" si="328">W143-X143</f>
        <v>0</v>
      </c>
      <c r="Z143" s="235" t="e">
        <f t="shared" ref="Z143:Z147" si="329">Y143/W143</f>
        <v>#DIV/0!</v>
      </c>
      <c r="AA143" s="283"/>
      <c r="AB143" s="130"/>
      <c r="AC143" s="131"/>
      <c r="AD143" s="131"/>
      <c r="AE143" s="131"/>
      <c r="AF143" s="131"/>
      <c r="AG143" s="131"/>
    </row>
    <row r="144" spans="1:33" ht="14.25" x14ac:dyDescent="0.2">
      <c r="A144" s="119" t="s">
        <v>70</v>
      </c>
      <c r="B144" s="261">
        <v>43873</v>
      </c>
      <c r="C144" s="188" t="s">
        <v>268</v>
      </c>
      <c r="D144" s="262" t="s">
        <v>236</v>
      </c>
      <c r="E144" s="263"/>
      <c r="F144" s="124"/>
      <c r="G144" s="125">
        <f t="shared" si="322"/>
        <v>0</v>
      </c>
      <c r="H144" s="263"/>
      <c r="I144" s="124"/>
      <c r="J144" s="125">
        <f t="shared" si="323"/>
        <v>0</v>
      </c>
      <c r="K144" s="123"/>
      <c r="L144" s="124"/>
      <c r="M144" s="125">
        <f t="shared" si="324"/>
        <v>0</v>
      </c>
      <c r="N144" s="123"/>
      <c r="O144" s="124"/>
      <c r="P144" s="125">
        <f t="shared" si="325"/>
        <v>0</v>
      </c>
      <c r="Q144" s="123"/>
      <c r="R144" s="124"/>
      <c r="S144" s="125">
        <f t="shared" si="326"/>
        <v>0</v>
      </c>
      <c r="T144" s="123"/>
      <c r="U144" s="124"/>
      <c r="V144" s="232">
        <f t="shared" si="327"/>
        <v>0</v>
      </c>
      <c r="W144" s="284">
        <f>G144+M144+S144</f>
        <v>0</v>
      </c>
      <c r="X144" s="127">
        <f>J144+P144+V144</f>
        <v>0</v>
      </c>
      <c r="Y144" s="127">
        <f t="shared" si="328"/>
        <v>0</v>
      </c>
      <c r="Z144" s="128" t="e">
        <f t="shared" si="329"/>
        <v>#DIV/0!</v>
      </c>
      <c r="AA144" s="285"/>
      <c r="AB144" s="131"/>
      <c r="AC144" s="131"/>
      <c r="AD144" s="131"/>
      <c r="AE144" s="131"/>
      <c r="AF144" s="131"/>
      <c r="AG144" s="131"/>
    </row>
    <row r="145" spans="1:33" ht="14.25" x14ac:dyDescent="0.2">
      <c r="A145" s="132" t="s">
        <v>70</v>
      </c>
      <c r="B145" s="272">
        <v>43902</v>
      </c>
      <c r="C145" s="164" t="s">
        <v>269</v>
      </c>
      <c r="D145" s="264" t="s">
        <v>236</v>
      </c>
      <c r="E145" s="265"/>
      <c r="F145" s="136"/>
      <c r="G145" s="137">
        <f t="shared" si="322"/>
        <v>0</v>
      </c>
      <c r="H145" s="265"/>
      <c r="I145" s="136"/>
      <c r="J145" s="137">
        <f t="shared" si="323"/>
        <v>0</v>
      </c>
      <c r="K145" s="135"/>
      <c r="L145" s="136"/>
      <c r="M145" s="137">
        <f t="shared" si="324"/>
        <v>0</v>
      </c>
      <c r="N145" s="135"/>
      <c r="O145" s="136"/>
      <c r="P145" s="137">
        <f t="shared" si="325"/>
        <v>0</v>
      </c>
      <c r="Q145" s="135"/>
      <c r="R145" s="136"/>
      <c r="S145" s="137">
        <f t="shared" si="326"/>
        <v>0</v>
      </c>
      <c r="T145" s="135"/>
      <c r="U145" s="136"/>
      <c r="V145" s="239">
        <f t="shared" si="327"/>
        <v>0</v>
      </c>
      <c r="W145" s="273">
        <f>G145+M145+S145</f>
        <v>0</v>
      </c>
      <c r="X145" s="127">
        <f>J145+P145+V145</f>
        <v>0</v>
      </c>
      <c r="Y145" s="127">
        <f t="shared" si="328"/>
        <v>0</v>
      </c>
      <c r="Z145" s="128" t="e">
        <f t="shared" si="329"/>
        <v>#DIV/0!</v>
      </c>
      <c r="AA145" s="286"/>
      <c r="AB145" s="131"/>
      <c r="AC145" s="131"/>
      <c r="AD145" s="131"/>
      <c r="AE145" s="131"/>
      <c r="AF145" s="131"/>
      <c r="AG145" s="131"/>
    </row>
    <row r="146" spans="1:33" ht="30" customHeight="1" thickBot="1" x14ac:dyDescent="0.25">
      <c r="A146" s="132" t="s">
        <v>70</v>
      </c>
      <c r="B146" s="272">
        <v>43933</v>
      </c>
      <c r="C146" s="238" t="s">
        <v>270</v>
      </c>
      <c r="D146" s="275"/>
      <c r="E146" s="265"/>
      <c r="F146" s="136">
        <v>0.22</v>
      </c>
      <c r="G146" s="137">
        <f t="shared" si="322"/>
        <v>0</v>
      </c>
      <c r="H146" s="265"/>
      <c r="I146" s="136">
        <v>0.22</v>
      </c>
      <c r="J146" s="137">
        <f t="shared" si="323"/>
        <v>0</v>
      </c>
      <c r="K146" s="135"/>
      <c r="L146" s="136">
        <v>0.22</v>
      </c>
      <c r="M146" s="137">
        <f t="shared" si="324"/>
        <v>0</v>
      </c>
      <c r="N146" s="135"/>
      <c r="O146" s="136">
        <v>0.22</v>
      </c>
      <c r="P146" s="137">
        <f t="shared" si="325"/>
        <v>0</v>
      </c>
      <c r="Q146" s="135"/>
      <c r="R146" s="136">
        <v>0.22</v>
      </c>
      <c r="S146" s="137">
        <f t="shared" si="326"/>
        <v>0</v>
      </c>
      <c r="T146" s="135"/>
      <c r="U146" s="136">
        <v>0.22</v>
      </c>
      <c r="V146" s="239">
        <f t="shared" si="327"/>
        <v>0</v>
      </c>
      <c r="W146" s="240">
        <f>G146+M146+S146</f>
        <v>0</v>
      </c>
      <c r="X146" s="241">
        <f>J146+P146+V146</f>
        <v>0</v>
      </c>
      <c r="Y146" s="241">
        <f t="shared" si="328"/>
        <v>0</v>
      </c>
      <c r="Z146" s="242" t="e">
        <f t="shared" si="329"/>
        <v>#DIV/0!</v>
      </c>
      <c r="AA146" s="152"/>
      <c r="AB146" s="7"/>
      <c r="AC146" s="7"/>
      <c r="AD146" s="7"/>
      <c r="AE146" s="7"/>
      <c r="AF146" s="7"/>
      <c r="AG146" s="7"/>
    </row>
    <row r="147" spans="1:33" ht="30" customHeight="1" thickBot="1" x14ac:dyDescent="0.25">
      <c r="A147" s="167" t="s">
        <v>271</v>
      </c>
      <c r="B147" s="168"/>
      <c r="C147" s="169"/>
      <c r="D147" s="287"/>
      <c r="E147" s="174">
        <f>SUM(E143:E145)</f>
        <v>0</v>
      </c>
      <c r="F147" s="190"/>
      <c r="G147" s="173">
        <f>SUM(G143:G146)</f>
        <v>0</v>
      </c>
      <c r="H147" s="174">
        <f>SUM(H143:H145)</f>
        <v>0</v>
      </c>
      <c r="I147" s="190"/>
      <c r="J147" s="173">
        <f>SUM(J143:J146)</f>
        <v>0</v>
      </c>
      <c r="K147" s="191">
        <f>SUM(K143:K145)</f>
        <v>0</v>
      </c>
      <c r="L147" s="190"/>
      <c r="M147" s="173">
        <f>SUM(M143:M146)</f>
        <v>0</v>
      </c>
      <c r="N147" s="191">
        <f>SUM(N143:N145)</f>
        <v>0</v>
      </c>
      <c r="O147" s="190"/>
      <c r="P147" s="173">
        <f>SUM(P143:P146)</f>
        <v>0</v>
      </c>
      <c r="Q147" s="191">
        <f>SUM(Q143:Q145)</f>
        <v>0</v>
      </c>
      <c r="R147" s="190"/>
      <c r="S147" s="173">
        <f>SUM(S143:S146)</f>
        <v>0</v>
      </c>
      <c r="T147" s="191">
        <f>SUM(T143:T145)</f>
        <v>0</v>
      </c>
      <c r="U147" s="190"/>
      <c r="V147" s="175">
        <f t="shared" ref="V147:X147" si="330">SUM(V143:V146)</f>
        <v>0</v>
      </c>
      <c r="W147" s="227">
        <f t="shared" si="330"/>
        <v>0</v>
      </c>
      <c r="X147" s="228">
        <f t="shared" si="330"/>
        <v>0</v>
      </c>
      <c r="Y147" s="228">
        <f t="shared" si="328"/>
        <v>0</v>
      </c>
      <c r="Z147" s="228" t="e">
        <f t="shared" si="329"/>
        <v>#DIV/0!</v>
      </c>
      <c r="AA147" s="229"/>
      <c r="AB147" s="7"/>
      <c r="AC147" s="7"/>
      <c r="AD147" s="7"/>
      <c r="AE147" s="7"/>
      <c r="AF147" s="7"/>
      <c r="AG147" s="7"/>
    </row>
    <row r="148" spans="1:33" ht="30" customHeight="1" thickBot="1" x14ac:dyDescent="0.25">
      <c r="A148" s="210" t="s">
        <v>65</v>
      </c>
      <c r="B148" s="288">
        <v>13</v>
      </c>
      <c r="C148" s="212" t="s">
        <v>272</v>
      </c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30"/>
      <c r="X148" s="230"/>
      <c r="Y148" s="183"/>
      <c r="Z148" s="230"/>
      <c r="AA148" s="231"/>
      <c r="AB148" s="6"/>
      <c r="AC148" s="7"/>
      <c r="AD148" s="7"/>
      <c r="AE148" s="7"/>
      <c r="AF148" s="7"/>
      <c r="AG148" s="7"/>
    </row>
    <row r="149" spans="1:33" ht="30" customHeight="1" x14ac:dyDescent="0.2">
      <c r="A149" s="108" t="s">
        <v>67</v>
      </c>
      <c r="B149" s="289" t="s">
        <v>273</v>
      </c>
      <c r="C149" s="290" t="s">
        <v>274</v>
      </c>
      <c r="D149" s="141"/>
      <c r="E149" s="142">
        <f>SUM(E150:E152)</f>
        <v>5</v>
      </c>
      <c r="F149" s="143"/>
      <c r="G149" s="144">
        <f>SUM(G150:G153)</f>
        <v>53750</v>
      </c>
      <c r="H149" s="142">
        <f>SUM(H150:H152)</f>
        <v>5</v>
      </c>
      <c r="I149" s="143"/>
      <c r="J149" s="144">
        <f>SUM(J150:J153)</f>
        <v>53750</v>
      </c>
      <c r="K149" s="142">
        <f>SUM(K150:K152)</f>
        <v>1</v>
      </c>
      <c r="L149" s="143"/>
      <c r="M149" s="144">
        <f>SUM(M150:M153)</f>
        <v>15000</v>
      </c>
      <c r="N149" s="142">
        <f>SUM(N150:N152)</f>
        <v>1</v>
      </c>
      <c r="O149" s="143"/>
      <c r="P149" s="144">
        <f>SUM(P150:P153)</f>
        <v>15000</v>
      </c>
      <c r="Q149" s="142">
        <f>SUM(Q150:Q152)</f>
        <v>0</v>
      </c>
      <c r="R149" s="143"/>
      <c r="S149" s="144">
        <f>SUM(S150:S153)</f>
        <v>0</v>
      </c>
      <c r="T149" s="142">
        <f>SUM(T150:T152)</f>
        <v>0</v>
      </c>
      <c r="U149" s="143"/>
      <c r="V149" s="291">
        <f t="shared" ref="V149:X149" si="331">SUM(V150:V153)</f>
        <v>0</v>
      </c>
      <c r="W149" s="292">
        <f t="shared" si="331"/>
        <v>68750</v>
      </c>
      <c r="X149" s="144">
        <f t="shared" si="331"/>
        <v>68750</v>
      </c>
      <c r="Y149" s="144">
        <f t="shared" ref="Y149:Y172" si="332">W149-X149</f>
        <v>0</v>
      </c>
      <c r="Z149" s="144">
        <f t="shared" ref="Z149:Z173" si="333">Y149/W149</f>
        <v>0</v>
      </c>
      <c r="AA149" s="146"/>
      <c r="AB149" s="118"/>
      <c r="AC149" s="118"/>
      <c r="AD149" s="118"/>
      <c r="AE149" s="118"/>
      <c r="AF149" s="118"/>
      <c r="AG149" s="118"/>
    </row>
    <row r="150" spans="1:33" ht="14.25" x14ac:dyDescent="0.2">
      <c r="A150" s="119" t="s">
        <v>70</v>
      </c>
      <c r="B150" s="120" t="s">
        <v>275</v>
      </c>
      <c r="C150" s="355" t="s">
        <v>276</v>
      </c>
      <c r="D150" s="350" t="s">
        <v>130</v>
      </c>
      <c r="E150" s="351">
        <v>2.5</v>
      </c>
      <c r="F150" s="352">
        <v>10500</v>
      </c>
      <c r="G150" s="125">
        <f t="shared" ref="G150:G153" si="334">E150*F150</f>
        <v>26250</v>
      </c>
      <c r="H150" s="123">
        <v>2.5</v>
      </c>
      <c r="I150" s="124">
        <v>10500</v>
      </c>
      <c r="J150" s="125">
        <f t="shared" ref="J150:J153" si="335">H150*I150</f>
        <v>26250</v>
      </c>
      <c r="K150" s="123"/>
      <c r="L150" s="124"/>
      <c r="M150" s="125">
        <f t="shared" ref="M150:M153" si="336">K150*L150</f>
        <v>0</v>
      </c>
      <c r="N150" s="123"/>
      <c r="O150" s="124"/>
      <c r="P150" s="125">
        <f t="shared" ref="P150:P153" si="337">N150*O150</f>
        <v>0</v>
      </c>
      <c r="Q150" s="123"/>
      <c r="R150" s="124"/>
      <c r="S150" s="125">
        <f t="shared" ref="S150:S153" si="338">Q150*R150</f>
        <v>0</v>
      </c>
      <c r="T150" s="123"/>
      <c r="U150" s="124"/>
      <c r="V150" s="232">
        <f t="shared" ref="V150:V153" si="339">T150*U150</f>
        <v>0</v>
      </c>
      <c r="W150" s="237">
        <f>G150+M150+S150</f>
        <v>26250</v>
      </c>
      <c r="X150" s="127">
        <f>J150+P150+V150</f>
        <v>26250</v>
      </c>
      <c r="Y150" s="127">
        <f t="shared" si="332"/>
        <v>0</v>
      </c>
      <c r="Z150" s="128">
        <f t="shared" si="333"/>
        <v>0</v>
      </c>
      <c r="AA150" s="129"/>
      <c r="AB150" s="131"/>
      <c r="AC150" s="131"/>
      <c r="AD150" s="131"/>
      <c r="AE150" s="131"/>
      <c r="AF150" s="131"/>
      <c r="AG150" s="131"/>
    </row>
    <row r="151" spans="1:33" ht="14.25" x14ac:dyDescent="0.2">
      <c r="A151" s="119" t="s">
        <v>70</v>
      </c>
      <c r="B151" s="120" t="s">
        <v>277</v>
      </c>
      <c r="C151" s="356" t="s">
        <v>278</v>
      </c>
      <c r="D151" s="350" t="s">
        <v>130</v>
      </c>
      <c r="E151" s="351">
        <v>2.5</v>
      </c>
      <c r="F151" s="352">
        <v>11000</v>
      </c>
      <c r="G151" s="125">
        <f t="shared" si="334"/>
        <v>27500</v>
      </c>
      <c r="H151" s="123">
        <v>2.5</v>
      </c>
      <c r="I151" s="124">
        <v>11000</v>
      </c>
      <c r="J151" s="125">
        <f t="shared" si="335"/>
        <v>27500</v>
      </c>
      <c r="K151" s="123"/>
      <c r="L151" s="124"/>
      <c r="M151" s="125">
        <f t="shared" si="336"/>
        <v>0</v>
      </c>
      <c r="N151" s="123"/>
      <c r="O151" s="124"/>
      <c r="P151" s="125">
        <f t="shared" si="337"/>
        <v>0</v>
      </c>
      <c r="Q151" s="123"/>
      <c r="R151" s="124"/>
      <c r="S151" s="125">
        <f t="shared" si="338"/>
        <v>0</v>
      </c>
      <c r="T151" s="123"/>
      <c r="U151" s="124"/>
      <c r="V151" s="232">
        <f t="shared" si="339"/>
        <v>0</v>
      </c>
      <c r="W151" s="237">
        <f>G151+M151+S151</f>
        <v>27500</v>
      </c>
      <c r="X151" s="127">
        <f>J151+P151+V151</f>
        <v>27500</v>
      </c>
      <c r="Y151" s="127">
        <f t="shared" si="332"/>
        <v>0</v>
      </c>
      <c r="Z151" s="128">
        <f t="shared" si="333"/>
        <v>0</v>
      </c>
      <c r="AA151" s="129"/>
      <c r="AB151" s="131"/>
      <c r="AC151" s="131"/>
      <c r="AD151" s="131"/>
      <c r="AE151" s="131"/>
      <c r="AF151" s="131"/>
      <c r="AG151" s="131"/>
    </row>
    <row r="152" spans="1:33" ht="14.25" x14ac:dyDescent="0.2">
      <c r="A152" s="119" t="s">
        <v>70</v>
      </c>
      <c r="B152" s="120" t="s">
        <v>279</v>
      </c>
      <c r="C152" s="356" t="s">
        <v>359</v>
      </c>
      <c r="D152" s="350" t="s">
        <v>130</v>
      </c>
      <c r="E152" s="357"/>
      <c r="F152" s="358"/>
      <c r="G152" s="125">
        <f t="shared" si="334"/>
        <v>0</v>
      </c>
      <c r="H152" s="123"/>
      <c r="I152" s="124"/>
      <c r="J152" s="125">
        <f t="shared" si="335"/>
        <v>0</v>
      </c>
      <c r="K152" s="357">
        <v>1</v>
      </c>
      <c r="L152" s="358">
        <v>15000</v>
      </c>
      <c r="M152" s="125">
        <f t="shared" si="336"/>
        <v>15000</v>
      </c>
      <c r="N152" s="123">
        <v>1</v>
      </c>
      <c r="O152" s="124">
        <v>15000</v>
      </c>
      <c r="P152" s="125">
        <f t="shared" si="337"/>
        <v>15000</v>
      </c>
      <c r="Q152" s="123"/>
      <c r="R152" s="124"/>
      <c r="S152" s="125">
        <f t="shared" si="338"/>
        <v>0</v>
      </c>
      <c r="T152" s="123"/>
      <c r="U152" s="124"/>
      <c r="V152" s="232">
        <f t="shared" si="339"/>
        <v>0</v>
      </c>
      <c r="W152" s="237">
        <f>G152+M152+S152</f>
        <v>15000</v>
      </c>
      <c r="X152" s="127">
        <f>J152+P152+V152</f>
        <v>15000</v>
      </c>
      <c r="Y152" s="127">
        <f t="shared" si="332"/>
        <v>0</v>
      </c>
      <c r="Z152" s="128">
        <f t="shared" si="333"/>
        <v>0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thickBot="1" x14ac:dyDescent="0.25">
      <c r="A153" s="147" t="s">
        <v>70</v>
      </c>
      <c r="B153" s="154" t="s">
        <v>280</v>
      </c>
      <c r="C153" s="293" t="s">
        <v>281</v>
      </c>
      <c r="D153" s="148"/>
      <c r="E153" s="149"/>
      <c r="F153" s="150">
        <v>0.22</v>
      </c>
      <c r="G153" s="151">
        <f t="shared" si="334"/>
        <v>0</v>
      </c>
      <c r="H153" s="149"/>
      <c r="I153" s="150">
        <v>0.22</v>
      </c>
      <c r="J153" s="151">
        <f t="shared" si="335"/>
        <v>0</v>
      </c>
      <c r="K153" s="149"/>
      <c r="L153" s="150">
        <v>0.22</v>
      </c>
      <c r="M153" s="151">
        <f t="shared" si="336"/>
        <v>0</v>
      </c>
      <c r="N153" s="149"/>
      <c r="O153" s="150">
        <v>0.22</v>
      </c>
      <c r="P153" s="151">
        <f t="shared" si="337"/>
        <v>0</v>
      </c>
      <c r="Q153" s="149"/>
      <c r="R153" s="150">
        <v>0.22</v>
      </c>
      <c r="S153" s="151">
        <f t="shared" si="338"/>
        <v>0</v>
      </c>
      <c r="T153" s="149"/>
      <c r="U153" s="150">
        <v>0.22</v>
      </c>
      <c r="V153" s="294">
        <f t="shared" si="339"/>
        <v>0</v>
      </c>
      <c r="W153" s="240">
        <f>G153+M153+S153</f>
        <v>0</v>
      </c>
      <c r="X153" s="241">
        <f>J153+P153+V153</f>
        <v>0</v>
      </c>
      <c r="Y153" s="241">
        <f t="shared" si="332"/>
        <v>0</v>
      </c>
      <c r="Z153" s="242" t="e">
        <f t="shared" si="333"/>
        <v>#DIV/0!</v>
      </c>
      <c r="AA153" s="152"/>
      <c r="AB153" s="131"/>
      <c r="AC153" s="131"/>
      <c r="AD153" s="131"/>
      <c r="AE153" s="131"/>
      <c r="AF153" s="131"/>
      <c r="AG153" s="131"/>
    </row>
    <row r="154" spans="1:33" ht="30" customHeight="1" x14ac:dyDescent="0.2">
      <c r="A154" s="295" t="s">
        <v>67</v>
      </c>
      <c r="B154" s="296" t="s">
        <v>282</v>
      </c>
      <c r="C154" s="225" t="s">
        <v>283</v>
      </c>
      <c r="D154" s="111"/>
      <c r="E154" s="112">
        <f>SUM(E155:E157)</f>
        <v>0</v>
      </c>
      <c r="F154" s="113"/>
      <c r="G154" s="114">
        <f>SUM(G155:G158)</f>
        <v>0</v>
      </c>
      <c r="H154" s="112">
        <f>SUM(H155:H157)</f>
        <v>0</v>
      </c>
      <c r="I154" s="113"/>
      <c r="J154" s="114">
        <f>SUM(J155:J158)</f>
        <v>0</v>
      </c>
      <c r="K154" s="112">
        <f>SUM(K155:K157)</f>
        <v>0</v>
      </c>
      <c r="L154" s="113"/>
      <c r="M154" s="114">
        <f>SUM(M155:M158)</f>
        <v>0</v>
      </c>
      <c r="N154" s="112">
        <f>SUM(N155:N157)</f>
        <v>0</v>
      </c>
      <c r="O154" s="113"/>
      <c r="P154" s="114">
        <f>SUM(P155:P158)</f>
        <v>0</v>
      </c>
      <c r="Q154" s="112">
        <f>SUM(Q155:Q157)</f>
        <v>0</v>
      </c>
      <c r="R154" s="113"/>
      <c r="S154" s="114">
        <f>SUM(S155:S158)</f>
        <v>0</v>
      </c>
      <c r="T154" s="112">
        <f>SUM(T155:T157)</f>
        <v>0</v>
      </c>
      <c r="U154" s="113"/>
      <c r="V154" s="114">
        <f t="shared" ref="V154:X154" si="340">SUM(V155:V158)</f>
        <v>0</v>
      </c>
      <c r="W154" s="114">
        <f t="shared" si="340"/>
        <v>0</v>
      </c>
      <c r="X154" s="114">
        <f t="shared" si="340"/>
        <v>0</v>
      </c>
      <c r="Y154" s="114">
        <f t="shared" si="332"/>
        <v>0</v>
      </c>
      <c r="Z154" s="114" t="e">
        <f t="shared" si="333"/>
        <v>#DIV/0!</v>
      </c>
      <c r="AA154" s="114"/>
      <c r="AB154" s="118"/>
      <c r="AC154" s="118"/>
      <c r="AD154" s="118"/>
      <c r="AE154" s="118"/>
      <c r="AF154" s="118"/>
      <c r="AG154" s="118"/>
    </row>
    <row r="155" spans="1:33" ht="30" customHeight="1" x14ac:dyDescent="0.2">
      <c r="A155" s="119" t="s">
        <v>70</v>
      </c>
      <c r="B155" s="120" t="s">
        <v>284</v>
      </c>
      <c r="C155" s="188" t="s">
        <v>285</v>
      </c>
      <c r="D155" s="122"/>
      <c r="E155" s="123"/>
      <c r="F155" s="124"/>
      <c r="G155" s="125">
        <f t="shared" ref="G155:G158" si="341">E155*F155</f>
        <v>0</v>
      </c>
      <c r="H155" s="123"/>
      <c r="I155" s="124"/>
      <c r="J155" s="125">
        <f t="shared" ref="J155:J158" si="342">H155*I155</f>
        <v>0</v>
      </c>
      <c r="K155" s="123"/>
      <c r="L155" s="124"/>
      <c r="M155" s="125">
        <f t="shared" ref="M155:M158" si="343">K155*L155</f>
        <v>0</v>
      </c>
      <c r="N155" s="123"/>
      <c r="O155" s="124"/>
      <c r="P155" s="125">
        <f t="shared" ref="P155:P158" si="344">N155*O155</f>
        <v>0</v>
      </c>
      <c r="Q155" s="123"/>
      <c r="R155" s="124"/>
      <c r="S155" s="125">
        <f t="shared" ref="S155:S158" si="345">Q155*R155</f>
        <v>0</v>
      </c>
      <c r="T155" s="123"/>
      <c r="U155" s="124"/>
      <c r="V155" s="125">
        <f t="shared" ref="V155:V158" si="346">T155*U155</f>
        <v>0</v>
      </c>
      <c r="W155" s="126">
        <f>G155+M155+S155</f>
        <v>0</v>
      </c>
      <c r="X155" s="127">
        <f>J155+P155+V155</f>
        <v>0</v>
      </c>
      <c r="Y155" s="127">
        <f t="shared" si="332"/>
        <v>0</v>
      </c>
      <c r="Z155" s="128" t="e">
        <f t="shared" si="333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19" t="s">
        <v>70</v>
      </c>
      <c r="B156" s="120" t="s">
        <v>286</v>
      </c>
      <c r="C156" s="188" t="s">
        <v>285</v>
      </c>
      <c r="D156" s="122"/>
      <c r="E156" s="123"/>
      <c r="F156" s="124"/>
      <c r="G156" s="125">
        <f t="shared" si="341"/>
        <v>0</v>
      </c>
      <c r="H156" s="123"/>
      <c r="I156" s="124"/>
      <c r="J156" s="125">
        <f t="shared" si="342"/>
        <v>0</v>
      </c>
      <c r="K156" s="123"/>
      <c r="L156" s="124"/>
      <c r="M156" s="125">
        <f t="shared" si="343"/>
        <v>0</v>
      </c>
      <c r="N156" s="123"/>
      <c r="O156" s="124"/>
      <c r="P156" s="125">
        <f t="shared" si="344"/>
        <v>0</v>
      </c>
      <c r="Q156" s="123"/>
      <c r="R156" s="124"/>
      <c r="S156" s="125">
        <f t="shared" si="345"/>
        <v>0</v>
      </c>
      <c r="T156" s="123"/>
      <c r="U156" s="124"/>
      <c r="V156" s="125">
        <f t="shared" si="346"/>
        <v>0</v>
      </c>
      <c r="W156" s="126">
        <f>G156+M156+S156</f>
        <v>0</v>
      </c>
      <c r="X156" s="127">
        <f>J156+P156+V156</f>
        <v>0</v>
      </c>
      <c r="Y156" s="127">
        <f t="shared" si="332"/>
        <v>0</v>
      </c>
      <c r="Z156" s="128" t="e">
        <f t="shared" si="333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">
      <c r="A157" s="132" t="s">
        <v>70</v>
      </c>
      <c r="B157" s="133" t="s">
        <v>287</v>
      </c>
      <c r="C157" s="188" t="s">
        <v>285</v>
      </c>
      <c r="D157" s="134"/>
      <c r="E157" s="135"/>
      <c r="F157" s="136"/>
      <c r="G157" s="137">
        <f t="shared" si="341"/>
        <v>0</v>
      </c>
      <c r="H157" s="135"/>
      <c r="I157" s="136"/>
      <c r="J157" s="137">
        <f t="shared" si="342"/>
        <v>0</v>
      </c>
      <c r="K157" s="135"/>
      <c r="L157" s="136"/>
      <c r="M157" s="137">
        <f t="shared" si="343"/>
        <v>0</v>
      </c>
      <c r="N157" s="135"/>
      <c r="O157" s="136"/>
      <c r="P157" s="137">
        <f t="shared" si="344"/>
        <v>0</v>
      </c>
      <c r="Q157" s="135"/>
      <c r="R157" s="136"/>
      <c r="S157" s="137">
        <f t="shared" si="345"/>
        <v>0</v>
      </c>
      <c r="T157" s="135"/>
      <c r="U157" s="136"/>
      <c r="V157" s="137">
        <f t="shared" si="346"/>
        <v>0</v>
      </c>
      <c r="W157" s="138">
        <f>G157+M157+S157</f>
        <v>0</v>
      </c>
      <c r="X157" s="127">
        <f>J157+P157+V157</f>
        <v>0</v>
      </c>
      <c r="Y157" s="127">
        <f t="shared" si="332"/>
        <v>0</v>
      </c>
      <c r="Z157" s="128" t="e">
        <f t="shared" si="333"/>
        <v>#DIV/0!</v>
      </c>
      <c r="AA157" s="139"/>
      <c r="AB157" s="131"/>
      <c r="AC157" s="131"/>
      <c r="AD157" s="131"/>
      <c r="AE157" s="131"/>
      <c r="AF157" s="131"/>
      <c r="AG157" s="131"/>
    </row>
    <row r="158" spans="1:33" ht="30" customHeight="1" thickBot="1" x14ac:dyDescent="0.25">
      <c r="A158" s="132" t="s">
        <v>70</v>
      </c>
      <c r="B158" s="133" t="s">
        <v>288</v>
      </c>
      <c r="C158" s="189" t="s">
        <v>289</v>
      </c>
      <c r="D158" s="148"/>
      <c r="E158" s="135"/>
      <c r="F158" s="136">
        <v>0.22</v>
      </c>
      <c r="G158" s="137">
        <f t="shared" si="341"/>
        <v>0</v>
      </c>
      <c r="H158" s="135"/>
      <c r="I158" s="136">
        <v>0.22</v>
      </c>
      <c r="J158" s="137">
        <f t="shared" si="342"/>
        <v>0</v>
      </c>
      <c r="K158" s="135"/>
      <c r="L158" s="136">
        <v>0.22</v>
      </c>
      <c r="M158" s="137">
        <f t="shared" si="343"/>
        <v>0</v>
      </c>
      <c r="N158" s="135"/>
      <c r="O158" s="136">
        <v>0.22</v>
      </c>
      <c r="P158" s="137">
        <f t="shared" si="344"/>
        <v>0</v>
      </c>
      <c r="Q158" s="135"/>
      <c r="R158" s="136">
        <v>0.22</v>
      </c>
      <c r="S158" s="137">
        <f t="shared" si="345"/>
        <v>0</v>
      </c>
      <c r="T158" s="135"/>
      <c r="U158" s="136">
        <v>0.22</v>
      </c>
      <c r="V158" s="137">
        <f t="shared" si="346"/>
        <v>0</v>
      </c>
      <c r="W158" s="138">
        <f>G158+M158+S158</f>
        <v>0</v>
      </c>
      <c r="X158" s="127">
        <f>J158+P158+V158</f>
        <v>0</v>
      </c>
      <c r="Y158" s="127">
        <f t="shared" si="332"/>
        <v>0</v>
      </c>
      <c r="Z158" s="128" t="e">
        <f t="shared" si="333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08" t="s">
        <v>67</v>
      </c>
      <c r="B159" s="155" t="s">
        <v>290</v>
      </c>
      <c r="C159" s="225" t="s">
        <v>291</v>
      </c>
      <c r="D159" s="141"/>
      <c r="E159" s="142">
        <f>SUM(E160:E162)</f>
        <v>0</v>
      </c>
      <c r="F159" s="143"/>
      <c r="G159" s="144">
        <f t="shared" ref="G159:H159" si="347">SUM(G160:G162)</f>
        <v>0</v>
      </c>
      <c r="H159" s="142">
        <f t="shared" si="347"/>
        <v>0</v>
      </c>
      <c r="I159" s="143"/>
      <c r="J159" s="144">
        <f t="shared" ref="J159:K159" si="348">SUM(J160:J162)</f>
        <v>0</v>
      </c>
      <c r="K159" s="142">
        <f t="shared" si="348"/>
        <v>0</v>
      </c>
      <c r="L159" s="143"/>
      <c r="M159" s="144">
        <f t="shared" ref="M159:N159" si="349">SUM(M160:M162)</f>
        <v>0</v>
      </c>
      <c r="N159" s="142">
        <f t="shared" si="349"/>
        <v>0</v>
      </c>
      <c r="O159" s="143"/>
      <c r="P159" s="144">
        <f t="shared" ref="P159:Q159" si="350">SUM(P160:P162)</f>
        <v>0</v>
      </c>
      <c r="Q159" s="142">
        <f t="shared" si="350"/>
        <v>0</v>
      </c>
      <c r="R159" s="143"/>
      <c r="S159" s="144">
        <f t="shared" ref="S159:T159" si="351">SUM(S160:S162)</f>
        <v>0</v>
      </c>
      <c r="T159" s="142">
        <f t="shared" si="351"/>
        <v>0</v>
      </c>
      <c r="U159" s="143"/>
      <c r="V159" s="144">
        <f t="shared" ref="V159:X159" si="352">SUM(V160:V162)</f>
        <v>0</v>
      </c>
      <c r="W159" s="144">
        <f t="shared" si="352"/>
        <v>0</v>
      </c>
      <c r="X159" s="144">
        <f t="shared" si="352"/>
        <v>0</v>
      </c>
      <c r="Y159" s="144">
        <f t="shared" si="332"/>
        <v>0</v>
      </c>
      <c r="Z159" s="144" t="e">
        <f t="shared" si="333"/>
        <v>#DIV/0!</v>
      </c>
      <c r="AA159" s="297"/>
      <c r="AB159" s="118"/>
      <c r="AC159" s="118"/>
      <c r="AD159" s="118"/>
      <c r="AE159" s="118"/>
      <c r="AF159" s="118"/>
      <c r="AG159" s="118"/>
    </row>
    <row r="160" spans="1:33" ht="14.25" x14ac:dyDescent="0.2">
      <c r="A160" s="119" t="s">
        <v>70</v>
      </c>
      <c r="B160" s="120" t="s">
        <v>292</v>
      </c>
      <c r="C160" s="188" t="s">
        <v>293</v>
      </c>
      <c r="D160" s="122"/>
      <c r="E160" s="123"/>
      <c r="F160" s="124"/>
      <c r="G160" s="125">
        <f t="shared" ref="G160:G162" si="353">E160*F160</f>
        <v>0</v>
      </c>
      <c r="H160" s="123"/>
      <c r="I160" s="124"/>
      <c r="J160" s="125">
        <f t="shared" ref="J160:J162" si="354">H160*I160</f>
        <v>0</v>
      </c>
      <c r="K160" s="123"/>
      <c r="L160" s="124"/>
      <c r="M160" s="125">
        <f t="shared" ref="M160:M162" si="355">K160*L160</f>
        <v>0</v>
      </c>
      <c r="N160" s="123"/>
      <c r="O160" s="124"/>
      <c r="P160" s="125">
        <f t="shared" ref="P160:P162" si="356">N160*O160</f>
        <v>0</v>
      </c>
      <c r="Q160" s="123"/>
      <c r="R160" s="124"/>
      <c r="S160" s="125">
        <f t="shared" ref="S160:S162" si="357">Q160*R160</f>
        <v>0</v>
      </c>
      <c r="T160" s="123"/>
      <c r="U160" s="124"/>
      <c r="V160" s="125">
        <f t="shared" ref="V160:V162" si="358">T160*U160</f>
        <v>0</v>
      </c>
      <c r="W160" s="126">
        <f>G160+M160+S160</f>
        <v>0</v>
      </c>
      <c r="X160" s="127">
        <f>J160+P160+V160</f>
        <v>0</v>
      </c>
      <c r="Y160" s="127">
        <f t="shared" si="332"/>
        <v>0</v>
      </c>
      <c r="Z160" s="128" t="e">
        <f t="shared" si="333"/>
        <v>#DIV/0!</v>
      </c>
      <c r="AA160" s="285"/>
      <c r="AB160" s="131"/>
      <c r="AC160" s="131"/>
      <c r="AD160" s="131"/>
      <c r="AE160" s="131"/>
      <c r="AF160" s="131"/>
      <c r="AG160" s="131"/>
    </row>
    <row r="161" spans="1:33" ht="14.25" x14ac:dyDescent="0.2">
      <c r="A161" s="119" t="s">
        <v>70</v>
      </c>
      <c r="B161" s="120" t="s">
        <v>294</v>
      </c>
      <c r="C161" s="188" t="s">
        <v>293</v>
      </c>
      <c r="D161" s="122"/>
      <c r="E161" s="123"/>
      <c r="F161" s="124"/>
      <c r="G161" s="125">
        <f t="shared" si="353"/>
        <v>0</v>
      </c>
      <c r="H161" s="123"/>
      <c r="I161" s="124"/>
      <c r="J161" s="125">
        <f t="shared" si="354"/>
        <v>0</v>
      </c>
      <c r="K161" s="123"/>
      <c r="L161" s="124"/>
      <c r="M161" s="125">
        <f t="shared" si="355"/>
        <v>0</v>
      </c>
      <c r="N161" s="123"/>
      <c r="O161" s="124"/>
      <c r="P161" s="125">
        <f t="shared" si="356"/>
        <v>0</v>
      </c>
      <c r="Q161" s="123"/>
      <c r="R161" s="124"/>
      <c r="S161" s="125">
        <f t="shared" si="357"/>
        <v>0</v>
      </c>
      <c r="T161" s="123"/>
      <c r="U161" s="124"/>
      <c r="V161" s="125">
        <f t="shared" si="358"/>
        <v>0</v>
      </c>
      <c r="W161" s="126">
        <f>G161+M161+S161</f>
        <v>0</v>
      </c>
      <c r="X161" s="127">
        <f>J161+P161+V161</f>
        <v>0</v>
      </c>
      <c r="Y161" s="127">
        <f t="shared" si="332"/>
        <v>0</v>
      </c>
      <c r="Z161" s="128" t="e">
        <f t="shared" si="333"/>
        <v>#DIV/0!</v>
      </c>
      <c r="AA161" s="285"/>
      <c r="AB161" s="131"/>
      <c r="AC161" s="131"/>
      <c r="AD161" s="131"/>
      <c r="AE161" s="131"/>
      <c r="AF161" s="131"/>
      <c r="AG161" s="131"/>
    </row>
    <row r="162" spans="1:33" thickBot="1" x14ac:dyDescent="0.25">
      <c r="A162" s="132" t="s">
        <v>70</v>
      </c>
      <c r="B162" s="133" t="s">
        <v>295</v>
      </c>
      <c r="C162" s="164" t="s">
        <v>293</v>
      </c>
      <c r="D162" s="134"/>
      <c r="E162" s="135"/>
      <c r="F162" s="136"/>
      <c r="G162" s="137">
        <f t="shared" si="353"/>
        <v>0</v>
      </c>
      <c r="H162" s="135"/>
      <c r="I162" s="136"/>
      <c r="J162" s="137">
        <f t="shared" si="354"/>
        <v>0</v>
      </c>
      <c r="K162" s="135"/>
      <c r="L162" s="136"/>
      <c r="M162" s="137">
        <f t="shared" si="355"/>
        <v>0</v>
      </c>
      <c r="N162" s="135"/>
      <c r="O162" s="136"/>
      <c r="P162" s="137">
        <f t="shared" si="356"/>
        <v>0</v>
      </c>
      <c r="Q162" s="135"/>
      <c r="R162" s="136"/>
      <c r="S162" s="137">
        <f t="shared" si="357"/>
        <v>0</v>
      </c>
      <c r="T162" s="135"/>
      <c r="U162" s="136"/>
      <c r="V162" s="137">
        <f t="shared" si="358"/>
        <v>0</v>
      </c>
      <c r="W162" s="138">
        <f>G162+M162+S162</f>
        <v>0</v>
      </c>
      <c r="X162" s="127">
        <f>J162+P162+V162</f>
        <v>0</v>
      </c>
      <c r="Y162" s="127">
        <f t="shared" si="332"/>
        <v>0</v>
      </c>
      <c r="Z162" s="128" t="e">
        <f t="shared" si="333"/>
        <v>#DIV/0!</v>
      </c>
      <c r="AA162" s="286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08" t="s">
        <v>67</v>
      </c>
      <c r="B163" s="155" t="s">
        <v>296</v>
      </c>
      <c r="C163" s="298" t="s">
        <v>272</v>
      </c>
      <c r="D163" s="141"/>
      <c r="E163" s="142">
        <f>SUM(E164:E170)</f>
        <v>27.5</v>
      </c>
      <c r="F163" s="143"/>
      <c r="G163" s="144">
        <f>SUM(G164:G171)</f>
        <v>17850</v>
      </c>
      <c r="H163" s="142">
        <f>SUM(H164:H170)</f>
        <v>36</v>
      </c>
      <c r="I163" s="143"/>
      <c r="J163" s="144">
        <f>SUM(J164:J171)</f>
        <v>16493</v>
      </c>
      <c r="K163" s="142">
        <f>SUM(K164:K170)</f>
        <v>0</v>
      </c>
      <c r="L163" s="143"/>
      <c r="M163" s="144">
        <f>SUM(M164:M171)</f>
        <v>0</v>
      </c>
      <c r="N163" s="142">
        <f>SUM(N164:N170)</f>
        <v>0</v>
      </c>
      <c r="O163" s="143"/>
      <c r="P163" s="144">
        <f>SUM(P164:P171)</f>
        <v>0</v>
      </c>
      <c r="Q163" s="142">
        <f>SUM(Q164:Q170)</f>
        <v>0</v>
      </c>
      <c r="R163" s="143"/>
      <c r="S163" s="144">
        <f>SUM(S164:S171)</f>
        <v>0</v>
      </c>
      <c r="T163" s="142">
        <f>SUM(T164:T170)</f>
        <v>0</v>
      </c>
      <c r="U163" s="143"/>
      <c r="V163" s="144">
        <f t="shared" ref="V163:X163" si="359">SUM(V164:V171)</f>
        <v>0</v>
      </c>
      <c r="W163" s="144">
        <f t="shared" si="359"/>
        <v>17850</v>
      </c>
      <c r="X163" s="144">
        <f t="shared" si="359"/>
        <v>16493</v>
      </c>
      <c r="Y163" s="144">
        <f t="shared" si="332"/>
        <v>1357</v>
      </c>
      <c r="Z163" s="144">
        <f t="shared" si="333"/>
        <v>7.6022408963585433E-2</v>
      </c>
      <c r="AA163" s="297"/>
      <c r="AB163" s="118"/>
      <c r="AC163" s="118"/>
      <c r="AD163" s="118"/>
      <c r="AE163" s="118"/>
      <c r="AF163" s="118"/>
      <c r="AG163" s="118"/>
    </row>
    <row r="164" spans="1:33" ht="25.5" x14ac:dyDescent="0.2">
      <c r="A164" s="119" t="s">
        <v>70</v>
      </c>
      <c r="B164" s="120" t="s">
        <v>297</v>
      </c>
      <c r="C164" s="188" t="s">
        <v>298</v>
      </c>
      <c r="D164" s="122"/>
      <c r="E164" s="123"/>
      <c r="F164" s="124"/>
      <c r="G164" s="125">
        <f t="shared" ref="G164:G171" si="360">E164*F164</f>
        <v>0</v>
      </c>
      <c r="H164" s="123"/>
      <c r="I164" s="124"/>
      <c r="J164" s="125">
        <f t="shared" ref="J164:J171" si="361">H164*I164</f>
        <v>0</v>
      </c>
      <c r="K164" s="123"/>
      <c r="L164" s="124"/>
      <c r="M164" s="125">
        <f t="shared" ref="M164:M171" si="362">K164*L164</f>
        <v>0</v>
      </c>
      <c r="N164" s="123"/>
      <c r="O164" s="124"/>
      <c r="P164" s="125">
        <f t="shared" ref="P164:P171" si="363">N164*O164</f>
        <v>0</v>
      </c>
      <c r="Q164" s="123"/>
      <c r="R164" s="124"/>
      <c r="S164" s="125">
        <f t="shared" ref="S164:S171" si="364">Q164*R164</f>
        <v>0</v>
      </c>
      <c r="T164" s="123"/>
      <c r="U164" s="124"/>
      <c r="V164" s="125">
        <f t="shared" ref="V164:V171" si="365">T164*U164</f>
        <v>0</v>
      </c>
      <c r="W164" s="126">
        <f t="shared" ref="W164:W171" si="366">G164+M164+S164</f>
        <v>0</v>
      </c>
      <c r="X164" s="127">
        <f t="shared" ref="X164:X171" si="367">J164+P164+V164</f>
        <v>0</v>
      </c>
      <c r="Y164" s="127">
        <f t="shared" si="332"/>
        <v>0</v>
      </c>
      <c r="Z164" s="128" t="e">
        <f t="shared" si="333"/>
        <v>#DIV/0!</v>
      </c>
      <c r="AA164" s="285"/>
      <c r="AB164" s="131"/>
      <c r="AC164" s="131"/>
      <c r="AD164" s="131"/>
      <c r="AE164" s="131"/>
      <c r="AF164" s="131"/>
      <c r="AG164" s="131"/>
    </row>
    <row r="165" spans="1:33" ht="25.5" x14ac:dyDescent="0.2">
      <c r="A165" s="119" t="s">
        <v>70</v>
      </c>
      <c r="B165" s="120" t="s">
        <v>299</v>
      </c>
      <c r="C165" s="354" t="s">
        <v>300</v>
      </c>
      <c r="D165" s="350" t="s">
        <v>360</v>
      </c>
      <c r="E165" s="351">
        <v>20</v>
      </c>
      <c r="F165" s="352">
        <v>3</v>
      </c>
      <c r="G165" s="125">
        <f t="shared" si="360"/>
        <v>60</v>
      </c>
      <c r="H165" s="123">
        <f>21+7+4</f>
        <v>32</v>
      </c>
      <c r="I165" s="124">
        <v>3</v>
      </c>
      <c r="J165" s="125">
        <f t="shared" si="361"/>
        <v>96</v>
      </c>
      <c r="K165" s="123"/>
      <c r="L165" s="124"/>
      <c r="M165" s="125">
        <f t="shared" si="362"/>
        <v>0</v>
      </c>
      <c r="N165" s="123"/>
      <c r="O165" s="124"/>
      <c r="P165" s="125">
        <f t="shared" si="363"/>
        <v>0</v>
      </c>
      <c r="Q165" s="123"/>
      <c r="R165" s="124"/>
      <c r="S165" s="125">
        <f t="shared" si="364"/>
        <v>0</v>
      </c>
      <c r="T165" s="123"/>
      <c r="U165" s="124"/>
      <c r="V165" s="125">
        <f t="shared" si="365"/>
        <v>0</v>
      </c>
      <c r="W165" s="138">
        <f t="shared" si="366"/>
        <v>60</v>
      </c>
      <c r="X165" s="127">
        <f t="shared" si="367"/>
        <v>96</v>
      </c>
      <c r="Y165" s="127">
        <f t="shared" si="332"/>
        <v>-36</v>
      </c>
      <c r="Z165" s="128">
        <f t="shared" si="333"/>
        <v>-0.6</v>
      </c>
      <c r="AA165" s="285"/>
      <c r="AB165" s="131"/>
      <c r="AC165" s="131"/>
      <c r="AD165" s="131"/>
      <c r="AE165" s="131"/>
      <c r="AF165" s="131"/>
      <c r="AG165" s="131"/>
    </row>
    <row r="166" spans="1:33" ht="25.5" x14ac:dyDescent="0.2">
      <c r="A166" s="119" t="s">
        <v>70</v>
      </c>
      <c r="B166" s="120" t="s">
        <v>301</v>
      </c>
      <c r="C166" s="354" t="s">
        <v>302</v>
      </c>
      <c r="D166" s="350" t="s">
        <v>361</v>
      </c>
      <c r="E166" s="351">
        <v>2.5</v>
      </c>
      <c r="F166" s="352">
        <v>300</v>
      </c>
      <c r="G166" s="125">
        <f t="shared" si="360"/>
        <v>750</v>
      </c>
      <c r="H166" s="123">
        <v>3</v>
      </c>
      <c r="I166" s="124">
        <v>299</v>
      </c>
      <c r="J166" s="125">
        <f t="shared" si="361"/>
        <v>897</v>
      </c>
      <c r="K166" s="123"/>
      <c r="L166" s="124"/>
      <c r="M166" s="125">
        <f t="shared" si="362"/>
        <v>0</v>
      </c>
      <c r="N166" s="123"/>
      <c r="O166" s="124"/>
      <c r="P166" s="125">
        <f t="shared" si="363"/>
        <v>0</v>
      </c>
      <c r="Q166" s="123"/>
      <c r="R166" s="124"/>
      <c r="S166" s="125">
        <f t="shared" si="364"/>
        <v>0</v>
      </c>
      <c r="T166" s="123"/>
      <c r="U166" s="124"/>
      <c r="V166" s="125">
        <f t="shared" si="365"/>
        <v>0</v>
      </c>
      <c r="W166" s="138">
        <f t="shared" si="366"/>
        <v>750</v>
      </c>
      <c r="X166" s="127">
        <f t="shared" si="367"/>
        <v>897</v>
      </c>
      <c r="Y166" s="127">
        <f t="shared" si="332"/>
        <v>-147</v>
      </c>
      <c r="Z166" s="128">
        <f t="shared" si="333"/>
        <v>-0.19600000000000001</v>
      </c>
      <c r="AA166" s="285"/>
      <c r="AB166" s="131"/>
      <c r="AC166" s="131"/>
      <c r="AD166" s="131"/>
      <c r="AE166" s="131"/>
      <c r="AF166" s="131"/>
      <c r="AG166" s="131"/>
    </row>
    <row r="167" spans="1:33" ht="25.5" x14ac:dyDescent="0.2">
      <c r="A167" s="119" t="s">
        <v>70</v>
      </c>
      <c r="B167" s="120" t="s">
        <v>303</v>
      </c>
      <c r="C167" s="354" t="s">
        <v>304</v>
      </c>
      <c r="D167" s="350" t="s">
        <v>360</v>
      </c>
      <c r="E167" s="351">
        <v>4</v>
      </c>
      <c r="F167" s="352">
        <v>510</v>
      </c>
      <c r="G167" s="125">
        <f t="shared" si="360"/>
        <v>2040</v>
      </c>
      <c r="H167" s="123"/>
      <c r="I167" s="124"/>
      <c r="J167" s="125">
        <f t="shared" si="361"/>
        <v>0</v>
      </c>
      <c r="K167" s="123"/>
      <c r="L167" s="124"/>
      <c r="M167" s="125">
        <f t="shared" si="362"/>
        <v>0</v>
      </c>
      <c r="N167" s="123"/>
      <c r="O167" s="124"/>
      <c r="P167" s="125">
        <f t="shared" si="363"/>
        <v>0</v>
      </c>
      <c r="Q167" s="123"/>
      <c r="R167" s="124"/>
      <c r="S167" s="125">
        <f t="shared" si="364"/>
        <v>0</v>
      </c>
      <c r="T167" s="123"/>
      <c r="U167" s="124"/>
      <c r="V167" s="125">
        <f t="shared" si="365"/>
        <v>0</v>
      </c>
      <c r="W167" s="138">
        <f t="shared" si="366"/>
        <v>2040</v>
      </c>
      <c r="X167" s="127">
        <f t="shared" si="367"/>
        <v>0</v>
      </c>
      <c r="Y167" s="127">
        <f t="shared" si="332"/>
        <v>2040</v>
      </c>
      <c r="Z167" s="128">
        <f t="shared" si="333"/>
        <v>1</v>
      </c>
      <c r="AA167" s="285"/>
      <c r="AB167" s="131"/>
      <c r="AC167" s="131"/>
      <c r="AD167" s="131"/>
      <c r="AE167" s="131"/>
      <c r="AF167" s="131"/>
      <c r="AG167" s="131"/>
    </row>
    <row r="168" spans="1:33" ht="25.5" x14ac:dyDescent="0.2">
      <c r="A168" s="119" t="s">
        <v>70</v>
      </c>
      <c r="B168" s="120" t="s">
        <v>305</v>
      </c>
      <c r="C168" s="359" t="s">
        <v>362</v>
      </c>
      <c r="D168" s="350" t="s">
        <v>130</v>
      </c>
      <c r="E168" s="357">
        <v>1</v>
      </c>
      <c r="F168" s="358">
        <v>15000</v>
      </c>
      <c r="G168" s="125">
        <f t="shared" si="360"/>
        <v>15000</v>
      </c>
      <c r="H168" s="123">
        <v>1</v>
      </c>
      <c r="I168" s="124">
        <v>15500</v>
      </c>
      <c r="J168" s="125">
        <f t="shared" si="361"/>
        <v>15500</v>
      </c>
      <c r="K168" s="123"/>
      <c r="L168" s="124"/>
      <c r="M168" s="125">
        <f t="shared" si="362"/>
        <v>0</v>
      </c>
      <c r="N168" s="123"/>
      <c r="O168" s="124"/>
      <c r="P168" s="125">
        <f t="shared" si="363"/>
        <v>0</v>
      </c>
      <c r="Q168" s="123"/>
      <c r="R168" s="124"/>
      <c r="S168" s="125">
        <f t="shared" si="364"/>
        <v>0</v>
      </c>
      <c r="T168" s="123"/>
      <c r="U168" s="124"/>
      <c r="V168" s="125">
        <f t="shared" si="365"/>
        <v>0</v>
      </c>
      <c r="W168" s="138">
        <f t="shared" si="366"/>
        <v>15000</v>
      </c>
      <c r="X168" s="127">
        <f t="shared" si="367"/>
        <v>15500</v>
      </c>
      <c r="Y168" s="127">
        <f t="shared" si="332"/>
        <v>-500</v>
      </c>
      <c r="Z168" s="128">
        <f t="shared" si="333"/>
        <v>-3.3333333333333333E-2</v>
      </c>
      <c r="AA168" s="285"/>
      <c r="AB168" s="130"/>
      <c r="AC168" s="131"/>
      <c r="AD168" s="131"/>
      <c r="AE168" s="131"/>
      <c r="AF168" s="131"/>
      <c r="AG168" s="131"/>
    </row>
    <row r="169" spans="1:33" ht="14.25" x14ac:dyDescent="0.2">
      <c r="A169" s="119" t="s">
        <v>70</v>
      </c>
      <c r="B169" s="120" t="s">
        <v>307</v>
      </c>
      <c r="C169" s="164" t="s">
        <v>306</v>
      </c>
      <c r="D169" s="122"/>
      <c r="E169" s="123"/>
      <c r="F169" s="124"/>
      <c r="G169" s="125">
        <f t="shared" si="360"/>
        <v>0</v>
      </c>
      <c r="H169" s="123"/>
      <c r="I169" s="124"/>
      <c r="J169" s="125">
        <f t="shared" si="361"/>
        <v>0</v>
      </c>
      <c r="K169" s="123"/>
      <c r="L169" s="124"/>
      <c r="M169" s="125">
        <f t="shared" si="362"/>
        <v>0</v>
      </c>
      <c r="N169" s="123"/>
      <c r="O169" s="124"/>
      <c r="P169" s="125">
        <f t="shared" si="363"/>
        <v>0</v>
      </c>
      <c r="Q169" s="123"/>
      <c r="R169" s="124"/>
      <c r="S169" s="125">
        <f t="shared" si="364"/>
        <v>0</v>
      </c>
      <c r="T169" s="123"/>
      <c r="U169" s="124"/>
      <c r="V169" s="125">
        <f t="shared" si="365"/>
        <v>0</v>
      </c>
      <c r="W169" s="138">
        <f t="shared" si="366"/>
        <v>0</v>
      </c>
      <c r="X169" s="127">
        <f t="shared" si="367"/>
        <v>0</v>
      </c>
      <c r="Y169" s="127">
        <f t="shared" si="332"/>
        <v>0</v>
      </c>
      <c r="Z169" s="128" t="e">
        <f t="shared" si="333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14.25" x14ac:dyDescent="0.2">
      <c r="A170" s="132" t="s">
        <v>70</v>
      </c>
      <c r="B170" s="133" t="s">
        <v>308</v>
      </c>
      <c r="C170" s="164" t="s">
        <v>306</v>
      </c>
      <c r="D170" s="134"/>
      <c r="E170" s="135"/>
      <c r="F170" s="136"/>
      <c r="G170" s="137">
        <f t="shared" si="360"/>
        <v>0</v>
      </c>
      <c r="H170" s="135"/>
      <c r="I170" s="136"/>
      <c r="J170" s="137">
        <f t="shared" si="361"/>
        <v>0</v>
      </c>
      <c r="K170" s="135"/>
      <c r="L170" s="136"/>
      <c r="M170" s="137">
        <f t="shared" si="362"/>
        <v>0</v>
      </c>
      <c r="N170" s="135"/>
      <c r="O170" s="136"/>
      <c r="P170" s="137">
        <f t="shared" si="363"/>
        <v>0</v>
      </c>
      <c r="Q170" s="135"/>
      <c r="R170" s="136"/>
      <c r="S170" s="137">
        <f t="shared" si="364"/>
        <v>0</v>
      </c>
      <c r="T170" s="135"/>
      <c r="U170" s="136"/>
      <c r="V170" s="137">
        <f t="shared" si="365"/>
        <v>0</v>
      </c>
      <c r="W170" s="138">
        <f t="shared" si="366"/>
        <v>0</v>
      </c>
      <c r="X170" s="127">
        <f t="shared" si="367"/>
        <v>0</v>
      </c>
      <c r="Y170" s="127">
        <f t="shared" si="332"/>
        <v>0</v>
      </c>
      <c r="Z170" s="128" t="e">
        <f t="shared" si="333"/>
        <v>#DIV/0!</v>
      </c>
      <c r="AA170" s="286"/>
      <c r="AB170" s="131"/>
      <c r="AC170" s="131"/>
      <c r="AD170" s="131"/>
      <c r="AE170" s="131"/>
      <c r="AF170" s="131"/>
      <c r="AG170" s="131"/>
    </row>
    <row r="171" spans="1:33" ht="30" customHeight="1" thickBot="1" x14ac:dyDescent="0.25">
      <c r="A171" s="132" t="s">
        <v>70</v>
      </c>
      <c r="B171" s="154" t="s">
        <v>309</v>
      </c>
      <c r="C171" s="189" t="s">
        <v>310</v>
      </c>
      <c r="D171" s="148"/>
      <c r="E171" s="135"/>
      <c r="F171" s="136">
        <v>0.22</v>
      </c>
      <c r="G171" s="137">
        <f t="shared" si="360"/>
        <v>0</v>
      </c>
      <c r="H171" s="135"/>
      <c r="I171" s="136">
        <v>0.22</v>
      </c>
      <c r="J171" s="137">
        <f t="shared" si="361"/>
        <v>0</v>
      </c>
      <c r="K171" s="135"/>
      <c r="L171" s="136">
        <v>0.22</v>
      </c>
      <c r="M171" s="137">
        <f t="shared" si="362"/>
        <v>0</v>
      </c>
      <c r="N171" s="135"/>
      <c r="O171" s="136">
        <v>0.22</v>
      </c>
      <c r="P171" s="137">
        <f t="shared" si="363"/>
        <v>0</v>
      </c>
      <c r="Q171" s="135"/>
      <c r="R171" s="136">
        <v>0.22</v>
      </c>
      <c r="S171" s="137">
        <f t="shared" si="364"/>
        <v>0</v>
      </c>
      <c r="T171" s="135"/>
      <c r="U171" s="136">
        <v>0.22</v>
      </c>
      <c r="V171" s="137">
        <f t="shared" si="365"/>
        <v>0</v>
      </c>
      <c r="W171" s="138">
        <f t="shared" si="366"/>
        <v>0</v>
      </c>
      <c r="X171" s="127">
        <f t="shared" si="367"/>
        <v>0</v>
      </c>
      <c r="Y171" s="127">
        <f t="shared" si="332"/>
        <v>0</v>
      </c>
      <c r="Z171" s="128" t="e">
        <f t="shared" si="333"/>
        <v>#DIV/0!</v>
      </c>
      <c r="AA171" s="152"/>
      <c r="AB171" s="7"/>
      <c r="AC171" s="7"/>
      <c r="AD171" s="7"/>
      <c r="AE171" s="7"/>
      <c r="AF171" s="7"/>
      <c r="AG171" s="7"/>
    </row>
    <row r="172" spans="1:33" ht="30" customHeight="1" thickBot="1" x14ac:dyDescent="0.25">
      <c r="A172" s="299" t="s">
        <v>311</v>
      </c>
      <c r="B172" s="300"/>
      <c r="C172" s="301"/>
      <c r="D172" s="302"/>
      <c r="E172" s="174">
        <f>E163+E159+E154+E149</f>
        <v>32.5</v>
      </c>
      <c r="F172" s="190"/>
      <c r="G172" s="303">
        <f t="shared" ref="G172:H172" si="368">G163+G159+G154+G149</f>
        <v>71600</v>
      </c>
      <c r="H172" s="174">
        <f t="shared" si="368"/>
        <v>41</v>
      </c>
      <c r="I172" s="190"/>
      <c r="J172" s="303">
        <f t="shared" ref="J172:K172" si="369">J163+J159+J154+J149</f>
        <v>70243</v>
      </c>
      <c r="K172" s="174">
        <f t="shared" si="369"/>
        <v>1</v>
      </c>
      <c r="L172" s="190"/>
      <c r="M172" s="303">
        <f t="shared" ref="M172:N172" si="370">M163+M159+M154+M149</f>
        <v>15000</v>
      </c>
      <c r="N172" s="174">
        <f t="shared" si="370"/>
        <v>1</v>
      </c>
      <c r="O172" s="190"/>
      <c r="P172" s="303">
        <f t="shared" ref="P172:Q172" si="371">P163+P159+P154+P149</f>
        <v>15000</v>
      </c>
      <c r="Q172" s="174">
        <f t="shared" si="371"/>
        <v>0</v>
      </c>
      <c r="R172" s="190"/>
      <c r="S172" s="303">
        <f t="shared" ref="S172:T172" si="372">S163+S159+S154+S149</f>
        <v>0</v>
      </c>
      <c r="T172" s="174">
        <f t="shared" si="372"/>
        <v>0</v>
      </c>
      <c r="U172" s="190"/>
      <c r="V172" s="303">
        <f>V163+V159+V154+V149</f>
        <v>0</v>
      </c>
      <c r="W172" s="228">
        <f t="shared" ref="W172:X172" si="373">W163+W149+W159+W154</f>
        <v>86600</v>
      </c>
      <c r="X172" s="228">
        <f t="shared" si="373"/>
        <v>85243</v>
      </c>
      <c r="Y172" s="228">
        <f t="shared" si="332"/>
        <v>1357</v>
      </c>
      <c r="Z172" s="228">
        <f t="shared" si="333"/>
        <v>1.566974595842956E-2</v>
      </c>
      <c r="AA172" s="229"/>
      <c r="AB172" s="7"/>
      <c r="AC172" s="7"/>
      <c r="AD172" s="7"/>
      <c r="AE172" s="7"/>
      <c r="AF172" s="7"/>
      <c r="AG172" s="7"/>
    </row>
    <row r="173" spans="1:33" ht="30" customHeight="1" thickBot="1" x14ac:dyDescent="0.25">
      <c r="A173" s="304" t="s">
        <v>312</v>
      </c>
      <c r="B173" s="305"/>
      <c r="C173" s="306"/>
      <c r="D173" s="307"/>
      <c r="E173" s="308"/>
      <c r="F173" s="309"/>
      <c r="G173" s="310">
        <f>G28+G42+G51+G73+G87+G101+G114+G122+G130+G137+G141+G147+G172</f>
        <v>215800</v>
      </c>
      <c r="H173" s="308"/>
      <c r="I173" s="309"/>
      <c r="J173" s="310">
        <f>J28+J42+J51+J73+J87+J101+J114+J122+J130+J137+J141+J147+J172</f>
        <v>214409.49</v>
      </c>
      <c r="K173" s="308"/>
      <c r="L173" s="309"/>
      <c r="M173" s="310">
        <f>M28+M42+M51+M73+M87+M101+M114+M122+M130+M137+M141+M147+M172</f>
        <v>20000</v>
      </c>
      <c r="N173" s="308"/>
      <c r="O173" s="309"/>
      <c r="P173" s="310">
        <f>P28+P42+P51+P73+P87+P101+P114+P122+P130+P137+P141+P147+P172</f>
        <v>20000</v>
      </c>
      <c r="Q173" s="308"/>
      <c r="R173" s="309"/>
      <c r="S173" s="310">
        <f>S28+S42+S51+S73+S87+S101+S114+S122+S130+S137+S141+S147+S172</f>
        <v>0</v>
      </c>
      <c r="T173" s="308"/>
      <c r="U173" s="309"/>
      <c r="V173" s="310">
        <f t="shared" ref="V173:Y173" si="374">V28+V42+V51+V73+V87+V101+V114+V122+V130+V137+V141+V147+V172</f>
        <v>0</v>
      </c>
      <c r="W173" s="310">
        <f t="shared" si="374"/>
        <v>235800</v>
      </c>
      <c r="X173" s="310">
        <f t="shared" si="374"/>
        <v>234409.49</v>
      </c>
      <c r="Y173" s="310">
        <f t="shared" si="374"/>
        <v>1390.5100000000002</v>
      </c>
      <c r="Z173" s="311">
        <f t="shared" si="333"/>
        <v>5.8969889737065318E-3</v>
      </c>
      <c r="AA173" s="312"/>
      <c r="AB173" s="7"/>
      <c r="AC173" s="7"/>
      <c r="AD173" s="7"/>
      <c r="AE173" s="7"/>
      <c r="AF173" s="7"/>
      <c r="AG173" s="7"/>
    </row>
    <row r="174" spans="1:33" ht="15" customHeight="1" thickBot="1" x14ac:dyDescent="0.25">
      <c r="A174" s="430"/>
      <c r="B174" s="397"/>
      <c r="C174" s="397"/>
      <c r="D174" s="74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313"/>
      <c r="X174" s="313"/>
      <c r="Y174" s="313"/>
      <c r="Z174" s="313"/>
      <c r="AA174" s="83"/>
      <c r="AB174" s="7"/>
      <c r="AC174" s="7"/>
      <c r="AD174" s="7"/>
      <c r="AE174" s="7"/>
      <c r="AF174" s="7"/>
      <c r="AG174" s="7"/>
    </row>
    <row r="175" spans="1:33" ht="30" customHeight="1" thickBot="1" x14ac:dyDescent="0.25">
      <c r="A175" s="431" t="s">
        <v>313</v>
      </c>
      <c r="B175" s="409"/>
      <c r="C175" s="432"/>
      <c r="D175" s="314"/>
      <c r="E175" s="308"/>
      <c r="F175" s="309"/>
      <c r="G175" s="315">
        <f>Фінансування!C27-'Кошторис  витрат'!G173</f>
        <v>0</v>
      </c>
      <c r="H175" s="308"/>
      <c r="I175" s="309"/>
      <c r="J175" s="315">
        <f>Фінансування!C28-'Кошторис  витрат'!J173</f>
        <v>0</v>
      </c>
      <c r="K175" s="308"/>
      <c r="L175" s="309"/>
      <c r="M175" s="315">
        <f>Фінансування!J27-'Кошторис  витрат'!M173</f>
        <v>0</v>
      </c>
      <c r="N175" s="308"/>
      <c r="O175" s="309"/>
      <c r="P175" s="315">
        <f>Фінансування!J28-'Кошторис  витрат'!P173</f>
        <v>0</v>
      </c>
      <c r="Q175" s="308"/>
      <c r="R175" s="309"/>
      <c r="S175" s="315">
        <f>Фінансування!L27-'Кошторис  витрат'!S173</f>
        <v>0</v>
      </c>
      <c r="T175" s="308"/>
      <c r="U175" s="309"/>
      <c r="V175" s="315">
        <f>Фінансування!L28-'Кошторис  витрат'!V173</f>
        <v>0</v>
      </c>
      <c r="W175" s="316">
        <f>Фінансування!N27-'Кошторис  витрат'!W173</f>
        <v>0</v>
      </c>
      <c r="X175" s="316">
        <f>Фінансування!N28-'Кошторис  витрат'!X173</f>
        <v>0</v>
      </c>
      <c r="Y175" s="316"/>
      <c r="Z175" s="316"/>
      <c r="AA175" s="317"/>
      <c r="AB175" s="7"/>
      <c r="AC175" s="7"/>
      <c r="AD175" s="7"/>
      <c r="AE175" s="7"/>
      <c r="AF175" s="7"/>
      <c r="AG175" s="7"/>
    </row>
    <row r="176" spans="1:33" ht="15.75" customHeight="1" x14ac:dyDescent="0.2">
      <c r="A176" s="1"/>
      <c r="B176" s="318"/>
      <c r="C176" s="2"/>
      <c r="D176" s="319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1"/>
      <c r="X176" s="71"/>
      <c r="Y176" s="71"/>
      <c r="Z176" s="71"/>
      <c r="AA176" s="2"/>
      <c r="AB176" s="1"/>
      <c r="AC176" s="1"/>
      <c r="AD176" s="1"/>
      <c r="AE176" s="1"/>
      <c r="AF176" s="1"/>
      <c r="AG176" s="1"/>
    </row>
    <row r="177" spans="1:33" ht="15.75" customHeight="1" x14ac:dyDescent="0.2">
      <c r="A177" s="1"/>
      <c r="B177" s="318"/>
      <c r="C177" s="2"/>
      <c r="D177" s="319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1"/>
      <c r="X177" s="71"/>
      <c r="Y177" s="71"/>
      <c r="Z177" s="71"/>
      <c r="AA177" s="2"/>
      <c r="AB177" s="1"/>
      <c r="AC177" s="1"/>
      <c r="AD177" s="1"/>
      <c r="AE177" s="1"/>
      <c r="AF177" s="1"/>
      <c r="AG177" s="1"/>
    </row>
    <row r="178" spans="1:33" ht="15.75" customHeight="1" x14ac:dyDescent="0.2">
      <c r="A178" s="1"/>
      <c r="B178" s="318"/>
      <c r="C178" s="2"/>
      <c r="D178" s="319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1"/>
      <c r="X178" s="71"/>
      <c r="Y178" s="71"/>
      <c r="Z178" s="71"/>
      <c r="AA178" s="2"/>
      <c r="AB178" s="1"/>
      <c r="AC178" s="1"/>
      <c r="AD178" s="1"/>
      <c r="AE178" s="1"/>
      <c r="AF178" s="1"/>
      <c r="AG178" s="1"/>
    </row>
    <row r="179" spans="1:33" ht="15.75" customHeight="1" x14ac:dyDescent="0.2">
      <c r="A179" s="320"/>
      <c r="B179" s="321"/>
      <c r="C179" s="322" t="s">
        <v>364</v>
      </c>
      <c r="D179" s="319"/>
      <c r="E179" s="323"/>
      <c r="F179" s="323"/>
      <c r="G179" s="70"/>
      <c r="H179" s="324"/>
      <c r="I179" s="320" t="s">
        <v>363</v>
      </c>
      <c r="J179" s="323"/>
      <c r="K179" s="325"/>
      <c r="L179" s="2"/>
      <c r="M179" s="70"/>
      <c r="N179" s="325"/>
      <c r="O179" s="2"/>
      <c r="P179" s="70"/>
      <c r="Q179" s="70"/>
      <c r="R179" s="70"/>
      <c r="S179" s="70"/>
      <c r="T179" s="70"/>
      <c r="U179" s="70"/>
      <c r="V179" s="70"/>
      <c r="W179" s="71"/>
      <c r="X179" s="71"/>
      <c r="Y179" s="71"/>
      <c r="Z179" s="71"/>
      <c r="AA179" s="2"/>
      <c r="AB179" s="1"/>
      <c r="AC179" s="2"/>
      <c r="AD179" s="1"/>
      <c r="AE179" s="1"/>
      <c r="AF179" s="1"/>
      <c r="AG179" s="1"/>
    </row>
    <row r="180" spans="1:33" ht="15.75" customHeight="1" x14ac:dyDescent="0.2">
      <c r="A180" s="326"/>
      <c r="B180" s="327"/>
      <c r="C180" s="328" t="s">
        <v>314</v>
      </c>
      <c r="D180" s="329"/>
      <c r="E180" s="330" t="s">
        <v>315</v>
      </c>
      <c r="F180" s="330"/>
      <c r="G180" s="331"/>
      <c r="H180" s="332"/>
      <c r="I180" s="333" t="s">
        <v>316</v>
      </c>
      <c r="J180" s="331"/>
      <c r="K180" s="332"/>
      <c r="L180" s="333"/>
      <c r="M180" s="331"/>
      <c r="N180" s="332"/>
      <c r="O180" s="333"/>
      <c r="P180" s="331"/>
      <c r="Q180" s="331"/>
      <c r="R180" s="331"/>
      <c r="S180" s="331"/>
      <c r="T180" s="331"/>
      <c r="U180" s="331"/>
      <c r="V180" s="331"/>
      <c r="W180" s="334"/>
      <c r="X180" s="334"/>
      <c r="Y180" s="334"/>
      <c r="Z180" s="334"/>
      <c r="AA180" s="335"/>
      <c r="AB180" s="336"/>
      <c r="AC180" s="335"/>
      <c r="AD180" s="336"/>
      <c r="AE180" s="336"/>
      <c r="AF180" s="336"/>
      <c r="AG180" s="336"/>
    </row>
    <row r="181" spans="1:33" ht="15.75" customHeight="1" x14ac:dyDescent="0.2">
      <c r="A181" s="1"/>
      <c r="B181" s="318"/>
      <c r="C181" s="2"/>
      <c r="D181" s="319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318"/>
      <c r="C182" s="2"/>
      <c r="D182" s="319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18"/>
      <c r="C183" s="2"/>
      <c r="D183" s="31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18"/>
      <c r="C184" s="2"/>
      <c r="D184" s="319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337"/>
      <c r="X184" s="337"/>
      <c r="Y184" s="337"/>
      <c r="Z184" s="337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318"/>
      <c r="C185" s="2"/>
      <c r="D185" s="31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337"/>
      <c r="X185" s="337"/>
      <c r="Y185" s="337"/>
      <c r="Z185" s="337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318"/>
      <c r="C186" s="2"/>
      <c r="D186" s="31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337"/>
      <c r="X186" s="337"/>
      <c r="Y186" s="337"/>
      <c r="Z186" s="337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8"/>
      <c r="C187" s="2"/>
      <c r="D187" s="31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337"/>
      <c r="X187" s="337"/>
      <c r="Y187" s="337"/>
      <c r="Z187" s="337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8"/>
      <c r="C188" s="2"/>
      <c r="D188" s="31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337"/>
      <c r="X188" s="337"/>
      <c r="Y188" s="337"/>
      <c r="Z188" s="337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8"/>
      <c r="C189" s="2"/>
      <c r="D189" s="31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7"/>
      <c r="X189" s="337"/>
      <c r="Y189" s="337"/>
      <c r="Z189" s="337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8"/>
      <c r="C190" s="2"/>
      <c r="D190" s="31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7"/>
      <c r="X190" s="337"/>
      <c r="Y190" s="337"/>
      <c r="Z190" s="33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8"/>
      <c r="C191" s="2"/>
      <c r="D191" s="31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7"/>
      <c r="X191" s="337"/>
      <c r="Y191" s="337"/>
      <c r="Z191" s="33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8"/>
      <c r="C192" s="2"/>
      <c r="D192" s="31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7"/>
      <c r="X192" s="337"/>
      <c r="Y192" s="337"/>
      <c r="Z192" s="33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8"/>
      <c r="C193" s="2"/>
      <c r="D193" s="31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7"/>
      <c r="X193" s="337"/>
      <c r="Y193" s="337"/>
      <c r="Z193" s="33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8"/>
      <c r="C194" s="2"/>
      <c r="D194" s="31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8"/>
      <c r="C195" s="2"/>
      <c r="D195" s="31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8"/>
      <c r="C196" s="2"/>
      <c r="D196" s="31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8"/>
      <c r="C197" s="2"/>
      <c r="D197" s="31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8"/>
      <c r="C198" s="2"/>
      <c r="D198" s="31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8"/>
      <c r="C199" s="2"/>
      <c r="D199" s="31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8"/>
      <c r="C203" s="2"/>
      <c r="D203" s="31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8"/>
      <c r="C204" s="2"/>
      <c r="D204" s="31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H381" s="5"/>
      <c r="I381" s="5"/>
      <c r="J381" s="5"/>
      <c r="N381" s="5"/>
      <c r="O381" s="5"/>
      <c r="P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33" ht="15.75" customHeight="1" x14ac:dyDescent="0.2">
      <c r="H382" s="5"/>
      <c r="I382" s="5"/>
      <c r="J382" s="5"/>
      <c r="N382" s="5"/>
      <c r="O382" s="5"/>
      <c r="P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33" ht="15.75" customHeight="1" x14ac:dyDescent="0.2">
      <c r="H383" s="5"/>
      <c r="I383" s="5"/>
      <c r="J383" s="5"/>
      <c r="N383" s="5"/>
      <c r="O383" s="5"/>
      <c r="P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33" ht="15.75" customHeight="1" x14ac:dyDescent="0.2">
      <c r="H384" s="5"/>
      <c r="I384" s="5"/>
      <c r="J384" s="5"/>
      <c r="N384" s="5"/>
      <c r="O384" s="5"/>
      <c r="P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8:28" ht="15.75" customHeight="1" x14ac:dyDescent="0.2">
      <c r="H385" s="5"/>
      <c r="I385" s="5"/>
      <c r="J385" s="5"/>
      <c r="N385" s="5"/>
      <c r="O385" s="5"/>
      <c r="P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8:28" ht="15.75" customHeight="1" x14ac:dyDescent="0.2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8:28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8:28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8:28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8:28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8:28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8:28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8:28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8:28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8:28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8:28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8:28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8:28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8:28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8:28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1:D141"/>
    <mergeCell ref="A174:C174"/>
    <mergeCell ref="A175:C175"/>
    <mergeCell ref="K8:M8"/>
    <mergeCell ref="N8:P8"/>
    <mergeCell ref="E8:G8"/>
    <mergeCell ref="H8:J8"/>
    <mergeCell ref="E49:G50"/>
    <mergeCell ref="H49:J50"/>
    <mergeCell ref="A87:D87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3"/>
  <sheetViews>
    <sheetView tabSelected="1" view="pageBreakPreview" topLeftCell="B7" zoomScale="60" zoomScaleNormal="100" workbookViewId="0">
      <selection activeCell="B13" sqref="A13:XFD13"/>
    </sheetView>
  </sheetViews>
  <sheetFormatPr defaultColWidth="12.625" defaultRowHeight="15" customHeight="1" x14ac:dyDescent="0.2"/>
  <cols>
    <col min="1" max="1" width="6.625" hidden="1" customWidth="1"/>
    <col min="2" max="2" width="12.125" customWidth="1"/>
    <col min="3" max="3" width="32.125" customWidth="1"/>
    <col min="4" max="4" width="10.5" bestFit="1" customWidth="1"/>
    <col min="5" max="5" width="24.625" customWidth="1"/>
    <col min="6" max="6" width="10.5" bestFit="1" customWidth="1"/>
    <col min="7" max="7" width="23.625" customWidth="1"/>
    <col min="8" max="8" width="31" customWidth="1"/>
    <col min="9" max="9" width="11.5" bestFit="1" customWidth="1"/>
    <col min="10" max="10" width="31.25" customWidth="1"/>
    <col min="11" max="26" width="7.625" customWidth="1"/>
  </cols>
  <sheetData>
    <row r="1" spans="1:26" ht="14.25" customHeight="1" x14ac:dyDescent="0.25">
      <c r="A1" s="338"/>
      <c r="B1" s="338"/>
      <c r="C1" s="338"/>
      <c r="D1" s="339"/>
      <c r="E1" s="338"/>
      <c r="F1" s="339"/>
      <c r="G1" s="338"/>
      <c r="H1" s="338"/>
      <c r="I1" s="5"/>
      <c r="J1" s="340" t="s">
        <v>317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8"/>
      <c r="B2" s="338"/>
      <c r="C2" s="338"/>
      <c r="D2" s="339"/>
      <c r="E2" s="338"/>
      <c r="F2" s="339"/>
      <c r="G2" s="338"/>
      <c r="H2" s="458" t="s">
        <v>318</v>
      </c>
      <c r="I2" s="397"/>
      <c r="J2" s="39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8"/>
      <c r="B4" s="459" t="s">
        <v>319</v>
      </c>
      <c r="C4" s="397"/>
      <c r="D4" s="397"/>
      <c r="E4" s="397"/>
      <c r="F4" s="397"/>
      <c r="G4" s="397"/>
      <c r="H4" s="397"/>
      <c r="I4" s="397"/>
      <c r="J4" s="39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x14ac:dyDescent="0.3">
      <c r="A5" s="338"/>
      <c r="B5" s="460" t="s">
        <v>374</v>
      </c>
      <c r="C5" s="461"/>
      <c r="D5" s="461"/>
      <c r="E5" s="461"/>
      <c r="F5" s="461"/>
      <c r="G5" s="461"/>
      <c r="H5" s="461"/>
      <c r="I5" s="461"/>
      <c r="J5" s="4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">
      <c r="A6" s="338"/>
      <c r="B6" s="462" t="s">
        <v>320</v>
      </c>
      <c r="C6" s="463"/>
      <c r="D6" s="463"/>
      <c r="E6" s="463"/>
      <c r="F6" s="463"/>
      <c r="G6" s="463"/>
      <c r="H6" s="463"/>
      <c r="I6" s="463"/>
      <c r="J6" s="46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8"/>
      <c r="B7" s="459" t="s">
        <v>368</v>
      </c>
      <c r="C7" s="397"/>
      <c r="D7" s="397"/>
      <c r="E7" s="397"/>
      <c r="F7" s="397"/>
      <c r="G7" s="397"/>
      <c r="H7" s="397"/>
      <c r="I7" s="397"/>
      <c r="J7" s="39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49" t="s">
        <v>321</v>
      </c>
      <c r="C9" s="448"/>
      <c r="D9" s="450"/>
      <c r="E9" s="451" t="s">
        <v>322</v>
      </c>
      <c r="F9" s="448"/>
      <c r="G9" s="448"/>
      <c r="H9" s="448"/>
      <c r="I9" s="448"/>
      <c r="J9" s="45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43.7" customHeight="1" thickBot="1" x14ac:dyDescent="0.25">
      <c r="A10" s="341" t="s">
        <v>323</v>
      </c>
      <c r="B10" s="341" t="s">
        <v>324</v>
      </c>
      <c r="C10" s="341" t="s">
        <v>41</v>
      </c>
      <c r="D10" s="342" t="s">
        <v>325</v>
      </c>
      <c r="E10" s="341" t="s">
        <v>326</v>
      </c>
      <c r="F10" s="342" t="s">
        <v>325</v>
      </c>
      <c r="G10" s="343" t="s">
        <v>327</v>
      </c>
      <c r="H10" s="343" t="s">
        <v>328</v>
      </c>
      <c r="I10" s="341" t="s">
        <v>329</v>
      </c>
      <c r="J10" s="341" t="s">
        <v>330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62" customFormat="1" ht="15.75" thickBot="1" x14ac:dyDescent="0.25">
      <c r="A11" s="343"/>
      <c r="B11" s="102">
        <v>1</v>
      </c>
      <c r="C11" s="103" t="s">
        <v>66</v>
      </c>
      <c r="D11" s="342"/>
      <c r="E11" s="343"/>
      <c r="F11" s="342"/>
      <c r="G11" s="343"/>
      <c r="H11" s="343"/>
      <c r="I11" s="343"/>
      <c r="J11" s="34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62" customFormat="1" ht="38.25" x14ac:dyDescent="0.2">
      <c r="A12" s="343"/>
      <c r="B12" s="109" t="s">
        <v>68</v>
      </c>
      <c r="C12" s="110" t="s">
        <v>69</v>
      </c>
      <c r="D12" s="342"/>
      <c r="E12" s="343"/>
      <c r="F12" s="342"/>
      <c r="G12" s="343"/>
      <c r="H12" s="343"/>
      <c r="I12" s="343"/>
      <c r="J12" s="343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64.5" thickBot="1" x14ac:dyDescent="0.25">
      <c r="A13" s="344"/>
      <c r="B13" s="363" t="s">
        <v>71</v>
      </c>
      <c r="C13" s="370" t="s">
        <v>354</v>
      </c>
      <c r="D13" s="365">
        <v>5000</v>
      </c>
      <c r="E13" s="366" t="s">
        <v>337</v>
      </c>
      <c r="F13" s="367">
        <v>5000</v>
      </c>
      <c r="G13" s="393" t="s">
        <v>410</v>
      </c>
      <c r="H13" s="364" t="s">
        <v>375</v>
      </c>
      <c r="I13" s="368">
        <v>4000</v>
      </c>
      <c r="J13" s="364" t="s">
        <v>377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62" customFormat="1" ht="14.25" x14ac:dyDescent="0.2">
      <c r="A14" s="344"/>
      <c r="B14" s="109" t="s">
        <v>79</v>
      </c>
      <c r="C14" s="153" t="s">
        <v>80</v>
      </c>
      <c r="D14" s="365"/>
      <c r="E14" s="366"/>
      <c r="F14" s="367"/>
      <c r="G14" s="371"/>
      <c r="H14" s="364"/>
      <c r="I14" s="368"/>
      <c r="J14" s="36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7.25" thickBot="1" x14ac:dyDescent="0.25">
      <c r="A15" s="344"/>
      <c r="B15" s="206" t="s">
        <v>81</v>
      </c>
      <c r="C15" s="349" t="s">
        <v>355</v>
      </c>
      <c r="D15" s="365">
        <v>50000</v>
      </c>
      <c r="E15" s="366" t="s">
        <v>335</v>
      </c>
      <c r="F15" s="367">
        <v>50000</v>
      </c>
      <c r="G15" s="393" t="s">
        <v>379</v>
      </c>
      <c r="H15" s="364" t="s">
        <v>376</v>
      </c>
      <c r="I15" s="368">
        <v>40000</v>
      </c>
      <c r="J15" s="364" t="s">
        <v>378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5.5" x14ac:dyDescent="0.2">
      <c r="A16" s="344"/>
      <c r="B16" s="289" t="s">
        <v>82</v>
      </c>
      <c r="C16" s="140" t="s">
        <v>83</v>
      </c>
      <c r="D16" s="365"/>
      <c r="E16" s="366"/>
      <c r="F16" s="367"/>
      <c r="G16" s="366"/>
      <c r="H16" s="364"/>
      <c r="I16" s="368"/>
      <c r="J16" s="36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61" customFormat="1" ht="27.75" customHeight="1" x14ac:dyDescent="0.2">
      <c r="A17" s="344"/>
      <c r="B17" s="157" t="s">
        <v>84</v>
      </c>
      <c r="C17" s="163" t="s">
        <v>85</v>
      </c>
      <c r="D17" s="365">
        <v>1100</v>
      </c>
      <c r="E17" s="366"/>
      <c r="F17" s="367">
        <v>1100</v>
      </c>
      <c r="G17" s="366"/>
      <c r="H17" s="454" t="s">
        <v>375</v>
      </c>
      <c r="I17" s="456">
        <v>9680</v>
      </c>
      <c r="J17" s="454" t="s">
        <v>380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.75" customHeight="1" thickBot="1" x14ac:dyDescent="0.25">
      <c r="A18" s="344"/>
      <c r="B18" s="154" t="s">
        <v>88</v>
      </c>
      <c r="C18" s="164" t="s">
        <v>80</v>
      </c>
      <c r="D18" s="365">
        <v>11000</v>
      </c>
      <c r="E18" s="364"/>
      <c r="F18" s="368">
        <v>11000</v>
      </c>
      <c r="G18" s="364"/>
      <c r="H18" s="455"/>
      <c r="I18" s="457"/>
      <c r="J18" s="45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x14ac:dyDescent="0.2">
      <c r="A19" s="344"/>
      <c r="B19" s="289" t="s">
        <v>89</v>
      </c>
      <c r="C19" s="140" t="s">
        <v>90</v>
      </c>
      <c r="D19" s="365"/>
      <c r="E19" s="364"/>
      <c r="F19" s="368"/>
      <c r="G19" s="364"/>
      <c r="H19" s="364"/>
      <c r="I19" s="368"/>
      <c r="J19" s="3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3.75" x14ac:dyDescent="0.2">
      <c r="A20" s="344"/>
      <c r="B20" s="157" t="s">
        <v>91</v>
      </c>
      <c r="C20" s="349" t="s">
        <v>356</v>
      </c>
      <c r="D20" s="365">
        <v>50000</v>
      </c>
      <c r="E20" s="364" t="s">
        <v>334</v>
      </c>
      <c r="F20" s="368">
        <v>50000</v>
      </c>
      <c r="G20" s="394" t="s">
        <v>383</v>
      </c>
      <c r="H20" s="364" t="s">
        <v>385</v>
      </c>
      <c r="I20" s="368">
        <v>30000</v>
      </c>
      <c r="J20" s="364" t="s">
        <v>381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51" x14ac:dyDescent="0.2">
      <c r="A21" s="344"/>
      <c r="B21" s="206" t="s">
        <v>92</v>
      </c>
      <c r="C21" s="349" t="s">
        <v>357</v>
      </c>
      <c r="D21" s="365">
        <v>25000</v>
      </c>
      <c r="E21" s="364" t="s">
        <v>333</v>
      </c>
      <c r="F21" s="368">
        <v>25000</v>
      </c>
      <c r="G21" s="364" t="s">
        <v>384</v>
      </c>
      <c r="H21" s="364" t="s">
        <v>386</v>
      </c>
      <c r="I21" s="368">
        <v>18700</v>
      </c>
      <c r="J21" s="364" t="s">
        <v>382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thickBot="1" x14ac:dyDescent="0.25">
      <c r="A22" s="344"/>
      <c r="B22" s="180">
        <v>6</v>
      </c>
      <c r="C22" s="181" t="s">
        <v>191</v>
      </c>
      <c r="D22" s="365"/>
      <c r="E22" s="364"/>
      <c r="F22" s="368"/>
      <c r="G22" s="364"/>
      <c r="H22" s="364"/>
      <c r="I22" s="368"/>
      <c r="J22" s="36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61" customFormat="1" ht="14.25" x14ac:dyDescent="0.2">
      <c r="A23" s="344"/>
      <c r="B23" s="289" t="s">
        <v>203</v>
      </c>
      <c r="C23" s="225" t="s">
        <v>204</v>
      </c>
      <c r="D23" s="365"/>
      <c r="E23" s="364"/>
      <c r="F23" s="368"/>
      <c r="G23" s="364"/>
      <c r="H23" s="364"/>
      <c r="I23" s="368"/>
      <c r="J23" s="3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77.25" thickBot="1" x14ac:dyDescent="0.25">
      <c r="A24" s="344"/>
      <c r="B24" s="206" t="s">
        <v>205</v>
      </c>
      <c r="C24" s="354" t="s">
        <v>358</v>
      </c>
      <c r="D24" s="365">
        <v>2066.4899999999998</v>
      </c>
      <c r="E24" s="364" t="s">
        <v>369</v>
      </c>
      <c r="F24" s="368">
        <v>2066.4899999999998</v>
      </c>
      <c r="G24" s="394" t="s">
        <v>411</v>
      </c>
      <c r="H24" s="364" t="s">
        <v>387</v>
      </c>
      <c r="I24" s="368">
        <v>605</v>
      </c>
      <c r="J24" s="364" t="s">
        <v>388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62" customFormat="1" ht="14.25" customHeight="1" thickBot="1" x14ac:dyDescent="0.25">
      <c r="A25" s="344"/>
      <c r="B25" s="288">
        <v>13</v>
      </c>
      <c r="C25" s="212" t="s">
        <v>272</v>
      </c>
      <c r="D25" s="365"/>
      <c r="E25" s="364"/>
      <c r="F25" s="368"/>
      <c r="G25" s="364"/>
      <c r="H25" s="364"/>
      <c r="I25" s="368"/>
      <c r="J25" s="3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62" customFormat="1" ht="51" x14ac:dyDescent="0.2">
      <c r="A26" s="344"/>
      <c r="B26" s="206" t="s">
        <v>275</v>
      </c>
      <c r="C26" s="355" t="s">
        <v>276</v>
      </c>
      <c r="D26" s="365">
        <v>26250</v>
      </c>
      <c r="E26" s="372" t="s">
        <v>340</v>
      </c>
      <c r="F26" s="368">
        <v>26250</v>
      </c>
      <c r="G26" s="364" t="s">
        <v>389</v>
      </c>
      <c r="H26" s="364" t="s">
        <v>390</v>
      </c>
      <c r="I26" s="368">
        <v>21000</v>
      </c>
      <c r="J26" s="364" t="s">
        <v>345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1.75" thickBot="1" x14ac:dyDescent="0.25">
      <c r="A27" s="344"/>
      <c r="B27" s="206" t="s">
        <v>277</v>
      </c>
      <c r="C27" s="356" t="s">
        <v>278</v>
      </c>
      <c r="D27" s="365">
        <v>27500</v>
      </c>
      <c r="E27" s="372" t="s">
        <v>339</v>
      </c>
      <c r="F27" s="368">
        <v>27500</v>
      </c>
      <c r="G27" s="364" t="s">
        <v>391</v>
      </c>
      <c r="H27" s="364" t="s">
        <v>392</v>
      </c>
      <c r="I27" s="368">
        <v>22000</v>
      </c>
      <c r="J27" s="364" t="s">
        <v>344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344"/>
      <c r="B28" s="289" t="s">
        <v>296</v>
      </c>
      <c r="C28" s="298" t="s">
        <v>272</v>
      </c>
      <c r="D28" s="365"/>
      <c r="E28" s="364"/>
      <c r="F28" s="368"/>
      <c r="G28" s="364"/>
      <c r="H28" s="364"/>
      <c r="I28" s="368"/>
      <c r="J28" s="36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78.5" x14ac:dyDescent="0.2">
      <c r="A29" s="344"/>
      <c r="B29" s="206" t="s">
        <v>299</v>
      </c>
      <c r="C29" s="354" t="s">
        <v>300</v>
      </c>
      <c r="D29" s="365">
        <v>96</v>
      </c>
      <c r="E29" s="364" t="s">
        <v>338</v>
      </c>
      <c r="F29" s="395">
        <v>96</v>
      </c>
      <c r="G29" s="364" t="s">
        <v>342</v>
      </c>
      <c r="H29" s="364"/>
      <c r="I29" s="368">
        <v>66</v>
      </c>
      <c r="J29" s="373" t="s">
        <v>393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51" x14ac:dyDescent="0.2">
      <c r="A30" s="344"/>
      <c r="B30" s="206" t="s">
        <v>301</v>
      </c>
      <c r="C30" s="354" t="s">
        <v>302</v>
      </c>
      <c r="D30" s="365">
        <v>897</v>
      </c>
      <c r="E30" s="364" t="s">
        <v>341</v>
      </c>
      <c r="F30" s="395">
        <v>897</v>
      </c>
      <c r="G30" s="364" t="s">
        <v>412</v>
      </c>
      <c r="H30" s="364"/>
      <c r="I30" s="368">
        <v>299</v>
      </c>
      <c r="J30" s="364" t="s">
        <v>346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51" x14ac:dyDescent="0.2">
      <c r="A31" s="344"/>
      <c r="B31" s="206" t="s">
        <v>305</v>
      </c>
      <c r="C31" s="359" t="s">
        <v>362</v>
      </c>
      <c r="D31" s="365">
        <v>15500</v>
      </c>
      <c r="E31" s="372" t="s">
        <v>336</v>
      </c>
      <c r="F31" s="368">
        <v>15500</v>
      </c>
      <c r="G31" s="364" t="s">
        <v>394</v>
      </c>
      <c r="H31" s="364" t="s">
        <v>386</v>
      </c>
      <c r="I31" s="368">
        <v>15500</v>
      </c>
      <c r="J31" s="364" t="s">
        <v>343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45"/>
      <c r="B32" s="447" t="s">
        <v>331</v>
      </c>
      <c r="C32" s="448"/>
      <c r="D32" s="346">
        <f>SUM(D13:D31)</f>
        <v>214409.49</v>
      </c>
      <c r="E32" s="347"/>
      <c r="F32" s="346">
        <f>SUM(F13:F31)</f>
        <v>214409.49</v>
      </c>
      <c r="G32" s="347"/>
      <c r="H32" s="347"/>
      <c r="I32" s="346">
        <f>SUM(I13:I31)</f>
        <v>161850</v>
      </c>
      <c r="J32" s="347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</row>
    <row r="33" spans="1:26" ht="14.25" customHeight="1" x14ac:dyDescent="0.2">
      <c r="A33" s="338"/>
      <c r="B33" s="338"/>
      <c r="C33" s="338"/>
      <c r="D33" s="339"/>
      <c r="E33" s="338"/>
      <c r="F33" s="369"/>
      <c r="G33" s="338"/>
      <c r="H33" s="338"/>
      <c r="I33" s="362"/>
      <c r="J33" s="36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15"/>
      <c r="B34" s="449" t="s">
        <v>332</v>
      </c>
      <c r="C34" s="448"/>
      <c r="D34" s="450"/>
      <c r="E34" s="451" t="s">
        <v>322</v>
      </c>
      <c r="F34" s="452"/>
      <c r="G34" s="452"/>
      <c r="H34" s="452"/>
      <c r="I34" s="452"/>
      <c r="J34" s="45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 x14ac:dyDescent="0.25">
      <c r="A35" s="341" t="s">
        <v>323</v>
      </c>
      <c r="B35" s="341" t="s">
        <v>324</v>
      </c>
      <c r="C35" s="341" t="s">
        <v>41</v>
      </c>
      <c r="D35" s="342" t="s">
        <v>325</v>
      </c>
      <c r="E35" s="343" t="s">
        <v>326</v>
      </c>
      <c r="F35" s="342" t="s">
        <v>325</v>
      </c>
      <c r="G35" s="343" t="s">
        <v>327</v>
      </c>
      <c r="H35" s="343" t="s">
        <v>328</v>
      </c>
      <c r="I35" s="343" t="s">
        <v>329</v>
      </c>
      <c r="J35" s="343" t="s">
        <v>330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362" customFormat="1" ht="15.75" thickBot="1" x14ac:dyDescent="0.25">
      <c r="A36" s="343"/>
      <c r="B36" s="102">
        <v>1</v>
      </c>
      <c r="C36" s="103" t="s">
        <v>66</v>
      </c>
      <c r="D36" s="342"/>
      <c r="E36" s="343"/>
      <c r="F36" s="342"/>
      <c r="G36" s="343"/>
      <c r="H36" s="343"/>
      <c r="I36" s="343"/>
      <c r="J36" s="34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360" customFormat="1" ht="51.75" thickBot="1" x14ac:dyDescent="0.25">
      <c r="A37" s="344"/>
      <c r="B37" s="363" t="s">
        <v>92</v>
      </c>
      <c r="C37" s="364" t="s">
        <v>90</v>
      </c>
      <c r="D37" s="365">
        <v>5000</v>
      </c>
      <c r="E37" s="364" t="s">
        <v>333</v>
      </c>
      <c r="F37" s="368">
        <v>5000</v>
      </c>
      <c r="G37" s="364" t="s">
        <v>384</v>
      </c>
      <c r="H37" s="364" t="s">
        <v>386</v>
      </c>
      <c r="I37" s="368">
        <v>5000</v>
      </c>
      <c r="J37" s="364" t="s">
        <v>367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62" customFormat="1" ht="14.25" customHeight="1" thickBot="1" x14ac:dyDescent="0.25">
      <c r="A38" s="344"/>
      <c r="B38" s="288">
        <v>13</v>
      </c>
      <c r="C38" s="212" t="s">
        <v>272</v>
      </c>
      <c r="D38" s="365"/>
      <c r="E38" s="372"/>
      <c r="F38" s="368"/>
      <c r="G38" s="364"/>
      <c r="H38" s="364"/>
      <c r="I38" s="368"/>
      <c r="J38" s="36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60" customFormat="1" ht="38.25" x14ac:dyDescent="0.2">
      <c r="A39" s="344"/>
      <c r="B39" s="363" t="s">
        <v>279</v>
      </c>
      <c r="C39" s="364" t="s">
        <v>359</v>
      </c>
      <c r="D39" s="365">
        <v>15000</v>
      </c>
      <c r="E39" s="372" t="s">
        <v>370</v>
      </c>
      <c r="F39" s="368">
        <v>15000</v>
      </c>
      <c r="G39" s="366" t="s">
        <v>371</v>
      </c>
      <c r="H39" s="374" t="s">
        <v>395</v>
      </c>
      <c r="I39" s="368">
        <v>15000</v>
      </c>
      <c r="J39" s="394" t="s">
        <v>366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5">
      <c r="A40" s="345"/>
      <c r="B40" s="447" t="s">
        <v>331</v>
      </c>
      <c r="C40" s="448"/>
      <c r="D40" s="346">
        <f>SUM(D37:D39)</f>
        <v>20000</v>
      </c>
      <c r="E40" s="347"/>
      <c r="F40" s="346">
        <f>SUM(F37:F39)</f>
        <v>20000</v>
      </c>
      <c r="G40" s="347"/>
      <c r="H40" s="347"/>
      <c r="I40" s="346">
        <f>SUM(I37:I39)</f>
        <v>20000</v>
      </c>
      <c r="J40" s="347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</row>
    <row r="41" spans="1:26" ht="14.25" customHeight="1" x14ac:dyDescent="0.2">
      <c r="A41" s="338"/>
      <c r="B41" s="338"/>
      <c r="C41" s="338"/>
      <c r="D41" s="339"/>
      <c r="E41" s="338"/>
      <c r="F41" s="339"/>
      <c r="G41" s="338"/>
      <c r="H41" s="33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81" customFormat="1" ht="11.25" customHeight="1" x14ac:dyDescent="0.3">
      <c r="A42" s="375"/>
      <c r="B42" s="375"/>
      <c r="C42" s="375"/>
      <c r="D42" s="376"/>
      <c r="E42" s="375"/>
      <c r="F42" s="376"/>
      <c r="G42" s="375"/>
      <c r="H42" s="377"/>
      <c r="I42" s="378"/>
      <c r="J42" s="379" t="s">
        <v>364</v>
      </c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</row>
    <row r="43" spans="1:26" s="381" customFormat="1" ht="13.5" customHeight="1" x14ac:dyDescent="0.25">
      <c r="A43" s="375"/>
      <c r="B43" s="375"/>
      <c r="C43" s="375"/>
      <c r="D43" s="376"/>
      <c r="E43" s="375"/>
      <c r="F43" s="376"/>
      <c r="G43" s="375"/>
      <c r="H43" s="376"/>
      <c r="I43" s="382"/>
      <c r="J43" s="379" t="s">
        <v>396</v>
      </c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</row>
    <row r="44" spans="1:26" s="381" customFormat="1" ht="13.5" customHeight="1" thickBot="1" x14ac:dyDescent="0.3">
      <c r="A44" s="375"/>
      <c r="B44" s="375"/>
      <c r="C44" s="375"/>
      <c r="D44" s="376"/>
      <c r="E44" s="375"/>
      <c r="F44" s="376"/>
      <c r="G44" s="375"/>
      <c r="H44" s="376"/>
      <c r="I44" s="383"/>
      <c r="J44" s="384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</row>
    <row r="45" spans="1:26" s="381" customFormat="1" ht="13.5" customHeight="1" x14ac:dyDescent="0.25">
      <c r="A45" s="375"/>
      <c r="B45" s="375"/>
      <c r="C45" s="375"/>
      <c r="D45" s="376"/>
      <c r="E45" s="375"/>
      <c r="F45" s="376"/>
      <c r="G45" s="375"/>
      <c r="H45" s="376"/>
      <c r="I45" s="382"/>
      <c r="J45" s="379" t="s">
        <v>397</v>
      </c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</row>
    <row r="46" spans="1:26" s="381" customFormat="1" ht="13.5" customHeight="1" x14ac:dyDescent="0.25">
      <c r="A46" s="375"/>
      <c r="B46" s="375"/>
      <c r="C46" s="375"/>
      <c r="D46" s="376"/>
      <c r="E46" s="375"/>
      <c r="F46" s="376"/>
      <c r="G46" s="375"/>
      <c r="H46" s="376"/>
      <c r="I46" s="382"/>
      <c r="J46" s="385" t="s">
        <v>398</v>
      </c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</row>
    <row r="47" spans="1:26" s="381" customFormat="1" ht="19.5" customHeight="1" x14ac:dyDescent="0.25">
      <c r="A47" s="375"/>
      <c r="B47" s="375"/>
      <c r="C47" s="375"/>
      <c r="D47" s="376"/>
      <c r="E47" s="375"/>
      <c r="F47" s="376"/>
      <c r="G47" s="375"/>
      <c r="H47" s="376"/>
      <c r="I47" s="382"/>
      <c r="J47" s="385" t="s">
        <v>399</v>
      </c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</row>
    <row r="48" spans="1:26" ht="14.25" customHeight="1" x14ac:dyDescent="0.2">
      <c r="A48" s="338"/>
      <c r="B48" s="338"/>
      <c r="C48" s="338"/>
      <c r="D48" s="339"/>
      <c r="E48" s="338"/>
      <c r="F48" s="339"/>
      <c r="G48" s="338"/>
      <c r="H48" s="33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8"/>
      <c r="B49" s="338"/>
      <c r="C49" s="338"/>
      <c r="D49" s="339"/>
      <c r="E49" s="338"/>
      <c r="F49" s="339"/>
      <c r="G49" s="338"/>
      <c r="H49" s="33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8"/>
      <c r="B50" s="338"/>
      <c r="C50" s="338"/>
      <c r="D50" s="339"/>
      <c r="E50" s="338"/>
      <c r="F50" s="339"/>
      <c r="G50" s="338"/>
      <c r="H50" s="33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8"/>
      <c r="B51" s="338"/>
      <c r="C51" s="338"/>
      <c r="D51" s="339"/>
      <c r="E51" s="338"/>
      <c r="F51" s="339"/>
      <c r="G51" s="338"/>
      <c r="H51" s="33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8"/>
      <c r="B52" s="338"/>
      <c r="C52" s="338"/>
      <c r="D52" s="339"/>
      <c r="E52" s="338"/>
      <c r="F52" s="339"/>
      <c r="G52" s="338"/>
      <c r="H52" s="33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8"/>
      <c r="B53" s="338"/>
      <c r="C53" s="338"/>
      <c r="D53" s="339"/>
      <c r="E53" s="338"/>
      <c r="F53" s="339"/>
      <c r="G53" s="338"/>
      <c r="H53" s="33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8"/>
      <c r="B54" s="338"/>
      <c r="C54" s="338"/>
      <c r="D54" s="339"/>
      <c r="E54" s="338"/>
      <c r="F54" s="339"/>
      <c r="G54" s="338"/>
      <c r="H54" s="33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8"/>
      <c r="B55" s="338"/>
      <c r="C55" s="338"/>
      <c r="D55" s="339"/>
      <c r="E55" s="338"/>
      <c r="F55" s="339"/>
      <c r="G55" s="338"/>
      <c r="H55" s="33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8"/>
      <c r="B56" s="338"/>
      <c r="C56" s="338"/>
      <c r="D56" s="339"/>
      <c r="E56" s="338"/>
      <c r="F56" s="339"/>
      <c r="G56" s="338"/>
      <c r="H56" s="33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8"/>
      <c r="B57" s="338"/>
      <c r="C57" s="338"/>
      <c r="D57" s="339"/>
      <c r="E57" s="338"/>
      <c r="F57" s="339"/>
      <c r="G57" s="338"/>
      <c r="H57" s="33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8"/>
      <c r="B58" s="338"/>
      <c r="C58" s="338"/>
      <c r="D58" s="339"/>
      <c r="E58" s="338"/>
      <c r="F58" s="339"/>
      <c r="G58" s="338"/>
      <c r="H58" s="33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8"/>
      <c r="B59" s="338"/>
      <c r="C59" s="338"/>
      <c r="D59" s="339"/>
      <c r="E59" s="338"/>
      <c r="F59" s="339"/>
      <c r="G59" s="338"/>
      <c r="H59" s="33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8"/>
      <c r="B60" s="338"/>
      <c r="C60" s="338"/>
      <c r="D60" s="339"/>
      <c r="E60" s="338"/>
      <c r="F60" s="339"/>
      <c r="G60" s="338"/>
      <c r="H60" s="33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8"/>
      <c r="B61" s="338"/>
      <c r="C61" s="338"/>
      <c r="D61" s="339"/>
      <c r="E61" s="338"/>
      <c r="F61" s="339"/>
      <c r="G61" s="338"/>
      <c r="H61" s="33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8"/>
      <c r="B62" s="338"/>
      <c r="C62" s="338"/>
      <c r="D62" s="339"/>
      <c r="E62" s="338"/>
      <c r="F62" s="339"/>
      <c r="G62" s="338"/>
      <c r="H62" s="33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8"/>
      <c r="B63" s="338"/>
      <c r="C63" s="338"/>
      <c r="D63" s="339"/>
      <c r="E63" s="338"/>
      <c r="F63" s="339"/>
      <c r="G63" s="338"/>
      <c r="H63" s="33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8"/>
      <c r="B64" s="338"/>
      <c r="C64" s="338"/>
      <c r="D64" s="339"/>
      <c r="E64" s="338"/>
      <c r="F64" s="339"/>
      <c r="G64" s="338"/>
      <c r="H64" s="33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8"/>
      <c r="B65" s="338"/>
      <c r="C65" s="338"/>
      <c r="D65" s="339"/>
      <c r="E65" s="338"/>
      <c r="F65" s="339"/>
      <c r="G65" s="338"/>
      <c r="H65" s="33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8"/>
      <c r="B66" s="338"/>
      <c r="C66" s="338"/>
      <c r="D66" s="339"/>
      <c r="E66" s="338"/>
      <c r="F66" s="339"/>
      <c r="G66" s="338"/>
      <c r="H66" s="33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8"/>
      <c r="B67" s="338"/>
      <c r="C67" s="338"/>
      <c r="D67" s="339"/>
      <c r="E67" s="338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8"/>
      <c r="B68" s="338"/>
      <c r="C68" s="338"/>
      <c r="D68" s="339"/>
      <c r="E68" s="338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8"/>
      <c r="B69" s="338"/>
      <c r="C69" s="338"/>
      <c r="D69" s="339"/>
      <c r="E69" s="338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8"/>
      <c r="B70" s="338"/>
      <c r="C70" s="338"/>
      <c r="D70" s="339"/>
      <c r="E70" s="338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8"/>
      <c r="B71" s="338"/>
      <c r="C71" s="338"/>
      <c r="D71" s="339"/>
      <c r="E71" s="338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8"/>
      <c r="B72" s="338"/>
      <c r="C72" s="338"/>
      <c r="D72" s="339"/>
      <c r="E72" s="338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8"/>
      <c r="B73" s="338"/>
      <c r="C73" s="338"/>
      <c r="D73" s="339"/>
      <c r="E73" s="338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8"/>
      <c r="B74" s="338"/>
      <c r="C74" s="338"/>
      <c r="D74" s="339"/>
      <c r="E74" s="338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8"/>
      <c r="B75" s="338"/>
      <c r="C75" s="338"/>
      <c r="D75" s="339"/>
      <c r="E75" s="338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8"/>
      <c r="B76" s="338"/>
      <c r="C76" s="338"/>
      <c r="D76" s="339"/>
      <c r="E76" s="338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8"/>
      <c r="B77" s="338"/>
      <c r="C77" s="338"/>
      <c r="D77" s="339"/>
      <c r="E77" s="338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8"/>
      <c r="B78" s="338"/>
      <c r="C78" s="338"/>
      <c r="D78" s="339"/>
      <c r="E78" s="338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8"/>
      <c r="B79" s="338"/>
      <c r="C79" s="338"/>
      <c r="D79" s="339"/>
      <c r="E79" s="338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8"/>
      <c r="B80" s="338"/>
      <c r="C80" s="338"/>
      <c r="D80" s="339"/>
      <c r="E80" s="338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8"/>
      <c r="B81" s="338"/>
      <c r="C81" s="338"/>
      <c r="D81" s="339"/>
      <c r="E81" s="338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8"/>
      <c r="B83" s="338"/>
      <c r="C83" s="338"/>
      <c r="D83" s="339"/>
      <c r="E83" s="338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8"/>
      <c r="B84" s="338"/>
      <c r="C84" s="338"/>
      <c r="D84" s="339"/>
      <c r="E84" s="338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8"/>
      <c r="B85" s="338"/>
      <c r="C85" s="338"/>
      <c r="D85" s="339"/>
      <c r="E85" s="338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8"/>
      <c r="B86" s="338"/>
      <c r="C86" s="338"/>
      <c r="D86" s="339"/>
      <c r="E86" s="338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8"/>
      <c r="B87" s="338"/>
      <c r="C87" s="338"/>
      <c r="D87" s="339"/>
      <c r="E87" s="338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8"/>
      <c r="B88" s="338"/>
      <c r="C88" s="338"/>
      <c r="D88" s="339"/>
      <c r="E88" s="338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8"/>
      <c r="B89" s="338"/>
      <c r="C89" s="338"/>
      <c r="D89" s="339"/>
      <c r="E89" s="338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8"/>
      <c r="B90" s="338"/>
      <c r="C90" s="338"/>
      <c r="D90" s="339"/>
      <c r="E90" s="338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8"/>
      <c r="B91" s="338"/>
      <c r="C91" s="338"/>
      <c r="D91" s="339"/>
      <c r="E91" s="338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8"/>
      <c r="B92" s="338"/>
      <c r="C92" s="338"/>
      <c r="D92" s="339"/>
      <c r="E92" s="338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8"/>
      <c r="B93" s="338"/>
      <c r="C93" s="338"/>
      <c r="D93" s="339"/>
      <c r="E93" s="338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8"/>
      <c r="B95" s="338"/>
      <c r="C95" s="338"/>
      <c r="D95" s="339"/>
      <c r="E95" s="338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8"/>
      <c r="B96" s="338"/>
      <c r="C96" s="338"/>
      <c r="D96" s="339"/>
      <c r="E96" s="338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8"/>
      <c r="B97" s="338"/>
      <c r="C97" s="338"/>
      <c r="D97" s="339"/>
      <c r="E97" s="338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8"/>
      <c r="B98" s="338"/>
      <c r="C98" s="338"/>
      <c r="D98" s="339"/>
      <c r="E98" s="338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8"/>
      <c r="B99" s="338"/>
      <c r="C99" s="338"/>
      <c r="D99" s="339"/>
      <c r="E99" s="338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8"/>
      <c r="B100" s="338"/>
      <c r="C100" s="338"/>
      <c r="D100" s="339"/>
      <c r="E100" s="338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8"/>
      <c r="B101" s="338"/>
      <c r="C101" s="338"/>
      <c r="D101" s="339"/>
      <c r="E101" s="338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8"/>
      <c r="B102" s="338"/>
      <c r="C102" s="338"/>
      <c r="D102" s="339"/>
      <c r="E102" s="338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8"/>
      <c r="B103" s="338"/>
      <c r="C103" s="338"/>
      <c r="D103" s="339"/>
      <c r="E103" s="338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8"/>
      <c r="B105" s="338"/>
      <c r="C105" s="338"/>
      <c r="D105" s="339"/>
      <c r="E105" s="338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8"/>
      <c r="B982" s="338"/>
      <c r="C982" s="338"/>
      <c r="D982" s="339"/>
      <c r="E982" s="338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8"/>
      <c r="B983" s="338"/>
      <c r="C983" s="338"/>
      <c r="D983" s="339"/>
      <c r="E983" s="338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8"/>
      <c r="B984" s="338"/>
      <c r="C984" s="338"/>
      <c r="D984" s="339"/>
      <c r="E984" s="338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8"/>
      <c r="B985" s="338"/>
      <c r="C985" s="338"/>
      <c r="D985" s="339"/>
      <c r="E985" s="338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8"/>
      <c r="B986" s="338"/>
      <c r="C986" s="338"/>
      <c r="D986" s="339"/>
      <c r="E986" s="338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8"/>
      <c r="B987" s="338"/>
      <c r="C987" s="338"/>
      <c r="D987" s="339"/>
      <c r="E987" s="338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8"/>
      <c r="B988" s="338"/>
      <c r="C988" s="338"/>
      <c r="D988" s="339"/>
      <c r="E988" s="338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8"/>
      <c r="B989" s="338"/>
      <c r="C989" s="338"/>
      <c r="D989" s="339"/>
      <c r="E989" s="338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8"/>
      <c r="B990" s="338"/>
      <c r="C990" s="338"/>
      <c r="D990" s="339"/>
      <c r="E990" s="338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8"/>
      <c r="B991" s="338"/>
      <c r="C991" s="338"/>
      <c r="D991" s="339"/>
      <c r="E991" s="338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8"/>
      <c r="B992" s="338"/>
      <c r="C992" s="338"/>
      <c r="D992" s="339"/>
      <c r="E992" s="338"/>
      <c r="F992" s="339"/>
      <c r="G992" s="338"/>
      <c r="H992" s="33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8"/>
      <c r="B993" s="338"/>
      <c r="C993" s="338"/>
      <c r="D993" s="339"/>
      <c r="E993" s="338"/>
      <c r="F993" s="339"/>
      <c r="G993" s="338"/>
      <c r="H993" s="33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8"/>
      <c r="B994" s="338"/>
      <c r="C994" s="338"/>
      <c r="D994" s="339"/>
      <c r="E994" s="338"/>
      <c r="F994" s="339"/>
      <c r="G994" s="338"/>
      <c r="H994" s="33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8"/>
      <c r="B995" s="338"/>
      <c r="C995" s="338"/>
      <c r="D995" s="339"/>
      <c r="E995" s="338"/>
      <c r="F995" s="339"/>
      <c r="G995" s="338"/>
      <c r="H995" s="33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8"/>
      <c r="B996" s="338"/>
      <c r="C996" s="338"/>
      <c r="D996" s="339"/>
      <c r="E996" s="338"/>
      <c r="F996" s="339"/>
      <c r="G996" s="338"/>
      <c r="H996" s="33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8"/>
      <c r="B997" s="338"/>
      <c r="C997" s="338"/>
      <c r="D997" s="339"/>
      <c r="E997" s="338"/>
      <c r="F997" s="339"/>
      <c r="G997" s="338"/>
      <c r="H997" s="33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8"/>
      <c r="B998" s="338"/>
      <c r="C998" s="338"/>
      <c r="D998" s="339"/>
      <c r="E998" s="338"/>
      <c r="F998" s="339"/>
      <c r="G998" s="338"/>
      <c r="H998" s="33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8"/>
      <c r="B999" s="338"/>
      <c r="C999" s="338"/>
      <c r="D999" s="339"/>
      <c r="E999" s="338"/>
      <c r="F999" s="339"/>
      <c r="G999" s="338"/>
      <c r="H999" s="33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8"/>
      <c r="B1000" s="338"/>
      <c r="C1000" s="338"/>
      <c r="D1000" s="339"/>
      <c r="E1000" s="338"/>
      <c r="F1000" s="339"/>
      <c r="G1000" s="338"/>
      <c r="H1000" s="33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38"/>
      <c r="B1001" s="338"/>
      <c r="C1001" s="338"/>
      <c r="D1001" s="339"/>
      <c r="E1001" s="338"/>
      <c r="F1001" s="339"/>
      <c r="G1001" s="338"/>
      <c r="H1001" s="33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38"/>
      <c r="B1002" s="338"/>
      <c r="C1002" s="338"/>
      <c r="D1002" s="339"/>
      <c r="E1002" s="338"/>
      <c r="F1002" s="339"/>
      <c r="G1002" s="338"/>
      <c r="H1002" s="33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38"/>
      <c r="B1003" s="338"/>
      <c r="C1003" s="338"/>
      <c r="D1003" s="339"/>
      <c r="E1003" s="338"/>
      <c r="F1003" s="339"/>
      <c r="G1003" s="338"/>
      <c r="H1003" s="33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sortState ref="B13:J39">
    <sortCondition ref="B13"/>
  </sortState>
  <mergeCells count="14">
    <mergeCell ref="B9:D9"/>
    <mergeCell ref="E9:J9"/>
    <mergeCell ref="H2:J2"/>
    <mergeCell ref="B4:J4"/>
    <mergeCell ref="B5:J5"/>
    <mergeCell ref="B6:J6"/>
    <mergeCell ref="B7:J7"/>
    <mergeCell ref="B32:C32"/>
    <mergeCell ref="B34:D34"/>
    <mergeCell ref="E34:J34"/>
    <mergeCell ref="B40:C40"/>
    <mergeCell ref="H17:H18"/>
    <mergeCell ref="I17:I18"/>
    <mergeCell ref="J17:J18"/>
  </mergeCells>
  <pageMargins left="0.7" right="0.7" top="0.75" bottom="0.75" header="0" footer="0"/>
  <pageSetup scale="59" fitToHeight="0" orientation="landscape" r:id="rId1"/>
  <rowBreaks count="1" manualBreakCount="1">
    <brk id="2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89A3-7B3D-40C8-ACEC-9E9E8D175902}">
  <dimension ref="A1:E10"/>
  <sheetViews>
    <sheetView workbookViewId="0">
      <selection activeCell="D28" sqref="D28"/>
    </sheetView>
  </sheetViews>
  <sheetFormatPr defaultRowHeight="14.25" x14ac:dyDescent="0.2"/>
  <cols>
    <col min="1" max="1" width="24.75" customWidth="1"/>
    <col min="2" max="2" width="14.375" customWidth="1"/>
    <col min="3" max="3" width="17.25" customWidth="1"/>
    <col min="4" max="4" width="13.75" customWidth="1"/>
    <col min="5" max="5" width="12.25" customWidth="1"/>
  </cols>
  <sheetData>
    <row r="1" spans="1:5" x14ac:dyDescent="0.2">
      <c r="A1" s="464" t="s">
        <v>400</v>
      </c>
      <c r="B1" s="464" t="s">
        <v>401</v>
      </c>
      <c r="C1" s="464" t="s">
        <v>402</v>
      </c>
      <c r="D1" s="464" t="s">
        <v>403</v>
      </c>
      <c r="E1" s="464" t="s">
        <v>404</v>
      </c>
    </row>
    <row r="2" spans="1:5" ht="24" customHeight="1" thickBot="1" x14ac:dyDescent="0.25">
      <c r="A2" s="465"/>
      <c r="B2" s="465"/>
      <c r="C2" s="465"/>
      <c r="D2" s="465"/>
      <c r="E2" s="465"/>
    </row>
    <row r="3" spans="1:5" x14ac:dyDescent="0.2">
      <c r="A3" s="386">
        <v>1</v>
      </c>
      <c r="B3" s="387">
        <v>2</v>
      </c>
      <c r="C3" s="387">
        <v>3</v>
      </c>
      <c r="D3" s="387">
        <v>4</v>
      </c>
      <c r="E3" s="387">
        <v>5</v>
      </c>
    </row>
    <row r="4" spans="1:5" x14ac:dyDescent="0.2">
      <c r="A4" s="388" t="s">
        <v>405</v>
      </c>
      <c r="B4" s="389">
        <f>SUM(B5:B7)</f>
        <v>215800</v>
      </c>
      <c r="C4" s="389">
        <f>SUM(C5:C7)</f>
        <v>214409.49</v>
      </c>
      <c r="D4" s="389">
        <f>SUM(D5:D7)</f>
        <v>214409.49</v>
      </c>
      <c r="E4" s="389">
        <f>SUM(E5:E7)</f>
        <v>1390.5100000000002</v>
      </c>
    </row>
    <row r="5" spans="1:5" x14ac:dyDescent="0.2">
      <c r="A5" s="390" t="s">
        <v>406</v>
      </c>
      <c r="B5" s="391">
        <v>142100</v>
      </c>
      <c r="C5" s="391">
        <v>142100</v>
      </c>
      <c r="D5" s="391">
        <f>C5</f>
        <v>142100</v>
      </c>
      <c r="E5" s="391">
        <f>B5-C5</f>
        <v>0</v>
      </c>
    </row>
    <row r="6" spans="1:5" x14ac:dyDescent="0.2">
      <c r="A6" s="390" t="s">
        <v>407</v>
      </c>
      <c r="B6" s="391">
        <v>2100</v>
      </c>
      <c r="C6" s="391">
        <v>2066.4899999999998</v>
      </c>
      <c r="D6" s="391">
        <f t="shared" ref="D6:D7" si="0">C6</f>
        <v>2066.4899999999998</v>
      </c>
      <c r="E6" s="391">
        <f t="shared" ref="E6:E7" si="1">B6-C6</f>
        <v>33.510000000000218</v>
      </c>
    </row>
    <row r="7" spans="1:5" x14ac:dyDescent="0.2">
      <c r="A7" s="390" t="s">
        <v>408</v>
      </c>
      <c r="B7" s="392">
        <v>71600</v>
      </c>
      <c r="C7" s="392">
        <v>70243</v>
      </c>
      <c r="D7" s="392">
        <f t="shared" si="0"/>
        <v>70243</v>
      </c>
      <c r="E7" s="391">
        <f t="shared" si="1"/>
        <v>1357</v>
      </c>
    </row>
    <row r="8" spans="1:5" x14ac:dyDescent="0.2">
      <c r="A8" s="388" t="s">
        <v>409</v>
      </c>
      <c r="B8" s="389">
        <f>SUM(B9:B10)</f>
        <v>20000</v>
      </c>
      <c r="C8" s="389">
        <f>SUM(C9:C10)</f>
        <v>20000</v>
      </c>
      <c r="D8" s="389">
        <f>SUM(D9:D10)</f>
        <v>20000</v>
      </c>
      <c r="E8" s="389">
        <f>SUM(E9:E10)</f>
        <v>0</v>
      </c>
    </row>
    <row r="9" spans="1:5" x14ac:dyDescent="0.2">
      <c r="A9" s="390" t="s">
        <v>406</v>
      </c>
      <c r="B9" s="391">
        <v>5000</v>
      </c>
      <c r="C9" s="391">
        <v>5000</v>
      </c>
      <c r="D9" s="391">
        <f>C9</f>
        <v>5000</v>
      </c>
      <c r="E9" s="391">
        <f>B9-C9</f>
        <v>0</v>
      </c>
    </row>
    <row r="10" spans="1:5" x14ac:dyDescent="0.2">
      <c r="A10" s="390" t="s">
        <v>408</v>
      </c>
      <c r="B10" s="392">
        <v>15000</v>
      </c>
      <c r="C10" s="392">
        <v>15000</v>
      </c>
      <c r="D10" s="392">
        <f t="shared" ref="D10" si="2">C10</f>
        <v>15000</v>
      </c>
      <c r="E10" s="391">
        <f t="shared" ref="E10" si="3">B10-C10</f>
        <v>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табл.1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Irina Boguslavskaya</cp:lastModifiedBy>
  <cp:lastPrinted>2021-11-22T11:06:16Z</cp:lastPrinted>
  <dcterms:created xsi:type="dcterms:W3CDTF">2020-11-14T13:09:40Z</dcterms:created>
  <dcterms:modified xsi:type="dcterms:W3CDTF">2021-11-22T11:06:24Z</dcterms:modified>
</cp:coreProperties>
</file>