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ANE\ДЛЯ РАБОТЫ\_ДНФ\ЗВІТУВАННЯ\"/>
    </mc:Choice>
  </mc:AlternateContent>
  <bookViews>
    <workbookView xWindow="0" yWindow="0" windowWidth="16392" windowHeight="5988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h0TNhMAAD4YV5W2P4N4VUvtlbscA=="/>
    </ext>
  </extLst>
</workbook>
</file>

<file path=xl/calcChain.xml><?xml version="1.0" encoding="utf-8"?>
<calcChain xmlns="http://schemas.openxmlformats.org/spreadsheetml/2006/main">
  <c r="P180" i="2" l="1"/>
  <c r="D5" i="2"/>
  <c r="D4" i="2"/>
  <c r="C3" i="2"/>
  <c r="C2" i="2"/>
  <c r="I37" i="3" l="1"/>
  <c r="F37" i="3"/>
  <c r="D37" i="3"/>
  <c r="I27" i="3"/>
  <c r="F27" i="3"/>
  <c r="D27" i="3"/>
  <c r="I17" i="3"/>
  <c r="F17" i="3"/>
  <c r="D17" i="3"/>
  <c r="V176" i="2"/>
  <c r="S176" i="2"/>
  <c r="P176" i="2"/>
  <c r="M176" i="2"/>
  <c r="J176" i="2"/>
  <c r="X176" i="2" s="1"/>
  <c r="G176" i="2"/>
  <c r="W176" i="2" s="1"/>
  <c r="V175" i="2"/>
  <c r="S175" i="2"/>
  <c r="P175" i="2"/>
  <c r="X175" i="2" s="1"/>
  <c r="M175" i="2"/>
  <c r="W175" i="2" s="1"/>
  <c r="J175" i="2"/>
  <c r="G175" i="2"/>
  <c r="V174" i="2"/>
  <c r="S174" i="2"/>
  <c r="P174" i="2"/>
  <c r="M174" i="2"/>
  <c r="J174" i="2"/>
  <c r="X174" i="2" s="1"/>
  <c r="G174" i="2"/>
  <c r="W174" i="2" s="1"/>
  <c r="V173" i="2"/>
  <c r="S173" i="2"/>
  <c r="P173" i="2"/>
  <c r="X173" i="2" s="1"/>
  <c r="M173" i="2"/>
  <c r="W173" i="2" s="1"/>
  <c r="J173" i="2"/>
  <c r="G173" i="2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J171" i="2"/>
  <c r="G171" i="2"/>
  <c r="V170" i="2"/>
  <c r="S170" i="2"/>
  <c r="S168" i="2" s="1"/>
  <c r="P170" i="2"/>
  <c r="M170" i="2"/>
  <c r="J170" i="2"/>
  <c r="G170" i="2"/>
  <c r="V169" i="2"/>
  <c r="S169" i="2"/>
  <c r="P169" i="2"/>
  <c r="M169" i="2"/>
  <c r="M168" i="2" s="1"/>
  <c r="J169" i="2"/>
  <c r="G169" i="2"/>
  <c r="V168" i="2"/>
  <c r="T168" i="2"/>
  <c r="T177" i="2" s="1"/>
  <c r="Q168" i="2"/>
  <c r="P168" i="2"/>
  <c r="P177" i="2" s="1"/>
  <c r="N168" i="2"/>
  <c r="N177" i="2" s="1"/>
  <c r="K168" i="2"/>
  <c r="H168" i="2"/>
  <c r="H177" i="2" s="1"/>
  <c r="E168" i="2"/>
  <c r="Z167" i="2"/>
  <c r="V167" i="2"/>
  <c r="S167" i="2"/>
  <c r="P167" i="2"/>
  <c r="M167" i="2"/>
  <c r="J167" i="2"/>
  <c r="X167" i="2" s="1"/>
  <c r="G167" i="2"/>
  <c r="W167" i="2" s="1"/>
  <c r="Y167" i="2" s="1"/>
  <c r="X166" i="2"/>
  <c r="V166" i="2"/>
  <c r="S166" i="2"/>
  <c r="P166" i="2"/>
  <c r="P164" i="2" s="1"/>
  <c r="M166" i="2"/>
  <c r="W166" i="2" s="1"/>
  <c r="Y166" i="2" s="1"/>
  <c r="Z166" i="2" s="1"/>
  <c r="J166" i="2"/>
  <c r="G166" i="2"/>
  <c r="V165" i="2"/>
  <c r="V164" i="2" s="1"/>
  <c r="S165" i="2"/>
  <c r="S164" i="2" s="1"/>
  <c r="P165" i="2"/>
  <c r="M165" i="2"/>
  <c r="J165" i="2"/>
  <c r="G165" i="2"/>
  <c r="T164" i="2"/>
  <c r="Q164" i="2"/>
  <c r="N164" i="2"/>
  <c r="M164" i="2"/>
  <c r="K164" i="2"/>
  <c r="H164" i="2"/>
  <c r="E164" i="2"/>
  <c r="V163" i="2"/>
  <c r="S163" i="2"/>
  <c r="P163" i="2"/>
  <c r="X163" i="2" s="1"/>
  <c r="M163" i="2"/>
  <c r="W163" i="2" s="1"/>
  <c r="Y163" i="2" s="1"/>
  <c r="Z163" i="2" s="1"/>
  <c r="J163" i="2"/>
  <c r="G163" i="2"/>
  <c r="Y162" i="2"/>
  <c r="Z162" i="2" s="1"/>
  <c r="V162" i="2"/>
  <c r="S162" i="2"/>
  <c r="P162" i="2"/>
  <c r="M162" i="2"/>
  <c r="J162" i="2"/>
  <c r="X162" i="2" s="1"/>
  <c r="G162" i="2"/>
  <c r="W162" i="2" s="1"/>
  <c r="V161" i="2"/>
  <c r="S161" i="2"/>
  <c r="P161" i="2"/>
  <c r="P159" i="2" s="1"/>
  <c r="M161" i="2"/>
  <c r="J161" i="2"/>
  <c r="G161" i="2"/>
  <c r="V160" i="2"/>
  <c r="V159" i="2" s="1"/>
  <c r="S160" i="2"/>
  <c r="P160" i="2"/>
  <c r="M160" i="2"/>
  <c r="J160" i="2"/>
  <c r="G160" i="2"/>
  <c r="W160" i="2" s="1"/>
  <c r="T159" i="2"/>
  <c r="S159" i="2"/>
  <c r="Q159" i="2"/>
  <c r="N159" i="2"/>
  <c r="K159" i="2"/>
  <c r="H159" i="2"/>
  <c r="G159" i="2"/>
  <c r="E159" i="2"/>
  <c r="V158" i="2"/>
  <c r="S158" i="2"/>
  <c r="P158" i="2"/>
  <c r="X158" i="2" s="1"/>
  <c r="M158" i="2"/>
  <c r="M154" i="2" s="1"/>
  <c r="J158" i="2"/>
  <c r="G158" i="2"/>
  <c r="Y157" i="2"/>
  <c r="Z157" i="2" s="1"/>
  <c r="V157" i="2"/>
  <c r="S157" i="2"/>
  <c r="P157" i="2"/>
  <c r="M157" i="2"/>
  <c r="J157" i="2"/>
  <c r="X157" i="2" s="1"/>
  <c r="G157" i="2"/>
  <c r="W157" i="2" s="1"/>
  <c r="V156" i="2"/>
  <c r="S156" i="2"/>
  <c r="P156" i="2"/>
  <c r="P154" i="2" s="1"/>
  <c r="M156" i="2"/>
  <c r="J156" i="2"/>
  <c r="G156" i="2"/>
  <c r="V155" i="2"/>
  <c r="S155" i="2"/>
  <c r="P155" i="2"/>
  <c r="M155" i="2"/>
  <c r="J155" i="2"/>
  <c r="G155" i="2"/>
  <c r="W155" i="2" s="1"/>
  <c r="T154" i="2"/>
  <c r="S154" i="2"/>
  <c r="Q154" i="2"/>
  <c r="N154" i="2"/>
  <c r="K154" i="2"/>
  <c r="H154" i="2"/>
  <c r="E154" i="2"/>
  <c r="T152" i="2"/>
  <c r="Q152" i="2"/>
  <c r="N152" i="2"/>
  <c r="M152" i="2"/>
  <c r="K152" i="2"/>
  <c r="H152" i="2"/>
  <c r="E152" i="2"/>
  <c r="X151" i="2"/>
  <c r="V151" i="2"/>
  <c r="S151" i="2"/>
  <c r="P151" i="2"/>
  <c r="M151" i="2"/>
  <c r="W151" i="2" s="1"/>
  <c r="Y151" i="2" s="1"/>
  <c r="Z151" i="2" s="1"/>
  <c r="J151" i="2"/>
  <c r="G151" i="2"/>
  <c r="V150" i="2"/>
  <c r="S150" i="2"/>
  <c r="S152" i="2" s="1"/>
  <c r="P150" i="2"/>
  <c r="M150" i="2"/>
  <c r="J150" i="2"/>
  <c r="X150" i="2" s="1"/>
  <c r="G150" i="2"/>
  <c r="W150" i="2" s="1"/>
  <c r="Y150" i="2" s="1"/>
  <c r="Z150" i="2" s="1"/>
  <c r="V149" i="2"/>
  <c r="S149" i="2"/>
  <c r="P149" i="2"/>
  <c r="X149" i="2" s="1"/>
  <c r="M149" i="2"/>
  <c r="W149" i="2" s="1"/>
  <c r="J149" i="2"/>
  <c r="G149" i="2"/>
  <c r="V148" i="2"/>
  <c r="V152" i="2" s="1"/>
  <c r="S148" i="2"/>
  <c r="P148" i="2"/>
  <c r="M148" i="2"/>
  <c r="J148" i="2"/>
  <c r="G148" i="2"/>
  <c r="T146" i="2"/>
  <c r="S146" i="2"/>
  <c r="Q146" i="2"/>
  <c r="N146" i="2"/>
  <c r="K146" i="2"/>
  <c r="H146" i="2"/>
  <c r="E146" i="2"/>
  <c r="V145" i="2"/>
  <c r="S145" i="2"/>
  <c r="P145" i="2"/>
  <c r="X145" i="2" s="1"/>
  <c r="M145" i="2"/>
  <c r="M146" i="2" s="1"/>
  <c r="J145" i="2"/>
  <c r="G145" i="2"/>
  <c r="V144" i="2"/>
  <c r="V146" i="2" s="1"/>
  <c r="S144" i="2"/>
  <c r="P144" i="2"/>
  <c r="P146" i="2" s="1"/>
  <c r="M144" i="2"/>
  <c r="J144" i="2"/>
  <c r="G144" i="2"/>
  <c r="W144" i="2" s="1"/>
  <c r="T142" i="2"/>
  <c r="Q142" i="2"/>
  <c r="N142" i="2"/>
  <c r="K142" i="2"/>
  <c r="H142" i="2"/>
  <c r="G142" i="2"/>
  <c r="E142" i="2"/>
  <c r="V141" i="2"/>
  <c r="S141" i="2"/>
  <c r="P141" i="2"/>
  <c r="X141" i="2" s="1"/>
  <c r="M141" i="2"/>
  <c r="W141" i="2" s="1"/>
  <c r="Y141" i="2" s="1"/>
  <c r="Z141" i="2" s="1"/>
  <c r="J141" i="2"/>
  <c r="G141" i="2"/>
  <c r="V140" i="2"/>
  <c r="S140" i="2"/>
  <c r="P140" i="2"/>
  <c r="M140" i="2"/>
  <c r="J140" i="2"/>
  <c r="X140" i="2" s="1"/>
  <c r="Y140" i="2" s="1"/>
  <c r="Z140" i="2" s="1"/>
  <c r="G140" i="2"/>
  <c r="W140" i="2" s="1"/>
  <c r="V139" i="2"/>
  <c r="S139" i="2"/>
  <c r="P139" i="2"/>
  <c r="X139" i="2" s="1"/>
  <c r="M139" i="2"/>
  <c r="W139" i="2" s="1"/>
  <c r="Y139" i="2" s="1"/>
  <c r="Z139" i="2" s="1"/>
  <c r="J139" i="2"/>
  <c r="G139" i="2"/>
  <c r="Y138" i="2"/>
  <c r="Z138" i="2" s="1"/>
  <c r="V138" i="2"/>
  <c r="S138" i="2"/>
  <c r="S142" i="2" s="1"/>
  <c r="P138" i="2"/>
  <c r="M138" i="2"/>
  <c r="J138" i="2"/>
  <c r="X138" i="2" s="1"/>
  <c r="G138" i="2"/>
  <c r="W138" i="2" s="1"/>
  <c r="V137" i="2"/>
  <c r="V142" i="2" s="1"/>
  <c r="S137" i="2"/>
  <c r="P137" i="2"/>
  <c r="P142" i="2" s="1"/>
  <c r="M137" i="2"/>
  <c r="J137" i="2"/>
  <c r="J142" i="2" s="1"/>
  <c r="G137" i="2"/>
  <c r="T135" i="2"/>
  <c r="Q135" i="2"/>
  <c r="P135" i="2"/>
  <c r="N135" i="2"/>
  <c r="K135" i="2"/>
  <c r="H135" i="2"/>
  <c r="E135" i="2"/>
  <c r="V134" i="2"/>
  <c r="S134" i="2"/>
  <c r="P134" i="2"/>
  <c r="M134" i="2"/>
  <c r="J134" i="2"/>
  <c r="X134" i="2" s="1"/>
  <c r="G134" i="2"/>
  <c r="W134" i="2" s="1"/>
  <c r="Y134" i="2" s="1"/>
  <c r="Z134" i="2" s="1"/>
  <c r="V133" i="2"/>
  <c r="S133" i="2"/>
  <c r="P133" i="2"/>
  <c r="X133" i="2" s="1"/>
  <c r="M133" i="2"/>
  <c r="W133" i="2" s="1"/>
  <c r="Y133" i="2" s="1"/>
  <c r="Z133" i="2" s="1"/>
  <c r="J133" i="2"/>
  <c r="G133" i="2"/>
  <c r="V132" i="2"/>
  <c r="S132" i="2"/>
  <c r="P132" i="2"/>
  <c r="M132" i="2"/>
  <c r="J132" i="2"/>
  <c r="X132" i="2" s="1"/>
  <c r="G132" i="2"/>
  <c r="W132" i="2" s="1"/>
  <c r="Y132" i="2" s="1"/>
  <c r="Z132" i="2" s="1"/>
  <c r="V131" i="2"/>
  <c r="S131" i="2"/>
  <c r="P131" i="2"/>
  <c r="X131" i="2" s="1"/>
  <c r="M131" i="2"/>
  <c r="W131" i="2" s="1"/>
  <c r="Y131" i="2" s="1"/>
  <c r="Z131" i="2" s="1"/>
  <c r="J131" i="2"/>
  <c r="G131" i="2"/>
  <c r="V130" i="2"/>
  <c r="V135" i="2" s="1"/>
  <c r="S130" i="2"/>
  <c r="P130" i="2"/>
  <c r="M130" i="2"/>
  <c r="J130" i="2"/>
  <c r="G130" i="2"/>
  <c r="W130" i="2" s="1"/>
  <c r="V129" i="2"/>
  <c r="S129" i="2"/>
  <c r="P129" i="2"/>
  <c r="X129" i="2" s="1"/>
  <c r="M129" i="2"/>
  <c r="M135" i="2" s="1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X126" i="2" s="1"/>
  <c r="G126" i="2"/>
  <c r="W126" i="2" s="1"/>
  <c r="Y126" i="2" s="1"/>
  <c r="Z126" i="2" s="1"/>
  <c r="V125" i="2"/>
  <c r="S125" i="2"/>
  <c r="P125" i="2"/>
  <c r="X125" i="2" s="1"/>
  <c r="M125" i="2"/>
  <c r="W125" i="2" s="1"/>
  <c r="J125" i="2"/>
  <c r="G125" i="2"/>
  <c r="Z124" i="2"/>
  <c r="V124" i="2"/>
  <c r="S124" i="2"/>
  <c r="P124" i="2"/>
  <c r="M124" i="2"/>
  <c r="J124" i="2"/>
  <c r="X124" i="2" s="1"/>
  <c r="G124" i="2"/>
  <c r="W124" i="2" s="1"/>
  <c r="Y124" i="2" s="1"/>
  <c r="X123" i="2"/>
  <c r="V123" i="2"/>
  <c r="S123" i="2"/>
  <c r="P123" i="2"/>
  <c r="M123" i="2"/>
  <c r="J123" i="2"/>
  <c r="G123" i="2"/>
  <c r="W123" i="2" s="1"/>
  <c r="V122" i="2"/>
  <c r="V127" i="2" s="1"/>
  <c r="S122" i="2"/>
  <c r="P122" i="2"/>
  <c r="M122" i="2"/>
  <c r="W122" i="2" s="1"/>
  <c r="Y122" i="2" s="1"/>
  <c r="Z122" i="2" s="1"/>
  <c r="J122" i="2"/>
  <c r="X122" i="2" s="1"/>
  <c r="G122" i="2"/>
  <c r="X121" i="2"/>
  <c r="V121" i="2"/>
  <c r="S121" i="2"/>
  <c r="P121" i="2"/>
  <c r="M121" i="2"/>
  <c r="J121" i="2"/>
  <c r="G121" i="2"/>
  <c r="T119" i="2"/>
  <c r="Q119" i="2"/>
  <c r="P119" i="2"/>
  <c r="N119" i="2"/>
  <c r="K119" i="2"/>
  <c r="H119" i="2"/>
  <c r="E119" i="2"/>
  <c r="V118" i="2"/>
  <c r="S118" i="2"/>
  <c r="P118" i="2"/>
  <c r="M118" i="2"/>
  <c r="W118" i="2" s="1"/>
  <c r="Y118" i="2" s="1"/>
  <c r="Z118" i="2" s="1"/>
  <c r="J118" i="2"/>
  <c r="X118" i="2" s="1"/>
  <c r="G118" i="2"/>
  <c r="X117" i="2"/>
  <c r="V117" i="2"/>
  <c r="S117" i="2"/>
  <c r="P117" i="2"/>
  <c r="M117" i="2"/>
  <c r="J117" i="2"/>
  <c r="G117" i="2"/>
  <c r="W117" i="2" s="1"/>
  <c r="Y117" i="2" s="1"/>
  <c r="Z117" i="2" s="1"/>
  <c r="V116" i="2"/>
  <c r="S116" i="2"/>
  <c r="P116" i="2"/>
  <c r="M116" i="2"/>
  <c r="W116" i="2" s="1"/>
  <c r="Y116" i="2" s="1"/>
  <c r="Z116" i="2" s="1"/>
  <c r="J116" i="2"/>
  <c r="X116" i="2" s="1"/>
  <c r="G116" i="2"/>
  <c r="X115" i="2"/>
  <c r="V115" i="2"/>
  <c r="S115" i="2"/>
  <c r="P115" i="2"/>
  <c r="M115" i="2"/>
  <c r="J115" i="2"/>
  <c r="G115" i="2"/>
  <c r="W115" i="2" s="1"/>
  <c r="Y115" i="2" s="1"/>
  <c r="Z115" i="2" s="1"/>
  <c r="V114" i="2"/>
  <c r="S114" i="2"/>
  <c r="P114" i="2"/>
  <c r="M114" i="2"/>
  <c r="W114" i="2" s="1"/>
  <c r="J114" i="2"/>
  <c r="X114" i="2" s="1"/>
  <c r="G114" i="2"/>
  <c r="X113" i="2"/>
  <c r="V113" i="2"/>
  <c r="S113" i="2"/>
  <c r="P113" i="2"/>
  <c r="M113" i="2"/>
  <c r="J113" i="2"/>
  <c r="G113" i="2"/>
  <c r="W113" i="2" s="1"/>
  <c r="Y113" i="2" s="1"/>
  <c r="Z113" i="2" s="1"/>
  <c r="V112" i="2"/>
  <c r="S112" i="2"/>
  <c r="P112" i="2"/>
  <c r="M112" i="2"/>
  <c r="W112" i="2" s="1"/>
  <c r="J112" i="2"/>
  <c r="X112" i="2" s="1"/>
  <c r="G112" i="2"/>
  <c r="X111" i="2"/>
  <c r="V111" i="2"/>
  <c r="S111" i="2"/>
  <c r="P111" i="2"/>
  <c r="M111" i="2"/>
  <c r="J111" i="2"/>
  <c r="G111" i="2"/>
  <c r="W111" i="2" s="1"/>
  <c r="Y111" i="2" s="1"/>
  <c r="Z111" i="2" s="1"/>
  <c r="V110" i="2"/>
  <c r="S110" i="2"/>
  <c r="P110" i="2"/>
  <c r="M110" i="2"/>
  <c r="W110" i="2" s="1"/>
  <c r="Y110" i="2" s="1"/>
  <c r="Z110" i="2" s="1"/>
  <c r="J110" i="2"/>
  <c r="X110" i="2" s="1"/>
  <c r="G110" i="2"/>
  <c r="X109" i="2"/>
  <c r="V109" i="2"/>
  <c r="S109" i="2"/>
  <c r="P109" i="2"/>
  <c r="M109" i="2"/>
  <c r="J109" i="2"/>
  <c r="G109" i="2"/>
  <c r="W109" i="2" s="1"/>
  <c r="Y109" i="2" s="1"/>
  <c r="Z109" i="2" s="1"/>
  <c r="V108" i="2"/>
  <c r="V119" i="2" s="1"/>
  <c r="S108" i="2"/>
  <c r="P108" i="2"/>
  <c r="M108" i="2"/>
  <c r="M119" i="2" s="1"/>
  <c r="J108" i="2"/>
  <c r="G108" i="2"/>
  <c r="T106" i="2"/>
  <c r="X105" i="2"/>
  <c r="V105" i="2"/>
  <c r="S105" i="2"/>
  <c r="P105" i="2"/>
  <c r="M105" i="2"/>
  <c r="J105" i="2"/>
  <c r="G105" i="2"/>
  <c r="W105" i="2" s="1"/>
  <c r="Y105" i="2" s="1"/>
  <c r="Z105" i="2" s="1"/>
  <c r="V104" i="2"/>
  <c r="S104" i="2"/>
  <c r="P104" i="2"/>
  <c r="M104" i="2"/>
  <c r="M102" i="2" s="1"/>
  <c r="J104" i="2"/>
  <c r="G104" i="2"/>
  <c r="X103" i="2"/>
  <c r="V103" i="2"/>
  <c r="S103" i="2"/>
  <c r="S102" i="2" s="1"/>
  <c r="S106" i="2" s="1"/>
  <c r="P103" i="2"/>
  <c r="M103" i="2"/>
  <c r="J103" i="2"/>
  <c r="G103" i="2"/>
  <c r="V102" i="2"/>
  <c r="V106" i="2" s="1"/>
  <c r="T102" i="2"/>
  <c r="Q102" i="2"/>
  <c r="P102" i="2"/>
  <c r="N102" i="2"/>
  <c r="K102" i="2"/>
  <c r="K106" i="2" s="1"/>
  <c r="H102" i="2"/>
  <c r="E102" i="2"/>
  <c r="E106" i="2" s="1"/>
  <c r="V101" i="2"/>
  <c r="S101" i="2"/>
  <c r="P101" i="2"/>
  <c r="M101" i="2"/>
  <c r="W101" i="2" s="1"/>
  <c r="Y101" i="2" s="1"/>
  <c r="Z101" i="2" s="1"/>
  <c r="J101" i="2"/>
  <c r="X101" i="2" s="1"/>
  <c r="G101" i="2"/>
  <c r="V100" i="2"/>
  <c r="S100" i="2"/>
  <c r="P100" i="2"/>
  <c r="M100" i="2"/>
  <c r="J100" i="2"/>
  <c r="G100" i="2"/>
  <c r="V99" i="2"/>
  <c r="V98" i="2" s="1"/>
  <c r="S99" i="2"/>
  <c r="P99" i="2"/>
  <c r="M99" i="2"/>
  <c r="W99" i="2" s="1"/>
  <c r="J99" i="2"/>
  <c r="G99" i="2"/>
  <c r="T98" i="2"/>
  <c r="S98" i="2"/>
  <c r="Q98" i="2"/>
  <c r="N98" i="2"/>
  <c r="N106" i="2" s="1"/>
  <c r="M98" i="2"/>
  <c r="K98" i="2"/>
  <c r="H98" i="2"/>
  <c r="H106" i="2" s="1"/>
  <c r="E98" i="2"/>
  <c r="X97" i="2"/>
  <c r="Y97" i="2" s="1"/>
  <c r="Z97" i="2" s="1"/>
  <c r="V97" i="2"/>
  <c r="S97" i="2"/>
  <c r="P97" i="2"/>
  <c r="M97" i="2"/>
  <c r="J97" i="2"/>
  <c r="G97" i="2"/>
  <c r="W97" i="2" s="1"/>
  <c r="V96" i="2"/>
  <c r="S96" i="2"/>
  <c r="P96" i="2"/>
  <c r="M96" i="2"/>
  <c r="M94" i="2" s="1"/>
  <c r="J96" i="2"/>
  <c r="X96" i="2" s="1"/>
  <c r="G96" i="2"/>
  <c r="X95" i="2"/>
  <c r="X94" i="2" s="1"/>
  <c r="V95" i="2"/>
  <c r="S95" i="2"/>
  <c r="S94" i="2" s="1"/>
  <c r="P95" i="2"/>
  <c r="M95" i="2"/>
  <c r="J95" i="2"/>
  <c r="G95" i="2"/>
  <c r="V94" i="2"/>
  <c r="T94" i="2"/>
  <c r="Q94" i="2"/>
  <c r="P94" i="2"/>
  <c r="N94" i="2"/>
  <c r="K94" i="2"/>
  <c r="J94" i="2"/>
  <c r="H94" i="2"/>
  <c r="E94" i="2"/>
  <c r="X91" i="2"/>
  <c r="Y91" i="2" s="1"/>
  <c r="Z91" i="2" s="1"/>
  <c r="V91" i="2"/>
  <c r="S91" i="2"/>
  <c r="P91" i="2"/>
  <c r="M91" i="2"/>
  <c r="J91" i="2"/>
  <c r="G91" i="2"/>
  <c r="W91" i="2" s="1"/>
  <c r="V90" i="2"/>
  <c r="S90" i="2"/>
  <c r="P90" i="2"/>
  <c r="P88" i="2" s="1"/>
  <c r="M90" i="2"/>
  <c r="M88" i="2" s="1"/>
  <c r="J90" i="2"/>
  <c r="G90" i="2"/>
  <c r="V89" i="2"/>
  <c r="V88" i="2" s="1"/>
  <c r="S89" i="2"/>
  <c r="P89" i="2"/>
  <c r="M89" i="2"/>
  <c r="J89" i="2"/>
  <c r="G89" i="2"/>
  <c r="W89" i="2" s="1"/>
  <c r="T88" i="2"/>
  <c r="S88" i="2"/>
  <c r="Q88" i="2"/>
  <c r="N88" i="2"/>
  <c r="K88" i="2"/>
  <c r="H88" i="2"/>
  <c r="G88" i="2"/>
  <c r="E88" i="2"/>
  <c r="V87" i="2"/>
  <c r="S87" i="2"/>
  <c r="P87" i="2"/>
  <c r="X87" i="2" s="1"/>
  <c r="M87" i="2"/>
  <c r="W87" i="2" s="1"/>
  <c r="Y87" i="2" s="1"/>
  <c r="Z87" i="2" s="1"/>
  <c r="J87" i="2"/>
  <c r="G87" i="2"/>
  <c r="V86" i="2"/>
  <c r="S86" i="2"/>
  <c r="P86" i="2"/>
  <c r="M86" i="2"/>
  <c r="J86" i="2"/>
  <c r="X86" i="2" s="1"/>
  <c r="Y86" i="2" s="1"/>
  <c r="Z86" i="2" s="1"/>
  <c r="G86" i="2"/>
  <c r="W86" i="2" s="1"/>
  <c r="V85" i="2"/>
  <c r="S85" i="2"/>
  <c r="S84" i="2" s="1"/>
  <c r="P85" i="2"/>
  <c r="X85" i="2" s="1"/>
  <c r="X84" i="2" s="1"/>
  <c r="M85" i="2"/>
  <c r="M84" i="2" s="1"/>
  <c r="J85" i="2"/>
  <c r="G85" i="2"/>
  <c r="G84" i="2" s="1"/>
  <c r="V84" i="2"/>
  <c r="T84" i="2"/>
  <c r="Q84" i="2"/>
  <c r="P84" i="2"/>
  <c r="N84" i="2"/>
  <c r="K84" i="2"/>
  <c r="H84" i="2"/>
  <c r="E84" i="2"/>
  <c r="V83" i="2"/>
  <c r="S83" i="2"/>
  <c r="P83" i="2"/>
  <c r="M83" i="2"/>
  <c r="J83" i="2"/>
  <c r="X83" i="2" s="1"/>
  <c r="G83" i="2"/>
  <c r="W83" i="2" s="1"/>
  <c r="Y83" i="2" s="1"/>
  <c r="Z83" i="2" s="1"/>
  <c r="V82" i="2"/>
  <c r="S82" i="2"/>
  <c r="P82" i="2"/>
  <c r="P80" i="2" s="1"/>
  <c r="M82" i="2"/>
  <c r="W82" i="2" s="1"/>
  <c r="J82" i="2"/>
  <c r="G82" i="2"/>
  <c r="V81" i="2"/>
  <c r="V80" i="2" s="1"/>
  <c r="V92" i="2" s="1"/>
  <c r="S81" i="2"/>
  <c r="P81" i="2"/>
  <c r="M81" i="2"/>
  <c r="J81" i="2"/>
  <c r="G81" i="2"/>
  <c r="W81" i="2" s="1"/>
  <c r="T80" i="2"/>
  <c r="S80" i="2"/>
  <c r="S92" i="2" s="1"/>
  <c r="Q80" i="2"/>
  <c r="N80" i="2"/>
  <c r="M80" i="2"/>
  <c r="K80" i="2"/>
  <c r="H80" i="2"/>
  <c r="E80" i="2"/>
  <c r="V77" i="2"/>
  <c r="S77" i="2"/>
  <c r="P77" i="2"/>
  <c r="X77" i="2" s="1"/>
  <c r="M77" i="2"/>
  <c r="W77" i="2" s="1"/>
  <c r="Y77" i="2" s="1"/>
  <c r="Z77" i="2" s="1"/>
  <c r="J77" i="2"/>
  <c r="G77" i="2"/>
  <c r="V76" i="2"/>
  <c r="S76" i="2"/>
  <c r="P76" i="2"/>
  <c r="M76" i="2"/>
  <c r="J76" i="2"/>
  <c r="X76" i="2" s="1"/>
  <c r="G76" i="2"/>
  <c r="W76" i="2" s="1"/>
  <c r="Y76" i="2" s="1"/>
  <c r="Z76" i="2" s="1"/>
  <c r="V75" i="2"/>
  <c r="S75" i="2"/>
  <c r="S74" i="2" s="1"/>
  <c r="S78" i="2" s="1"/>
  <c r="P75" i="2"/>
  <c r="P74" i="2" s="1"/>
  <c r="M75" i="2"/>
  <c r="M74" i="2" s="1"/>
  <c r="J75" i="2"/>
  <c r="G75" i="2"/>
  <c r="G74" i="2" s="1"/>
  <c r="V74" i="2"/>
  <c r="T74" i="2"/>
  <c r="Q74" i="2"/>
  <c r="N74" i="2"/>
  <c r="K74" i="2"/>
  <c r="J74" i="2"/>
  <c r="H74" i="2"/>
  <c r="E74" i="2"/>
  <c r="Y73" i="2"/>
  <c r="Z73" i="2" s="1"/>
  <c r="V73" i="2"/>
  <c r="S73" i="2"/>
  <c r="P73" i="2"/>
  <c r="M73" i="2"/>
  <c r="J73" i="2"/>
  <c r="X73" i="2" s="1"/>
  <c r="G73" i="2"/>
  <c r="W73" i="2" s="1"/>
  <c r="V72" i="2"/>
  <c r="S72" i="2"/>
  <c r="P72" i="2"/>
  <c r="P70" i="2" s="1"/>
  <c r="M72" i="2"/>
  <c r="M70" i="2" s="1"/>
  <c r="M78" i="2" s="1"/>
  <c r="J72" i="2"/>
  <c r="G72" i="2"/>
  <c r="V71" i="2"/>
  <c r="V70" i="2" s="1"/>
  <c r="S71" i="2"/>
  <c r="P71" i="2"/>
  <c r="M71" i="2"/>
  <c r="J71" i="2"/>
  <c r="G71" i="2"/>
  <c r="W71" i="2" s="1"/>
  <c r="T70" i="2"/>
  <c r="S70" i="2"/>
  <c r="Q70" i="2"/>
  <c r="Q78" i="2" s="1"/>
  <c r="N70" i="2"/>
  <c r="K70" i="2"/>
  <c r="K78" i="2" s="1"/>
  <c r="H70" i="2"/>
  <c r="G70" i="2"/>
  <c r="E70" i="2"/>
  <c r="V69" i="2"/>
  <c r="S69" i="2"/>
  <c r="P69" i="2"/>
  <c r="X69" i="2" s="1"/>
  <c r="M69" i="2"/>
  <c r="W69" i="2" s="1"/>
  <c r="J69" i="2"/>
  <c r="G69" i="2"/>
  <c r="V68" i="2"/>
  <c r="S68" i="2"/>
  <c r="P68" i="2"/>
  <c r="M68" i="2"/>
  <c r="J68" i="2"/>
  <c r="X68" i="2" s="1"/>
  <c r="Y68" i="2" s="1"/>
  <c r="Z68" i="2" s="1"/>
  <c r="G68" i="2"/>
  <c r="W68" i="2" s="1"/>
  <c r="V67" i="2"/>
  <c r="S67" i="2"/>
  <c r="S66" i="2" s="1"/>
  <c r="P67" i="2"/>
  <c r="M67" i="2"/>
  <c r="M66" i="2" s="1"/>
  <c r="J67" i="2"/>
  <c r="G67" i="2"/>
  <c r="G66" i="2" s="1"/>
  <c r="V66" i="2"/>
  <c r="T66" i="2"/>
  <c r="Q66" i="2"/>
  <c r="P66" i="2"/>
  <c r="N66" i="2"/>
  <c r="K66" i="2"/>
  <c r="H66" i="2"/>
  <c r="E66" i="2"/>
  <c r="V65" i="2"/>
  <c r="S65" i="2"/>
  <c r="P65" i="2"/>
  <c r="M65" i="2"/>
  <c r="J65" i="2"/>
  <c r="X65" i="2" s="1"/>
  <c r="G65" i="2"/>
  <c r="W65" i="2" s="1"/>
  <c r="Y65" i="2" s="1"/>
  <c r="Z65" i="2" s="1"/>
  <c r="V64" i="2"/>
  <c r="S64" i="2"/>
  <c r="P64" i="2"/>
  <c r="P62" i="2" s="1"/>
  <c r="M64" i="2"/>
  <c r="W64" i="2" s="1"/>
  <c r="J64" i="2"/>
  <c r="G64" i="2"/>
  <c r="V63" i="2"/>
  <c r="V62" i="2" s="1"/>
  <c r="S63" i="2"/>
  <c r="P63" i="2"/>
  <c r="M63" i="2"/>
  <c r="J63" i="2"/>
  <c r="G63" i="2"/>
  <c r="W63" i="2" s="1"/>
  <c r="T62" i="2"/>
  <c r="S62" i="2"/>
  <c r="Q62" i="2"/>
  <c r="N62" i="2"/>
  <c r="M62" i="2"/>
  <c r="K62" i="2"/>
  <c r="H62" i="2"/>
  <c r="E62" i="2"/>
  <c r="V61" i="2"/>
  <c r="S61" i="2"/>
  <c r="P61" i="2"/>
  <c r="X61" i="2" s="1"/>
  <c r="M61" i="2"/>
  <c r="W61" i="2" s="1"/>
  <c r="J61" i="2"/>
  <c r="G61" i="2"/>
  <c r="V60" i="2"/>
  <c r="S60" i="2"/>
  <c r="P60" i="2"/>
  <c r="M60" i="2"/>
  <c r="J60" i="2"/>
  <c r="X60" i="2" s="1"/>
  <c r="G60" i="2"/>
  <c r="W60" i="2" s="1"/>
  <c r="Y60" i="2" s="1"/>
  <c r="Z60" i="2" s="1"/>
  <c r="V59" i="2"/>
  <c r="S59" i="2"/>
  <c r="S58" i="2" s="1"/>
  <c r="P59" i="2"/>
  <c r="P58" i="2" s="1"/>
  <c r="M59" i="2"/>
  <c r="M58" i="2" s="1"/>
  <c r="J59" i="2"/>
  <c r="J58" i="2" s="1"/>
  <c r="G59" i="2"/>
  <c r="G58" i="2" s="1"/>
  <c r="V58" i="2"/>
  <c r="T58" i="2"/>
  <c r="Q58" i="2"/>
  <c r="N58" i="2"/>
  <c r="K58" i="2"/>
  <c r="H58" i="2"/>
  <c r="E58" i="2"/>
  <c r="N56" i="2"/>
  <c r="H56" i="2"/>
  <c r="V55" i="2"/>
  <c r="S55" i="2"/>
  <c r="P55" i="2"/>
  <c r="X55" i="2" s="1"/>
  <c r="M55" i="2"/>
  <c r="W55" i="2" s="1"/>
  <c r="Y55" i="2" s="1"/>
  <c r="Z55" i="2" s="1"/>
  <c r="V54" i="2"/>
  <c r="V53" i="2" s="1"/>
  <c r="V56" i="2" s="1"/>
  <c r="S54" i="2"/>
  <c r="S53" i="2" s="1"/>
  <c r="S56" i="2" s="1"/>
  <c r="P54" i="2"/>
  <c r="M54" i="2"/>
  <c r="M53" i="2" s="1"/>
  <c r="T53" i="2"/>
  <c r="T56" i="2" s="1"/>
  <c r="Q53" i="2"/>
  <c r="P53" i="2"/>
  <c r="P56" i="2" s="1"/>
  <c r="N53" i="2"/>
  <c r="K53" i="2"/>
  <c r="Y52" i="2"/>
  <c r="Z52" i="2" s="1"/>
  <c r="V52" i="2"/>
  <c r="S52" i="2"/>
  <c r="P52" i="2"/>
  <c r="M52" i="2"/>
  <c r="J52" i="2"/>
  <c r="X52" i="2" s="1"/>
  <c r="G52" i="2"/>
  <c r="W52" i="2" s="1"/>
  <c r="X51" i="2"/>
  <c r="V51" i="2"/>
  <c r="S51" i="2"/>
  <c r="P51" i="2"/>
  <c r="P49" i="2" s="1"/>
  <c r="M51" i="2"/>
  <c r="M49" i="2" s="1"/>
  <c r="J51" i="2"/>
  <c r="G51" i="2"/>
  <c r="V50" i="2"/>
  <c r="V49" i="2" s="1"/>
  <c r="S50" i="2"/>
  <c r="P50" i="2"/>
  <c r="M50" i="2"/>
  <c r="J50" i="2"/>
  <c r="G50" i="2"/>
  <c r="W50" i="2" s="1"/>
  <c r="T49" i="2"/>
  <c r="S49" i="2"/>
  <c r="Q49" i="2"/>
  <c r="N49" i="2"/>
  <c r="K49" i="2"/>
  <c r="H49" i="2"/>
  <c r="G49" i="2"/>
  <c r="G56" i="2" s="1"/>
  <c r="E49" i="2"/>
  <c r="E56" i="2" s="1"/>
  <c r="V46" i="2"/>
  <c r="S46" i="2"/>
  <c r="P46" i="2"/>
  <c r="X46" i="2" s="1"/>
  <c r="M46" i="2"/>
  <c r="W46" i="2" s="1"/>
  <c r="J46" i="2"/>
  <c r="G46" i="2"/>
  <c r="V45" i="2"/>
  <c r="S45" i="2"/>
  <c r="P45" i="2"/>
  <c r="M45" i="2"/>
  <c r="J45" i="2"/>
  <c r="X45" i="2" s="1"/>
  <c r="Y45" i="2" s="1"/>
  <c r="Z45" i="2" s="1"/>
  <c r="G45" i="2"/>
  <c r="W45" i="2" s="1"/>
  <c r="V44" i="2"/>
  <c r="S44" i="2"/>
  <c r="S43" i="2" s="1"/>
  <c r="P44" i="2"/>
  <c r="X44" i="2" s="1"/>
  <c r="X43" i="2" s="1"/>
  <c r="M44" i="2"/>
  <c r="M43" i="2" s="1"/>
  <c r="J44" i="2"/>
  <c r="G44" i="2"/>
  <c r="G43" i="2" s="1"/>
  <c r="V43" i="2"/>
  <c r="T43" i="2"/>
  <c r="Q43" i="2"/>
  <c r="P43" i="2"/>
  <c r="N43" i="2"/>
  <c r="K43" i="2"/>
  <c r="H43" i="2"/>
  <c r="E43" i="2"/>
  <c r="V42" i="2"/>
  <c r="S42" i="2"/>
  <c r="P42" i="2"/>
  <c r="M42" i="2"/>
  <c r="J42" i="2"/>
  <c r="X42" i="2" s="1"/>
  <c r="G42" i="2"/>
  <c r="W42" i="2" s="1"/>
  <c r="Y42" i="2" s="1"/>
  <c r="Z42" i="2" s="1"/>
  <c r="V41" i="2"/>
  <c r="S41" i="2"/>
  <c r="P41" i="2"/>
  <c r="P39" i="2" s="1"/>
  <c r="M41" i="2"/>
  <c r="W41" i="2" s="1"/>
  <c r="J41" i="2"/>
  <c r="G41" i="2"/>
  <c r="V40" i="2"/>
  <c r="V39" i="2" s="1"/>
  <c r="S40" i="2"/>
  <c r="P40" i="2"/>
  <c r="M40" i="2"/>
  <c r="J40" i="2"/>
  <c r="G40" i="2"/>
  <c r="W40" i="2" s="1"/>
  <c r="T39" i="2"/>
  <c r="S39" i="2"/>
  <c r="S47" i="2" s="1"/>
  <c r="Q39" i="2"/>
  <c r="Q47" i="2" s="1"/>
  <c r="N39" i="2"/>
  <c r="M39" i="2"/>
  <c r="K39" i="2"/>
  <c r="K47" i="2" s="1"/>
  <c r="H39" i="2"/>
  <c r="E39" i="2"/>
  <c r="E47" i="2" s="1"/>
  <c r="V38" i="2"/>
  <c r="S38" i="2"/>
  <c r="P38" i="2"/>
  <c r="P35" i="2" s="1"/>
  <c r="M38" i="2"/>
  <c r="W38" i="2" s="1"/>
  <c r="J38" i="2"/>
  <c r="G38" i="2"/>
  <c r="V37" i="2"/>
  <c r="S37" i="2"/>
  <c r="P37" i="2"/>
  <c r="M37" i="2"/>
  <c r="J37" i="2"/>
  <c r="X37" i="2" s="1"/>
  <c r="G37" i="2"/>
  <c r="W37" i="2" s="1"/>
  <c r="Y37" i="2" s="1"/>
  <c r="Z37" i="2" s="1"/>
  <c r="V36" i="2"/>
  <c r="S36" i="2"/>
  <c r="S35" i="2" s="1"/>
  <c r="P36" i="2"/>
  <c r="X36" i="2" s="1"/>
  <c r="M36" i="2"/>
  <c r="J36" i="2"/>
  <c r="G36" i="2"/>
  <c r="G35" i="2" s="1"/>
  <c r="V35" i="2"/>
  <c r="T35" i="2"/>
  <c r="Q35" i="2"/>
  <c r="N35" i="2"/>
  <c r="K35" i="2"/>
  <c r="J35" i="2"/>
  <c r="H35" i="2"/>
  <c r="E35" i="2"/>
  <c r="V32" i="2"/>
  <c r="S32" i="2"/>
  <c r="P32" i="2"/>
  <c r="X32" i="2" s="1"/>
  <c r="M32" i="2"/>
  <c r="W32" i="2" s="1"/>
  <c r="Y32" i="2" s="1"/>
  <c r="Z32" i="2" s="1"/>
  <c r="J32" i="2"/>
  <c r="G32" i="2"/>
  <c r="V31" i="2"/>
  <c r="S31" i="2"/>
  <c r="P31" i="2"/>
  <c r="M31" i="2"/>
  <c r="W31" i="2" s="1"/>
  <c r="Y31" i="2" s="1"/>
  <c r="Z31" i="2" s="1"/>
  <c r="J31" i="2"/>
  <c r="X31" i="2" s="1"/>
  <c r="G31" i="2"/>
  <c r="V30" i="2"/>
  <c r="S30" i="2"/>
  <c r="S29" i="2" s="1"/>
  <c r="P30" i="2"/>
  <c r="P29" i="2" s="1"/>
  <c r="M30" i="2"/>
  <c r="J30" i="2"/>
  <c r="G30" i="2"/>
  <c r="G29" i="2" s="1"/>
  <c r="V29" i="2"/>
  <c r="T29" i="2"/>
  <c r="Q29" i="2"/>
  <c r="N29" i="2"/>
  <c r="K29" i="2"/>
  <c r="J29" i="2"/>
  <c r="H29" i="2"/>
  <c r="E29" i="2"/>
  <c r="T28" i="2"/>
  <c r="V28" i="2" s="1"/>
  <c r="T26" i="2"/>
  <c r="V26" i="2" s="1"/>
  <c r="V24" i="2"/>
  <c r="S24" i="2"/>
  <c r="P24" i="2"/>
  <c r="X24" i="2" s="1"/>
  <c r="M24" i="2"/>
  <c r="W24" i="2" s="1"/>
  <c r="Y24" i="2" s="1"/>
  <c r="Z24" i="2" s="1"/>
  <c r="J24" i="2"/>
  <c r="G24" i="2"/>
  <c r="V23" i="2"/>
  <c r="S23" i="2"/>
  <c r="S21" i="2" s="1"/>
  <c r="Q28" i="2" s="1"/>
  <c r="S28" i="2" s="1"/>
  <c r="P23" i="2"/>
  <c r="M23" i="2"/>
  <c r="J23" i="2"/>
  <c r="X23" i="2" s="1"/>
  <c r="G23" i="2"/>
  <c r="V22" i="2"/>
  <c r="S22" i="2"/>
  <c r="P22" i="2"/>
  <c r="M22" i="2"/>
  <c r="M21" i="2" s="1"/>
  <c r="K28" i="2" s="1"/>
  <c r="M28" i="2" s="1"/>
  <c r="J22" i="2"/>
  <c r="G22" i="2"/>
  <c r="V21" i="2"/>
  <c r="T21" i="2"/>
  <c r="Q21" i="2"/>
  <c r="P21" i="2"/>
  <c r="N28" i="2" s="1"/>
  <c r="P28" i="2" s="1"/>
  <c r="N21" i="2"/>
  <c r="K21" i="2"/>
  <c r="J21" i="2"/>
  <c r="H28" i="2" s="1"/>
  <c r="J28" i="2" s="1"/>
  <c r="H21" i="2"/>
  <c r="E21" i="2"/>
  <c r="V20" i="2"/>
  <c r="S20" i="2"/>
  <c r="P20" i="2"/>
  <c r="M20" i="2"/>
  <c r="J20" i="2"/>
  <c r="X20" i="2" s="1"/>
  <c r="G20" i="2"/>
  <c r="W20" i="2" s="1"/>
  <c r="V19" i="2"/>
  <c r="S19" i="2"/>
  <c r="P19" i="2"/>
  <c r="P17" i="2" s="1"/>
  <c r="N27" i="2" s="1"/>
  <c r="P27" i="2" s="1"/>
  <c r="M19" i="2"/>
  <c r="M17" i="2" s="1"/>
  <c r="K27" i="2" s="1"/>
  <c r="M27" i="2" s="1"/>
  <c r="J19" i="2"/>
  <c r="G19" i="2"/>
  <c r="V18" i="2"/>
  <c r="V17" i="2" s="1"/>
  <c r="S18" i="2"/>
  <c r="S17" i="2" s="1"/>
  <c r="Q27" i="2" s="1"/>
  <c r="S27" i="2" s="1"/>
  <c r="P18" i="2"/>
  <c r="M18" i="2"/>
  <c r="J18" i="2"/>
  <c r="X18" i="2" s="1"/>
  <c r="G18" i="2"/>
  <c r="W18" i="2" s="1"/>
  <c r="T17" i="2"/>
  <c r="Q17" i="2"/>
  <c r="N17" i="2"/>
  <c r="K17" i="2"/>
  <c r="H17" i="2"/>
  <c r="E17" i="2"/>
  <c r="V16" i="2"/>
  <c r="S16" i="2"/>
  <c r="P16" i="2"/>
  <c r="X16" i="2" s="1"/>
  <c r="M16" i="2"/>
  <c r="W16" i="2" s="1"/>
  <c r="Y16" i="2" s="1"/>
  <c r="Z16" i="2" s="1"/>
  <c r="J16" i="2"/>
  <c r="G16" i="2"/>
  <c r="V15" i="2"/>
  <c r="S15" i="2"/>
  <c r="S13" i="2" s="1"/>
  <c r="P15" i="2"/>
  <c r="M15" i="2"/>
  <c r="J15" i="2"/>
  <c r="X15" i="2" s="1"/>
  <c r="G15" i="2"/>
  <c r="V14" i="2"/>
  <c r="S14" i="2"/>
  <c r="P14" i="2"/>
  <c r="M14" i="2"/>
  <c r="M13" i="2" s="1"/>
  <c r="J14" i="2"/>
  <c r="G14" i="2"/>
  <c r="V13" i="2"/>
  <c r="T13" i="2"/>
  <c r="Q13" i="2"/>
  <c r="P13" i="2"/>
  <c r="N26" i="2" s="1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30" i="1" s="1"/>
  <c r="J28" i="1"/>
  <c r="J27" i="1"/>
  <c r="X169" i="2" l="1"/>
  <c r="X171" i="2"/>
  <c r="W171" i="2"/>
  <c r="W156" i="2"/>
  <c r="G154" i="2"/>
  <c r="E177" i="2"/>
  <c r="X67" i="2"/>
  <c r="X66" i="2" s="1"/>
  <c r="E78" i="2"/>
  <c r="X22" i="2"/>
  <c r="X21" i="2" s="1"/>
  <c r="G21" i="2"/>
  <c r="E28" i="2" s="1"/>
  <c r="G28" i="2" s="1"/>
  <c r="X14" i="2"/>
  <c r="X13" i="2" s="1"/>
  <c r="G13" i="2"/>
  <c r="W28" i="2"/>
  <c r="E26" i="2"/>
  <c r="P78" i="2"/>
  <c r="Y46" i="2"/>
  <c r="Z46" i="2" s="1"/>
  <c r="X17" i="2"/>
  <c r="T27" i="2"/>
  <c r="K26" i="2"/>
  <c r="Q26" i="2"/>
  <c r="N25" i="2"/>
  <c r="P26" i="2"/>
  <c r="P25" i="2" s="1"/>
  <c r="Y18" i="2"/>
  <c r="Z18" i="2" s="1"/>
  <c r="Y20" i="2"/>
  <c r="Z20" i="2" s="1"/>
  <c r="X28" i="2"/>
  <c r="Y61" i="2"/>
  <c r="Z61" i="2" s="1"/>
  <c r="Y69" i="2"/>
  <c r="Z69" i="2" s="1"/>
  <c r="I29" i="1"/>
  <c r="W14" i="2"/>
  <c r="W22" i="2"/>
  <c r="X30" i="2"/>
  <c r="X29" i="2" s="1"/>
  <c r="X38" i="2"/>
  <c r="X35" i="2" s="1"/>
  <c r="V47" i="2"/>
  <c r="W72" i="2"/>
  <c r="H47" i="2"/>
  <c r="Q56" i="2"/>
  <c r="T78" i="2"/>
  <c r="M92" i="2"/>
  <c r="X81" i="2"/>
  <c r="Y81" i="2" s="1"/>
  <c r="Z81" i="2" s="1"/>
  <c r="J80" i="2"/>
  <c r="W85" i="2"/>
  <c r="W96" i="2"/>
  <c r="Y96" i="2" s="1"/>
  <c r="Z96" i="2" s="1"/>
  <c r="W103" i="2"/>
  <c r="G102" i="2"/>
  <c r="X104" i="2"/>
  <c r="J102" i="2"/>
  <c r="G119" i="2"/>
  <c r="S119" i="2"/>
  <c r="Y112" i="2"/>
  <c r="Z112" i="2" s="1"/>
  <c r="W165" i="2"/>
  <c r="G164" i="2"/>
  <c r="N47" i="2"/>
  <c r="W51" i="2"/>
  <c r="W90" i="2"/>
  <c r="G17" i="2"/>
  <c r="E27" i="2" s="1"/>
  <c r="G27" i="2" s="1"/>
  <c r="W27" i="2" s="1"/>
  <c r="P47" i="2"/>
  <c r="W44" i="2"/>
  <c r="X63" i="2"/>
  <c r="X62" i="2" s="1"/>
  <c r="J62" i="2"/>
  <c r="W67" i="2"/>
  <c r="X72" i="2"/>
  <c r="K29" i="1"/>
  <c r="W15" i="2"/>
  <c r="Y15" i="2" s="1"/>
  <c r="Z15" i="2" s="1"/>
  <c r="W23" i="2"/>
  <c r="Y23" i="2" s="1"/>
  <c r="Z23" i="2" s="1"/>
  <c r="H26" i="2"/>
  <c r="M35" i="2"/>
  <c r="M47" i="2" s="1"/>
  <c r="W36" i="2"/>
  <c r="G39" i="2"/>
  <c r="G47" i="2" s="1"/>
  <c r="W39" i="2"/>
  <c r="J43" i="2"/>
  <c r="K56" i="2"/>
  <c r="M56" i="2"/>
  <c r="G62" i="2"/>
  <c r="G78" i="2" s="1"/>
  <c r="W62" i="2"/>
  <c r="Y62" i="2" s="1"/>
  <c r="Z62" i="2" s="1"/>
  <c r="J66" i="2"/>
  <c r="N78" i="2"/>
  <c r="V78" i="2"/>
  <c r="G80" i="2"/>
  <c r="G92" i="2" s="1"/>
  <c r="W80" i="2"/>
  <c r="J84" i="2"/>
  <c r="P98" i="2"/>
  <c r="X100" i="2"/>
  <c r="M106" i="2"/>
  <c r="X108" i="2"/>
  <c r="X119" i="2" s="1"/>
  <c r="J119" i="2"/>
  <c r="Y114" i="2"/>
  <c r="Z114" i="2" s="1"/>
  <c r="J127" i="2"/>
  <c r="M142" i="2"/>
  <c r="W137" i="2"/>
  <c r="W145" i="2"/>
  <c r="Y145" i="2" s="1"/>
  <c r="Z145" i="2" s="1"/>
  <c r="M159" i="2"/>
  <c r="M177" i="2" s="1"/>
  <c r="W161" i="2"/>
  <c r="W19" i="2"/>
  <c r="X59" i="2"/>
  <c r="X58" i="2" s="1"/>
  <c r="X75" i="2"/>
  <c r="X74" i="2" s="1"/>
  <c r="X170" i="2"/>
  <c r="X168" i="2" s="1"/>
  <c r="J168" i="2"/>
  <c r="P33" i="2"/>
  <c r="X19" i="2"/>
  <c r="X40" i="2"/>
  <c r="J39" i="2"/>
  <c r="J17" i="2"/>
  <c r="H27" i="2" s="1"/>
  <c r="J27" i="2" s="1"/>
  <c r="M29" i="2"/>
  <c r="W30" i="2"/>
  <c r="X41" i="2"/>
  <c r="Y41" i="2" s="1"/>
  <c r="Z41" i="2" s="1"/>
  <c r="T47" i="2"/>
  <c r="X50" i="2"/>
  <c r="J49" i="2"/>
  <c r="J56" i="2" s="1"/>
  <c r="X54" i="2"/>
  <c r="X53" i="2" s="1"/>
  <c r="W59" i="2"/>
  <c r="X64" i="2"/>
  <c r="Y64" i="2" s="1"/>
  <c r="Z64" i="2" s="1"/>
  <c r="X71" i="2"/>
  <c r="J70" i="2"/>
  <c r="J78" i="2" s="1"/>
  <c r="H78" i="2"/>
  <c r="W75" i="2"/>
  <c r="P92" i="2"/>
  <c r="X82" i="2"/>
  <c r="Y82" i="2" s="1"/>
  <c r="Z82" i="2" s="1"/>
  <c r="X89" i="2"/>
  <c r="J88" i="2"/>
  <c r="W100" i="2"/>
  <c r="Y100" i="2" s="1"/>
  <c r="Z100" i="2" s="1"/>
  <c r="G98" i="2"/>
  <c r="X127" i="2"/>
  <c r="X130" i="2"/>
  <c r="X135" i="2" s="1"/>
  <c r="J135" i="2"/>
  <c r="Y149" i="2"/>
  <c r="Z149" i="2" s="1"/>
  <c r="W158" i="2"/>
  <c r="W54" i="2"/>
  <c r="W95" i="2"/>
  <c r="G94" i="2"/>
  <c r="X99" i="2"/>
  <c r="X98" i="2" s="1"/>
  <c r="J98" i="2"/>
  <c r="P106" i="2"/>
  <c r="X102" i="2"/>
  <c r="X106" i="2" s="1"/>
  <c r="W104" i="2"/>
  <c r="Y104" i="2" s="1"/>
  <c r="Z104" i="2" s="1"/>
  <c r="W108" i="2"/>
  <c r="P127" i="2"/>
  <c r="G135" i="2"/>
  <c r="S135" i="2"/>
  <c r="P152" i="2"/>
  <c r="X155" i="2"/>
  <c r="J154" i="2"/>
  <c r="V154" i="2"/>
  <c r="V177" i="2" s="1"/>
  <c r="X161" i="2"/>
  <c r="X90" i="2"/>
  <c r="Q106" i="2"/>
  <c r="G127" i="2"/>
  <c r="W121" i="2"/>
  <c r="S127" i="2"/>
  <c r="Y123" i="2"/>
  <c r="Z123" i="2" s="1"/>
  <c r="Y125" i="2"/>
  <c r="Z125" i="2" s="1"/>
  <c r="W146" i="2"/>
  <c r="W148" i="2"/>
  <c r="G152" i="2"/>
  <c r="K177" i="2"/>
  <c r="G168" i="2"/>
  <c r="W170" i="2"/>
  <c r="Y170" i="2" s="1"/>
  <c r="Z170" i="2" s="1"/>
  <c r="S177" i="2"/>
  <c r="Y171" i="2"/>
  <c r="Z171" i="2" s="1"/>
  <c r="Y172" i="2"/>
  <c r="Z172" i="2" s="1"/>
  <c r="Y173" i="2"/>
  <c r="Z173" i="2" s="1"/>
  <c r="Y174" i="2"/>
  <c r="Z174" i="2" s="1"/>
  <c r="Y175" i="2"/>
  <c r="Z175" i="2" s="1"/>
  <c r="Y176" i="2"/>
  <c r="Z176" i="2" s="1"/>
  <c r="W129" i="2"/>
  <c r="X137" i="2"/>
  <c r="X142" i="2" s="1"/>
  <c r="J152" i="2"/>
  <c r="X148" i="2"/>
  <c r="X152" i="2" s="1"/>
  <c r="X156" i="2"/>
  <c r="Y156" i="2" s="1"/>
  <c r="Z156" i="2" s="1"/>
  <c r="X165" i="2"/>
  <c r="X164" i="2" s="1"/>
  <c r="J164" i="2"/>
  <c r="W169" i="2"/>
  <c r="M127" i="2"/>
  <c r="J146" i="2"/>
  <c r="X144" i="2"/>
  <c r="G146" i="2"/>
  <c r="X160" i="2"/>
  <c r="J159" i="2"/>
  <c r="Q177" i="2"/>
  <c r="J177" i="2" l="1"/>
  <c r="Y28" i="2"/>
  <c r="Z28" i="2" s="1"/>
  <c r="Y169" i="2"/>
  <c r="Z169" i="2" s="1"/>
  <c r="W168" i="2"/>
  <c r="W135" i="2"/>
  <c r="Y135" i="2" s="1"/>
  <c r="Z135" i="2" s="1"/>
  <c r="Y129" i="2"/>
  <c r="Z129" i="2" s="1"/>
  <c r="Y148" i="2"/>
  <c r="Z148" i="2" s="1"/>
  <c r="W152" i="2"/>
  <c r="Y152" i="2" s="1"/>
  <c r="Z152" i="2" s="1"/>
  <c r="X154" i="2"/>
  <c r="X177" i="2" s="1"/>
  <c r="Y155" i="2"/>
  <c r="Z155" i="2" s="1"/>
  <c r="Y95" i="2"/>
  <c r="Z95" i="2" s="1"/>
  <c r="W94" i="2"/>
  <c r="Y94" i="2" s="1"/>
  <c r="Z94" i="2" s="1"/>
  <c r="X56" i="2"/>
  <c r="P178" i="2"/>
  <c r="W35" i="2"/>
  <c r="Y35" i="2" s="1"/>
  <c r="Z35" i="2" s="1"/>
  <c r="Y36" i="2"/>
  <c r="Z36" i="2" s="1"/>
  <c r="Y103" i="2"/>
  <c r="Z103" i="2" s="1"/>
  <c r="W102" i="2"/>
  <c r="M26" i="2"/>
  <c r="M25" i="2" s="1"/>
  <c r="M33" i="2" s="1"/>
  <c r="M178" i="2" s="1"/>
  <c r="M180" i="2" s="1"/>
  <c r="K25" i="2"/>
  <c r="V27" i="2"/>
  <c r="V25" i="2" s="1"/>
  <c r="V33" i="2" s="1"/>
  <c r="V178" i="2" s="1"/>
  <c r="L28" i="1" s="1"/>
  <c r="T25" i="2"/>
  <c r="Y38" i="2"/>
  <c r="Z38" i="2" s="1"/>
  <c r="X146" i="2"/>
  <c r="Y144" i="2"/>
  <c r="Z144" i="2" s="1"/>
  <c r="Y146" i="2"/>
  <c r="Z146" i="2" s="1"/>
  <c r="Y108" i="2"/>
  <c r="Z108" i="2" s="1"/>
  <c r="W119" i="2"/>
  <c r="Y119" i="2" s="1"/>
  <c r="Z119" i="2" s="1"/>
  <c r="W53" i="2"/>
  <c r="Y54" i="2"/>
  <c r="Z54" i="2" s="1"/>
  <c r="W29" i="2"/>
  <c r="Y29" i="2" s="1"/>
  <c r="Z29" i="2" s="1"/>
  <c r="Y30" i="2"/>
  <c r="Z30" i="2" s="1"/>
  <c r="Y130" i="2"/>
  <c r="Z130" i="2" s="1"/>
  <c r="J47" i="2"/>
  <c r="Y90" i="2"/>
  <c r="Z90" i="2" s="1"/>
  <c r="W88" i="2"/>
  <c r="Y165" i="2"/>
  <c r="Z165" i="2" s="1"/>
  <c r="W164" i="2"/>
  <c r="Y164" i="2" s="1"/>
  <c r="Z164" i="2" s="1"/>
  <c r="J106" i="2"/>
  <c r="G26" i="2"/>
  <c r="E25" i="2"/>
  <c r="Y158" i="2"/>
  <c r="Z158" i="2" s="1"/>
  <c r="W154" i="2"/>
  <c r="Y75" i="2"/>
  <c r="Z75" i="2" s="1"/>
  <c r="W74" i="2"/>
  <c r="Y50" i="2"/>
  <c r="Z50" i="2" s="1"/>
  <c r="X49" i="2"/>
  <c r="X39" i="2"/>
  <c r="X47" i="2" s="1"/>
  <c r="Y19" i="2"/>
  <c r="Z19" i="2" s="1"/>
  <c r="Y99" i="2"/>
  <c r="Z99" i="2" s="1"/>
  <c r="J26" i="2"/>
  <c r="H25" i="2"/>
  <c r="Y44" i="2"/>
  <c r="Z44" i="2" s="1"/>
  <c r="W43" i="2"/>
  <c r="Y51" i="2"/>
  <c r="Z51" i="2" s="1"/>
  <c r="W49" i="2"/>
  <c r="Y49" i="2" s="1"/>
  <c r="Z49" i="2" s="1"/>
  <c r="Y85" i="2"/>
  <c r="Z85" i="2" s="1"/>
  <c r="W84" i="2"/>
  <c r="Y84" i="2" s="1"/>
  <c r="Z84" i="2" s="1"/>
  <c r="Y72" i="2"/>
  <c r="Z72" i="2" s="1"/>
  <c r="W70" i="2"/>
  <c r="Y70" i="2" s="1"/>
  <c r="Z70" i="2" s="1"/>
  <c r="Y22" i="2"/>
  <c r="Z22" i="2" s="1"/>
  <c r="W21" i="2"/>
  <c r="Y21" i="2" s="1"/>
  <c r="Z21" i="2" s="1"/>
  <c r="W17" i="2"/>
  <c r="Y17" i="2" s="1"/>
  <c r="Z17" i="2" s="1"/>
  <c r="S26" i="2"/>
  <c r="S25" i="2" s="1"/>
  <c r="S33" i="2" s="1"/>
  <c r="S178" i="2" s="1"/>
  <c r="L27" i="1" s="1"/>
  <c r="Q25" i="2"/>
  <c r="Y27" i="2"/>
  <c r="Z27" i="2" s="1"/>
  <c r="X80" i="2"/>
  <c r="X92" i="2" s="1"/>
  <c r="G177" i="2"/>
  <c r="W127" i="2"/>
  <c r="Y127" i="2" s="1"/>
  <c r="Z127" i="2" s="1"/>
  <c r="Y121" i="2"/>
  <c r="Z121" i="2" s="1"/>
  <c r="Y71" i="2"/>
  <c r="Z71" i="2" s="1"/>
  <c r="X70" i="2"/>
  <c r="W98" i="2"/>
  <c r="Y98" i="2" s="1"/>
  <c r="Z98" i="2" s="1"/>
  <c r="X159" i="2"/>
  <c r="Y160" i="2"/>
  <c r="Z160" i="2" s="1"/>
  <c r="Y89" i="2"/>
  <c r="Z89" i="2" s="1"/>
  <c r="X88" i="2"/>
  <c r="Y59" i="2"/>
  <c r="Z59" i="2" s="1"/>
  <c r="W58" i="2"/>
  <c r="Y58" i="2" s="1"/>
  <c r="Z58" i="2" s="1"/>
  <c r="X27" i="2"/>
  <c r="X78" i="2"/>
  <c r="Y161" i="2"/>
  <c r="Z161" i="2" s="1"/>
  <c r="W159" i="2"/>
  <c r="Y137" i="2"/>
  <c r="Z137" i="2" s="1"/>
  <c r="W142" i="2"/>
  <c r="Y142" i="2" s="1"/>
  <c r="Z142" i="2" s="1"/>
  <c r="Y67" i="2"/>
  <c r="Z67" i="2" s="1"/>
  <c r="W66" i="2"/>
  <c r="Y66" i="2" s="1"/>
  <c r="Z66" i="2" s="1"/>
  <c r="G106" i="2"/>
  <c r="J92" i="2"/>
  <c r="Y14" i="2"/>
  <c r="Z14" i="2" s="1"/>
  <c r="W13" i="2"/>
  <c r="Y63" i="2"/>
  <c r="Z63" i="2" s="1"/>
  <c r="Y40" i="2"/>
  <c r="Z40" i="2" s="1"/>
  <c r="X26" i="2" l="1"/>
  <c r="X25" i="2" s="1"/>
  <c r="X33" i="2" s="1"/>
  <c r="X178" i="2" s="1"/>
  <c r="J25" i="2"/>
  <c r="J33" i="2" s="1"/>
  <c r="J178" i="2" s="1"/>
  <c r="W26" i="2"/>
  <c r="G25" i="2"/>
  <c r="G33" i="2" s="1"/>
  <c r="G178" i="2" s="1"/>
  <c r="W56" i="2"/>
  <c r="Y56" i="2" s="1"/>
  <c r="Z56" i="2" s="1"/>
  <c r="Y53" i="2"/>
  <c r="Z53" i="2" s="1"/>
  <c r="W106" i="2"/>
  <c r="Y106" i="2" s="1"/>
  <c r="Z106" i="2" s="1"/>
  <c r="Y102" i="2"/>
  <c r="Z102" i="2" s="1"/>
  <c r="W92" i="2"/>
  <c r="Y92" i="2" s="1"/>
  <c r="Z92" i="2" s="1"/>
  <c r="W177" i="2"/>
  <c r="Y177" i="2" s="1"/>
  <c r="Z177" i="2" s="1"/>
  <c r="Y168" i="2"/>
  <c r="Z168" i="2" s="1"/>
  <c r="S180" i="2"/>
  <c r="W78" i="2"/>
  <c r="Y78" i="2" s="1"/>
  <c r="Z78" i="2" s="1"/>
  <c r="Y74" i="2"/>
  <c r="Z74" i="2" s="1"/>
  <c r="W47" i="2"/>
  <c r="Y47" i="2" s="1"/>
  <c r="Z47" i="2" s="1"/>
  <c r="Y43" i="2"/>
  <c r="Z43" i="2" s="1"/>
  <c r="Y39" i="2"/>
  <c r="Z39" i="2" s="1"/>
  <c r="Y154" i="2"/>
  <c r="Z154" i="2" s="1"/>
  <c r="Y88" i="2"/>
  <c r="Z88" i="2" s="1"/>
  <c r="V180" i="2"/>
  <c r="L30" i="1"/>
  <c r="Y80" i="2"/>
  <c r="Z80" i="2" s="1"/>
  <c r="Y13" i="2"/>
  <c r="Z13" i="2" s="1"/>
  <c r="Y159" i="2"/>
  <c r="Z159" i="2" s="1"/>
  <c r="J180" i="2" l="1"/>
  <c r="C30" i="1"/>
  <c r="N28" i="1"/>
  <c r="G180" i="2"/>
  <c r="N27" i="1"/>
  <c r="B27" i="1" s="1"/>
  <c r="Y26" i="2"/>
  <c r="Z26" i="2" s="1"/>
  <c r="W25" i="2"/>
  <c r="B28" i="1" l="1"/>
  <c r="B30" i="1" s="1"/>
  <c r="B29" i="1"/>
  <c r="X180" i="2"/>
  <c r="N30" i="1"/>
  <c r="M29" i="1"/>
  <c r="M30" i="1" s="1"/>
  <c r="I28" i="1"/>
  <c r="I30" i="1" s="1"/>
  <c r="K28" i="1"/>
  <c r="K30" i="1" s="1"/>
  <c r="I27" i="1"/>
  <c r="K27" i="1"/>
  <c r="Y25" i="2"/>
  <c r="Z25" i="2" s="1"/>
  <c r="W33" i="2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<sst xmlns="http://schemas.openxmlformats.org/spreadsheetml/2006/main" count="707" uniqueCount="365">
  <si>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</si>
  <si>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</si>
  <si>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</si>
  <si>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</si>
  <si>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</si>
  <si>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</si>
  <si>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</si>
  <si>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</si>
  <si>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</si>
  <si>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</si>
  <si>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</si>
  <si>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</si>
  <si>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</si>
  <si>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</si>
  <si>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</si>
  <si>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</si>
  <si>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</si>
  <si>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</si>
  <si>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</si>
  <si>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</si>
  <si>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</si>
  <si>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</si>
  <si>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</si>
  <si>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</si>
  <si>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</si>
  <si>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</si>
  <si>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</si>
  <si>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</si>
  <si>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</si>
  <si>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</si>
  <si>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</si>
  <si>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</si>
  <si>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</si>
  <si>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</si>
  <si>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</si>
  <si>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</si>
  <si>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</si>
  <si>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</si>
  <si>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</si>
  <si>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</si>
  <si>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</si>
  <si>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</si>
  <si>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</si>
  <si>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</si>
  <si>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</si>
  <si>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</si>
  <si>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</si>
  <si>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</si>
  <si>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</si>
  <si>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</si>
  <si>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</si>
  <si>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</si>
  <si>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</si>
  <si>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</si>
  <si>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</si>
  <si>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</si>
  <si>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</si>
  <si>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</si>
  <si>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</si>
  <si>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</si>
  <si>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</si>
  <si>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</si>
  <si>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</si>
  <si>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</si>
  <si>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</si>
  <si>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</si>
  <si>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</si>
  <si>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</si>
  <si>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</si>
  <si>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</si>
  <si>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</si>
  <si>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</si>
  <si>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</si>
  <si>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</si>
  <si>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</si>
  <si>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</si>
  <si>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</si>
  <si>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</si>
  <si>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</si>
  <si>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</si>
  <si>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</si>
  <si>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</si>
  <si>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</si>
  <si>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</si>
  <si>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</si>
  <si>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</si>
  <si>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</si>
  <si>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</si>
  <si>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</si>
  <si>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</si>
  <si>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</si>
  <si>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</si>
  <si>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</si>
  <si>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</si>
  <si>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</si>
  <si>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</si>
  <si>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</si>
  <si>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</si>
  <si>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</si>
  <si>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</si>
  <si>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</si>
  <si>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</si>
  <si>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</si>
  <si>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</si>
  <si>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</si>
  <si>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</si>
  <si>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</si>
  <si>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</si>
  <si>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</si>
  <si>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</si>
  <si>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</si>
  <si>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</si>
  <si>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</si>
  <si>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</si>
  <si>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</si>
  <si>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</si>
  <si>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</si>
  <si>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</si>
  <si>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</si>
  <si>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</si>
  <si>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</si>
  <si>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</si>
  <si>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</si>
  <si>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</si>
  <si>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</si>
  <si>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</si>
  <si>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</si>
  <si>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</si>
  <si>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</si>
  <si>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</si>
  <si>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</si>
  <si>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</si>
  <si>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</si>
  <si>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</si>
  <si>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</si>
  <si>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</si>
  <si>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</si>
  <si>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</si>
  <si>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</si>
  <si>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</si>
  <si>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</si>
  <si>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</si>
  <si>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</si>
  <si>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</si>
  <si>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</si>
  <si>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</si>
  <si>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</si>
  <si>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</si>
  <si>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</si>
  <si>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</si>
  <si>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</si>
  <si>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</si>
  <si>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</si>
  <si>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</si>
  <si>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</si>
  <si>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</si>
  <si>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</si>
  <si>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</si>
  <si>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</si>
  <si>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</si>
  <si>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</si>
  <si>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</si>
  <si>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</si>
  <si>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</si>
  <si>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</si>
  <si>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</si>
  <si>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</si>
  <si>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</si>
  <si>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</si>
  <si>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</si>
  <si>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</si>
  <si>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</si>
  <si>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</si>
  <si>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</si>
  <si>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</si>
  <si>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</si>
  <si>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</si>
  <si>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</si>
  <si>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</si>
  <si>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</si>
  <si>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</si>
  <si>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</si>
  <si>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</si>
  <si>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</si>
  <si>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</si>
  <si>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</si>
  <si>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</si>
  <si>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</si>
  <si>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</si>
  <si>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</si>
  <si>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</si>
  <si>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</si>
  <si>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</si>
  <si>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</si>
  <si>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</si>
  <si>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</si>
  <si>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</si>
  <si>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</si>
  <si>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</si>
  <si>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</si>
  <si>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</si>
  <si>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</si>
  <si>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</si>
  <si>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</si>
  <si>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</si>
  <si>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</si>
  <si>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</si>
  <si>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</si>
  <si>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</si>
  <si>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</si>
  <si>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</si>
  <si>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</si>
  <si>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</si>
  <si>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</si>
  <si>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</si>
  <si>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</si>
  <si>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</si>
  <si>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</si>
  <si>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</si>
  <si>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</si>
  <si>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</si>
  <si>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</si>
  <si>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</si>
  <si>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</si>
  <si>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</si>
  <si>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</si>
  <si>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</si>
  <si>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</si>
  <si>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</si>
  <si>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</si>
  <si>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</si>
  <si>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</si>
  <si>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</si>
  <si>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</si>
  <si>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</si>
  <si>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</si>
  <si>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</si>
  <si>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</si>
  <si>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</si>
  <si>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</si>
  <si>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</si>
  <si>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</si>
  <si>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</si>
  <si>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</si>
  <si>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</si>
  <si>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</si>
  <si>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</si>
  <si>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</si>
  <si>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</si>
  <si>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</si>
  <si>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</si>
  <si>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</si>
  <si>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</si>
  <si>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</si>
  <si>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</si>
  <si>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</si>
  <si>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</si>
  <si>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</si>
  <si>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</si>
  <si>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</si>
  <si>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</si>
  <si>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</si>
  <si>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</si>
  <si>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</si>
  <si>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</si>
  <si>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</si>
  <si>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</si>
  <si>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</si>
  <si>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</si>
  <si>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</si>
  <si>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</si>
  <si>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</si>
  <si>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</si>
  <si>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</si>
  <si>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</si>
  <si>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</si>
  <si>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</si>
  <si>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</si>
  <si>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</si>
  <si>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</si>
  <si>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</si>
  <si>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</si>
  <si>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</si>
  <si>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</si>
  <si>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</si>
  <si>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</si>
  <si>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</si>
  <si>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</si>
  <si>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</si>
  <si>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</si>
  <si>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</si>
  <si>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</si>
  <si>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</si>
  <si>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</si>
  <si>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</si>
  <si>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</si>
  <si>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</si>
  <si>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</si>
  <si>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</si>
  <si>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</si>
  <si>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</si>
  <si>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</si>
  <si>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</si>
  <si>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</si>
  <si>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</si>
  <si>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</si>
  <si>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</si>
  <si>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</si>
  <si>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</si>
  <si>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</si>
  <si>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</si>
  <si>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</si>
  <si>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</si>
  <si>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</si>
  <si>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</si>
  <si>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</si>
  <si>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</si>
  <si>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</si>
  <si>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</si>
  <si>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</si>
  <si>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</si>
  <si>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</si>
  <si>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</si>
  <si>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</si>
  <si>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</si>
  <si>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</si>
  <si>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</si>
  <si>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</si>
  <si>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</si>
  <si>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</si>
  <si>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</si>
  <si>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</si>
  <si>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</si>
  <si>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</si>
  <si>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</si>
  <si>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</si>
  <si>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</si>
  <si>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</si>
  <si>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</si>
  <si>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</si>
  <si>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</si>
  <si>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Додаток №4</t>
  </si>
  <si>
    <t xml:space="preserve">до Договору про надання гранту №4FILM1-02353 </t>
  </si>
  <si>
    <t>від "15" вересня 2021 року</t>
  </si>
  <si>
    <t>за період з 15.09.2021 по 22.11.2021 року</t>
  </si>
  <si>
    <t>Директор</t>
  </si>
  <si>
    <t>Кляцкін К.О.</t>
  </si>
  <si>
    <t>Розвиток кінопроєкту</t>
  </si>
  <si>
    <t>ТОВАРИСТВО З ОБМЕЖЕНОЮ ВІДПОВІДАЛЬНІСТЮ "ДОКНОУТФІЛМС"</t>
  </si>
  <si>
    <t xml:space="preserve">Поліський фокстрот </t>
  </si>
  <si>
    <t>Кляцкін Костянтин Олександрович, керівник проєкту, сценарист</t>
  </si>
  <si>
    <t>Войтенко Ольга Михайлівна, скрипт-доктор</t>
  </si>
  <si>
    <t>Галушко Кирило Юрійович, історичний консультант</t>
  </si>
  <si>
    <t>ФОП Дубашидзе Нателла Михайлівна, м. Київ, вул. Бориса Гмирі, буд.5, прим.78, 25.0 м²</t>
  </si>
  <si>
    <t>км</t>
  </si>
  <si>
    <t>ФОП Руденко Н.А.оренда легкового автомобіля для проведення інтер'ювання документальних героїв-прототипів майбутніх персонажів сценарію.</t>
  </si>
  <si>
    <t>ФОП Оринчак С.О. менеджер</t>
  </si>
  <si>
    <t>ФО-П Ляхова Є.О., бухгалтерські послуги</t>
  </si>
  <si>
    <t>ФОП Ляхов О.А.Юридичні послуги</t>
  </si>
  <si>
    <t>договір</t>
  </si>
  <si>
    <t>ФОП Малащук, Я.А., послуги літературного редактора</t>
  </si>
  <si>
    <t>сценарій</t>
  </si>
  <si>
    <t>ФОП Борисова А.Ю.послуги з інтерв'ювання документальних героїв-прототипів майбутніх персонажів фільму</t>
  </si>
  <si>
    <t>ФОП Батицький Р.О. послуги з пошуку архівного матеріалу (ресерч)</t>
  </si>
  <si>
    <t>ФОП Маслобойщиков М.С. послуги з розшифровки документальних інтерв'ю з подальшою вичиткою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</si>
</sst>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0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4" fillId="0" borderId="74" xfId="0" applyFont="1" applyBorder="1" applyAlignment="1">
      <alignment vertical="top" wrapText="1"/>
    </xf>
    <xf numFmtId="4" fontId="14" fillId="0" borderId="75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4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4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4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4" fillId="0" borderId="62" xfId="0" applyFont="1" applyBorder="1" applyAlignment="1">
      <alignment horizontal="center" vertical="top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90" xfId="0" applyNumberFormat="1" applyFont="1" applyFill="1" applyBorder="1" applyAlignment="1">
      <alignment horizontal="right" vertical="top"/>
    </xf>
    <xf numFmtId="0" fontId="4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4" fillId="0" borderId="73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10" fontId="14" fillId="0" borderId="75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10" fontId="14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5" xfId="0" applyNumberFormat="1" applyFont="1" applyBorder="1" applyAlignment="1">
      <alignment horizontal="right" vertical="top"/>
    </xf>
    <xf numFmtId="10" fontId="14" fillId="0" borderId="95" xfId="0" applyNumberFormat="1" applyFont="1" applyBorder="1" applyAlignment="1">
      <alignment horizontal="right" vertical="top"/>
    </xf>
    <xf numFmtId="0" fontId="3" fillId="5" borderId="81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65" fontId="2" fillId="0" borderId="63" xfId="0" applyNumberFormat="1" applyFont="1" applyBorder="1" applyAlignment="1">
      <alignment vertical="top"/>
    </xf>
    <xf numFmtId="49" fontId="3" fillId="0" borderId="64" xfId="0" applyNumberFormat="1" applyFont="1" applyBorder="1" applyAlignment="1">
      <alignment horizontal="center" vertical="top"/>
    </xf>
    <xf numFmtId="0" fontId="4" fillId="0" borderId="94" xfId="0" applyFont="1" applyBorder="1" applyAlignment="1">
      <alignment vertical="top" wrapText="1"/>
    </xf>
    <xf numFmtId="4" fontId="2" fillId="7" borderId="47" xfId="0" applyNumberFormat="1" applyFont="1" applyFill="1" applyBorder="1" applyAlignment="1">
      <alignment horizontal="right" vertical="center"/>
    </xf>
    <xf numFmtId="4" fontId="14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33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  <xf numFmtId="0" fontId="32" fillId="0" borderId="112" xfId="0" applyFont="1" applyBorder="1" applyAlignment="1">
      <alignment horizontal="center" vertical="center" wrapText="1"/>
    </xf>
    <xf numFmtId="4" fontId="32" fillId="0" borderId="112" xfId="0" applyNumberFormat="1" applyFont="1" applyBorder="1" applyAlignment="1">
      <alignment horizontal="center" vertical="center" wrapText="1"/>
    </xf>
    <xf numFmtId="49" fontId="0" fillId="0" borderId="112" xfId="0" applyNumberFormat="1" applyBorder="1" applyAlignment="1">
      <alignment horizontal="right" wrapText="1"/>
    </xf>
    <xf numFmtId="0" fontId="0" fillId="0" borderId="112" xfId="0" applyBorder="1" applyAlignment="1">
      <alignment wrapText="1"/>
    </xf>
    <xf numFmtId="4" fontId="0" fillId="0" borderId="112" xfId="0" applyNumberFormat="1" applyBorder="1"/>
    <xf numFmtId="0" fontId="32" fillId="0" borderId="0" xfId="0" applyFont="1" applyAlignment="1">
      <alignment wrapText="1"/>
    </xf>
    <xf numFmtId="4" fontId="32" fillId="0" borderId="112" xfId="0" applyNumberFormat="1" applyFont="1" applyBorder="1" applyAlignment="1">
      <alignment wrapText="1"/>
    </xf>
    <xf numFmtId="0" fontId="32" fillId="0" borderId="112" xfId="0" applyFont="1" applyBorder="1" applyAlignment="1">
      <alignment wrapText="1"/>
    </xf>
    <xf numFmtId="0" fontId="32" fillId="0" borderId="0" xfId="0" applyFont="1"/>
    <xf numFmtId="0" fontId="36" fillId="0" borderId="0" xfId="0" applyFont="1"/>
    <xf numFmtId="4" fontId="36" fillId="0" borderId="0" xfId="0" applyNumberFormat="1" applyFont="1"/>
    <xf numFmtId="0" fontId="37" fillId="0" borderId="0" xfId="0" applyFont="1" applyAlignment="1">
      <alignment vertical="center"/>
    </xf>
    <xf numFmtId="0" fontId="37" fillId="0" borderId="0" xfId="0" applyFont="1" applyAlignment="1"/>
    <xf numFmtId="14" fontId="1" fillId="0" borderId="0" xfId="0" applyNumberFormat="1" applyFont="1" applyAlignment="1">
      <alignment horizontal="left"/>
    </xf>
    <xf numFmtId="0" fontId="39" fillId="0" borderId="58" xfId="0" applyFont="1" applyBorder="1" applyAlignment="1">
      <alignment horizontal="center" vertical="top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0" fontId="38" fillId="0" borderId="59" xfId="0" applyFont="1" applyFill="1" applyBorder="1" applyAlignment="1">
      <alignment vertical="top" wrapText="1"/>
    </xf>
    <xf numFmtId="0" fontId="38" fillId="0" borderId="59" xfId="0" applyFont="1" applyBorder="1" applyAlignment="1">
      <alignment vertical="top" wrapText="1"/>
    </xf>
    <xf numFmtId="0" fontId="39" fillId="0" borderId="59" xfId="0" applyFont="1" applyFill="1" applyBorder="1" applyAlignment="1">
      <alignment vertical="top" wrapText="1"/>
    </xf>
    <xf numFmtId="0" fontId="38" fillId="0" borderId="58" xfId="0" applyFont="1" applyBorder="1" applyAlignment="1">
      <alignment horizontal="center" vertical="top" wrapText="1"/>
    </xf>
    <xf numFmtId="4" fontId="39" fillId="0" borderId="24" xfId="0" applyNumberFormat="1" applyFont="1" applyBorder="1" applyAlignment="1">
      <alignment horizontal="right" vertical="top" wrapText="1"/>
    </xf>
    <xf numFmtId="4" fontId="39" fillId="0" borderId="26" xfId="0" applyNumberFormat="1" applyFont="1" applyBorder="1" applyAlignment="1">
      <alignment horizontal="right" vertical="top" wrapText="1"/>
    </xf>
    <xf numFmtId="0" fontId="39" fillId="0" borderId="59" xfId="0" applyFont="1" applyBorder="1" applyAlignment="1">
      <alignment horizontal="left" vertical="top" wrapText="1"/>
    </xf>
    <xf numFmtId="0" fontId="38" fillId="0" borderId="58" xfId="0" applyFont="1" applyBorder="1" applyAlignment="1">
      <alignment horizontal="center" vertical="top"/>
    </xf>
    <xf numFmtId="0" fontId="39" fillId="0" borderId="59" xfId="0" applyFont="1" applyBorder="1" applyAlignment="1">
      <alignment vertical="top" wrapText="1"/>
    </xf>
    <xf numFmtId="0" fontId="39" fillId="0" borderId="23" xfId="0" applyFont="1" applyBorder="1" applyAlignment="1">
      <alignment horizontal="center" vertical="top"/>
    </xf>
    <xf numFmtId="4" fontId="39" fillId="0" borderId="60" xfId="0" applyNumberFormat="1" applyFont="1" applyBorder="1" applyAlignment="1">
      <alignment horizontal="right" vertical="top"/>
    </xf>
    <xf numFmtId="0" fontId="39" fillId="0" borderId="61" xfId="0" applyFont="1" applyFill="1" applyBorder="1" applyAlignment="1">
      <alignment vertical="top" wrapText="1"/>
    </xf>
    <xf numFmtId="0" fontId="39" fillId="0" borderId="58" xfId="0" applyFont="1" applyFill="1" applyBorder="1" applyAlignment="1">
      <alignment horizontal="center" vertical="top"/>
    </xf>
    <xf numFmtId="4" fontId="39" fillId="0" borderId="24" xfId="0" applyNumberFormat="1" applyFont="1" applyFill="1" applyBorder="1" applyAlignment="1">
      <alignment horizontal="right" vertical="top"/>
    </xf>
    <xf numFmtId="4" fontId="39" fillId="0" borderId="26" xfId="0" applyNumberFormat="1" applyFont="1" applyFill="1" applyBorder="1" applyAlignment="1">
      <alignment horizontal="right" vertical="top"/>
    </xf>
    <xf numFmtId="0" fontId="39" fillId="0" borderId="60" xfId="0" applyFont="1" applyFill="1" applyBorder="1" applyAlignment="1">
      <alignment vertical="top" wrapText="1"/>
    </xf>
    <xf numFmtId="0" fontId="39" fillId="0" borderId="32" xfId="0" applyFont="1" applyBorder="1"/>
    <xf numFmtId="0" fontId="39" fillId="0" borderId="3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0" xfId="0" applyNumberFormat="1" applyFont="1" applyFill="1" applyBorder="1" applyAlignment="1">
      <alignment horizontal="left" vertical="center" wrapText="1"/>
    </xf>
    <xf numFmtId="0" fontId="10" fillId="0" borderId="101" xfId="0" applyFont="1" applyBorder="1"/>
    <xf numFmtId="0" fontId="10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08" xfId="0" applyFont="1" applyBorder="1"/>
    <xf numFmtId="4" fontId="4" fillId="0" borderId="62" xfId="0" applyNumberFormat="1" applyFont="1" applyBorder="1" applyAlignment="1">
      <alignment horizontal="right" vertical="center"/>
    </xf>
    <xf numFmtId="0" fontId="10" fillId="0" borderId="74" xfId="0" applyFont="1" applyBorder="1"/>
    <xf numFmtId="0" fontId="10" fillId="0" borderId="88" xfId="0" applyFont="1" applyBorder="1"/>
    <xf numFmtId="0" fontId="10" fillId="0" borderId="89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14" fontId="1" fillId="0" borderId="0" xfId="0" applyNumberFormat="1" applyFont="1" applyAlignment="1">
      <alignment horizontal="left"/>
    </xf>
    <xf numFmtId="0" fontId="32" fillId="8" borderId="109" xfId="0" applyFont="1" applyFill="1" applyBorder="1" applyAlignment="1">
      <alignment horizontal="center" vertical="center" wrapText="1"/>
    </xf>
    <xf numFmtId="0" fontId="32" fillId="8" borderId="110" xfId="0" applyFont="1" applyFill="1" applyBorder="1" applyAlignment="1">
      <alignment horizontal="center" vertical="center" wrapText="1"/>
    </xf>
    <xf numFmtId="0" fontId="32" fillId="8" borderId="111" xfId="0" applyFont="1" applyFill="1" applyBorder="1" applyAlignment="1">
      <alignment horizontal="center" vertical="center" wrapText="1"/>
    </xf>
    <xf numFmtId="4" fontId="32" fillId="8" borderId="109" xfId="0" applyNumberFormat="1" applyFont="1" applyFill="1" applyBorder="1" applyAlignment="1">
      <alignment horizontal="center" vertical="center" wrapText="1"/>
    </xf>
    <xf numFmtId="4" fontId="32" fillId="8" borderId="110" xfId="0" applyNumberFormat="1" applyFont="1" applyFill="1" applyBorder="1" applyAlignment="1">
      <alignment horizontal="center" vertical="center" wrapText="1"/>
    </xf>
    <xf numFmtId="4" fontId="32" fillId="8" borderId="1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2" fillId="0" borderId="109" xfId="0" applyFont="1" applyBorder="1" applyAlignment="1">
      <alignment horizontal="right" wrapText="1"/>
    </xf>
    <xf numFmtId="0" fontId="32" fillId="0" borderId="11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8" zoomScale="78" zoomScaleNormal="78" workbookViewId="0">
      <selection activeCell="B12" sqref="B12"/>
    </sheetView>
  </sheetViews>
  <sheetFormatPr defaultColWidth="12.59765625" defaultRowHeight="15" customHeight="1" x14ac:dyDescent="0.25"/>
  <cols>
    <col min="1" max="1" width="16" customWidth="1"/>
    <col min="2" max="2" width="14.5" customWidth="1"/>
    <col min="3" max="8" width="20.3984375" customWidth="1"/>
    <col min="9" max="9" width="14.5" customWidth="1"/>
    <col min="10" max="10" width="20.3984375" customWidth="1"/>
    <col min="11" max="11" width="14.5" customWidth="1"/>
    <col min="12" max="12" width="20.3984375" customWidth="1"/>
    <col min="13" max="13" width="14.5" customWidth="1"/>
    <col min="14" max="14" width="20.3984375" customWidth="1"/>
    <col min="15" max="23" width="4.8984375" customWidth="1"/>
    <col min="24" max="26" width="9.59765625" customWidth="1"/>
    <col min="27" max="31" width="11" customWidth="1"/>
  </cols>
  <sheetData>
    <row r="1" spans="1:31" ht="15" customHeight="1" x14ac:dyDescent="0.25">
      <c r="A1" s="380" t="s">
        <v>0</v>
      </c>
      <c r="B1" s="375"/>
      <c r="C1" s="1"/>
      <c r="D1" s="2"/>
      <c r="E1" s="1"/>
      <c r="F1" s="1"/>
      <c r="G1" s="1"/>
      <c r="H1" s="2" t="s">
        <v>341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80" t="s">
        <v>342</v>
      </c>
      <c r="I2" s="375"/>
      <c r="J2" s="3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80" t="s">
        <v>343</v>
      </c>
      <c r="I3" s="375"/>
      <c r="J3" s="37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1</v>
      </c>
      <c r="B10" s="1"/>
      <c r="C10" s="1" t="s">
        <v>347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2</v>
      </c>
      <c r="B11" s="1"/>
      <c r="C11" s="350" t="s">
        <v>347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</v>
      </c>
      <c r="B12" s="1"/>
      <c r="C12" s="351" t="s">
        <v>348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4</v>
      </c>
      <c r="B13" s="1"/>
      <c r="C13" s="351" t="s">
        <v>349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5</v>
      </c>
      <c r="B14" s="1"/>
      <c r="C14" s="352">
        <v>44454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6</v>
      </c>
      <c r="B15" s="1"/>
      <c r="C15" s="352">
        <v>44522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3.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81" t="s">
        <v>7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81" t="s">
        <v>8</v>
      </c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82" t="s">
        <v>344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83"/>
      <c r="B23" s="376" t="s">
        <v>9</v>
      </c>
      <c r="C23" s="377"/>
      <c r="D23" s="386" t="s">
        <v>10</v>
      </c>
      <c r="E23" s="387"/>
      <c r="F23" s="387"/>
      <c r="G23" s="387"/>
      <c r="H23" s="387"/>
      <c r="I23" s="387"/>
      <c r="J23" s="388"/>
      <c r="K23" s="376" t="s">
        <v>11</v>
      </c>
      <c r="L23" s="377"/>
      <c r="M23" s="376" t="s">
        <v>12</v>
      </c>
      <c r="N23" s="377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84"/>
      <c r="B24" s="378"/>
      <c r="C24" s="379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89" t="s">
        <v>18</v>
      </c>
      <c r="J24" s="379"/>
      <c r="K24" s="378"/>
      <c r="L24" s="379"/>
      <c r="M24" s="378"/>
      <c r="N24" s="379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25">
      <c r="A25" s="385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36</v>
      </c>
      <c r="B27" s="33">
        <f t="shared" ref="B27:B28" si="0">C27/N27</f>
        <v>1</v>
      </c>
      <c r="C27" s="34">
        <v>298770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298770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37</v>
      </c>
      <c r="B28" s="41">
        <f t="shared" si="0"/>
        <v>1</v>
      </c>
      <c r="C28" s="42">
        <v>298770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298770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38</v>
      </c>
      <c r="B29" s="49">
        <f>C29/N28</f>
        <v>0.74999832647186804</v>
      </c>
      <c r="C29" s="50">
        <v>224077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0.74999832647186804</v>
      </c>
      <c r="N29" s="55">
        <f t="shared" si="4"/>
        <v>224077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39</v>
      </c>
      <c r="B30" s="57">
        <f t="shared" ref="B30:N30" si="5">B28-B29</f>
        <v>0.25000167352813196</v>
      </c>
      <c r="C30" s="58">
        <f t="shared" si="5"/>
        <v>74693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0.25000167352813196</v>
      </c>
      <c r="N30" s="64">
        <f t="shared" si="5"/>
        <v>74693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390" t="s">
        <v>345</v>
      </c>
      <c r="D32" s="391"/>
      <c r="E32" s="391"/>
      <c r="F32" s="65"/>
      <c r="G32" s="66"/>
      <c r="H32" s="66"/>
      <c r="I32" s="67"/>
      <c r="J32" s="390" t="s">
        <v>346</v>
      </c>
      <c r="K32" s="391"/>
      <c r="L32" s="391"/>
      <c r="M32" s="391"/>
      <c r="N32" s="39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374" t="s">
        <v>42</v>
      </c>
      <c r="H33" s="375"/>
      <c r="I33" s="13"/>
      <c r="J33" s="374" t="s">
        <v>43</v>
      </c>
      <c r="K33" s="375"/>
      <c r="L33" s="375"/>
      <c r="M33" s="375"/>
      <c r="N33" s="37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0"/>
  <sheetViews>
    <sheetView tabSelected="1" zoomScale="68" zoomScaleNormal="68" workbookViewId="0">
      <selection activeCell="I192" sqref="I192"/>
    </sheetView>
  </sheetViews>
  <sheetFormatPr defaultColWidth="12.59765625" defaultRowHeight="15" customHeight="1" outlineLevelCol="1" x14ac:dyDescent="0.25"/>
  <cols>
    <col min="1" max="1" width="9.19921875" customWidth="1"/>
    <col min="2" max="2" width="5.59765625" customWidth="1"/>
    <col min="3" max="3" width="38.59765625" customWidth="1"/>
    <col min="4" max="4" width="8.59765625" customWidth="1"/>
    <col min="5" max="5" width="9.5" customWidth="1"/>
    <col min="6" max="6" width="13" customWidth="1"/>
    <col min="7" max="7" width="14.09765625" customWidth="1"/>
    <col min="8" max="8" width="9.5" customWidth="1"/>
    <col min="9" max="9" width="13" customWidth="1"/>
    <col min="10" max="10" width="14.09765625" customWidth="1"/>
    <col min="11" max="11" width="9.5" customWidth="1" outlineLevel="1"/>
    <col min="12" max="12" width="13" customWidth="1" outlineLevel="1"/>
    <col min="13" max="13" width="14.09765625" customWidth="1" outlineLevel="1"/>
    <col min="14" max="14" width="9.5" customWidth="1" outlineLevel="1"/>
    <col min="15" max="15" width="13" customWidth="1" outlineLevel="1"/>
    <col min="16" max="16" width="14.09765625" customWidth="1" outlineLevel="1"/>
    <col min="17" max="17" width="9.5" customWidth="1" outlineLevel="1"/>
    <col min="18" max="18" width="13" customWidth="1" outlineLevel="1"/>
    <col min="19" max="19" width="14.09765625" customWidth="1" outlineLevel="1"/>
    <col min="20" max="20" width="9.5" customWidth="1" outlineLevel="1"/>
    <col min="21" max="21" width="13" customWidth="1" outlineLevel="1"/>
    <col min="22" max="22" width="14.09765625" customWidth="1" outlineLevel="1"/>
    <col min="23" max="25" width="11" customWidth="1"/>
    <col min="26" max="26" width="11.8984375" customWidth="1"/>
    <col min="27" max="27" width="16.69921875" customWidth="1"/>
    <col min="28" max="28" width="14" customWidth="1"/>
    <col min="29" max="33" width="5.09765625" customWidth="1"/>
  </cols>
  <sheetData>
    <row r="1" spans="1:33" ht="15.6" x14ac:dyDescent="0.3">
      <c r="A1" s="407" t="s">
        <v>44</v>
      </c>
      <c r="B1" s="375"/>
      <c r="C1" s="375"/>
      <c r="D1" s="375"/>
      <c r="E1" s="375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9.5" customHeight="1" x14ac:dyDescent="0.25">
      <c r="A2" s="72" t="str">
        <f>Фінансування!A12</f>
        <v>Назва Грантоотримувача:</v>
      </c>
      <c r="B2" s="73"/>
      <c r="C2" s="72" t="str">
        <f>Фінансування!C12</f>
        <v>ТОВАРИСТВО З ОБМЕЖЕНОЮ ВІДПОВІДАЛЬНІСТЮ "ДОКНОУТФІЛМС"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Фінансування!A13</f>
        <v>Назва проєкту:</v>
      </c>
      <c r="B3" s="73"/>
      <c r="C3" s="72" t="str">
        <f>Фінансування!C13</f>
        <v xml:space="preserve">Поліський фокстрот 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Фінансування!A14</f>
        <v>Дата початку проєкту:</v>
      </c>
      <c r="B4" s="1"/>
      <c r="D4" s="416">
        <f>Фінансування!C14</f>
        <v>44454</v>
      </c>
      <c r="E4" s="41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Фінансування!A15</f>
        <v>Дата завершення проєкту:</v>
      </c>
      <c r="B5" s="1"/>
      <c r="D5" s="416">
        <f>Фінансування!C15</f>
        <v>44522</v>
      </c>
      <c r="E5" s="4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08" t="s">
        <v>45</v>
      </c>
      <c r="B7" s="410" t="s">
        <v>46</v>
      </c>
      <c r="C7" s="413" t="s">
        <v>47</v>
      </c>
      <c r="D7" s="413" t="s">
        <v>48</v>
      </c>
      <c r="E7" s="392" t="s">
        <v>49</v>
      </c>
      <c r="F7" s="387"/>
      <c r="G7" s="387"/>
      <c r="H7" s="387"/>
      <c r="I7" s="387"/>
      <c r="J7" s="388"/>
      <c r="K7" s="392" t="s">
        <v>50</v>
      </c>
      <c r="L7" s="387"/>
      <c r="M7" s="387"/>
      <c r="N7" s="387"/>
      <c r="O7" s="387"/>
      <c r="P7" s="388"/>
      <c r="Q7" s="392" t="s">
        <v>51</v>
      </c>
      <c r="R7" s="387"/>
      <c r="S7" s="387"/>
      <c r="T7" s="387"/>
      <c r="U7" s="387"/>
      <c r="V7" s="388"/>
      <c r="W7" s="393" t="s">
        <v>52</v>
      </c>
      <c r="X7" s="387"/>
      <c r="Y7" s="387"/>
      <c r="Z7" s="388"/>
      <c r="AA7" s="394" t="s">
        <v>53</v>
      </c>
      <c r="AB7" s="1"/>
      <c r="AC7" s="1"/>
      <c r="AD7" s="1"/>
      <c r="AE7" s="1"/>
      <c r="AF7" s="1"/>
      <c r="AG7" s="1"/>
    </row>
    <row r="8" spans="1:33" ht="42" customHeight="1" x14ac:dyDescent="0.25">
      <c r="A8" s="384"/>
      <c r="B8" s="411"/>
      <c r="C8" s="414"/>
      <c r="D8" s="414"/>
      <c r="E8" s="395" t="s">
        <v>54</v>
      </c>
      <c r="F8" s="387"/>
      <c r="G8" s="388"/>
      <c r="H8" s="395" t="s">
        <v>55</v>
      </c>
      <c r="I8" s="387"/>
      <c r="J8" s="388"/>
      <c r="K8" s="395" t="s">
        <v>54</v>
      </c>
      <c r="L8" s="387"/>
      <c r="M8" s="388"/>
      <c r="N8" s="395" t="s">
        <v>55</v>
      </c>
      <c r="O8" s="387"/>
      <c r="P8" s="388"/>
      <c r="Q8" s="395" t="s">
        <v>54</v>
      </c>
      <c r="R8" s="387"/>
      <c r="S8" s="388"/>
      <c r="T8" s="395" t="s">
        <v>55</v>
      </c>
      <c r="U8" s="387"/>
      <c r="V8" s="388"/>
      <c r="W8" s="394" t="s">
        <v>56</v>
      </c>
      <c r="X8" s="394" t="s">
        <v>57</v>
      </c>
      <c r="Y8" s="393" t="s">
        <v>58</v>
      </c>
      <c r="Z8" s="388"/>
      <c r="AA8" s="384"/>
      <c r="AB8" s="1"/>
      <c r="AC8" s="1"/>
      <c r="AD8" s="1"/>
      <c r="AE8" s="1"/>
      <c r="AF8" s="1"/>
      <c r="AG8" s="1"/>
    </row>
    <row r="9" spans="1:33" ht="30" customHeight="1" x14ac:dyDescent="0.25">
      <c r="A9" s="409"/>
      <c r="B9" s="412"/>
      <c r="C9" s="415"/>
      <c r="D9" s="415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85"/>
      <c r="X9" s="385"/>
      <c r="Y9" s="87" t="s">
        <v>68</v>
      </c>
      <c r="Z9" s="88" t="s">
        <v>19</v>
      </c>
      <c r="AA9" s="385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73</v>
      </c>
      <c r="B13" s="109" t="s">
        <v>74</v>
      </c>
      <c r="C13" s="110" t="s">
        <v>75</v>
      </c>
      <c r="D13" s="111"/>
      <c r="E13" s="112">
        <f>SUM(E14:E16)</f>
        <v>2.5</v>
      </c>
      <c r="F13" s="113"/>
      <c r="G13" s="114">
        <f t="shared" ref="G13:H13" si="0">SUM(G14:G16)</f>
        <v>35000</v>
      </c>
      <c r="H13" s="112">
        <f t="shared" si="0"/>
        <v>2.5</v>
      </c>
      <c r="I13" s="113"/>
      <c r="J13" s="114">
        <f t="shared" ref="J13:K13" si="1">SUM(J14:J16)</f>
        <v>35000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35000</v>
      </c>
      <c r="X13" s="114">
        <f t="shared" si="5"/>
        <v>35000</v>
      </c>
      <c r="Y13" s="115">
        <f t="shared" ref="Y13:Y33" si="6">W13-X13</f>
        <v>0</v>
      </c>
      <c r="Z13" s="116">
        <f t="shared" ref="Z13:Z33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76</v>
      </c>
      <c r="B14" s="120" t="s">
        <v>77</v>
      </c>
      <c r="C14" s="356" t="s">
        <v>350</v>
      </c>
      <c r="D14" s="353" t="s">
        <v>79</v>
      </c>
      <c r="E14" s="354">
        <v>2.5</v>
      </c>
      <c r="F14" s="355">
        <v>14000</v>
      </c>
      <c r="G14" s="125">
        <f t="shared" ref="G14:G16" si="8">E14*F14</f>
        <v>35000</v>
      </c>
      <c r="H14" s="354">
        <v>2.5</v>
      </c>
      <c r="I14" s="355">
        <v>14000</v>
      </c>
      <c r="J14" s="125">
        <f t="shared" ref="J14:J16" si="9">H14*I14</f>
        <v>35000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35000</v>
      </c>
      <c r="X14" s="127">
        <f t="shared" ref="X14:X16" si="15">J14+P14+V14</f>
        <v>35000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76</v>
      </c>
      <c r="B16" s="133" t="s">
        <v>81</v>
      </c>
      <c r="C16" s="121" t="s">
        <v>78</v>
      </c>
      <c r="D16" s="134" t="s">
        <v>79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73</v>
      </c>
      <c r="B17" s="109" t="s">
        <v>82</v>
      </c>
      <c r="C17" s="140" t="s">
        <v>83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76</v>
      </c>
      <c r="B18" s="120" t="s">
        <v>84</v>
      </c>
      <c r="C18" s="121" t="s">
        <v>78</v>
      </c>
      <c r="D18" s="122" t="s">
        <v>79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76</v>
      </c>
      <c r="B19" s="120" t="s">
        <v>85</v>
      </c>
      <c r="C19" s="121" t="s">
        <v>78</v>
      </c>
      <c r="D19" s="122" t="s">
        <v>79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76</v>
      </c>
      <c r="B20" s="133" t="s">
        <v>86</v>
      </c>
      <c r="C20" s="121" t="s">
        <v>78</v>
      </c>
      <c r="D20" s="148" t="s">
        <v>79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73</v>
      </c>
      <c r="B21" s="109" t="s">
        <v>87</v>
      </c>
      <c r="C21" s="153" t="s">
        <v>88</v>
      </c>
      <c r="D21" s="141"/>
      <c r="E21" s="142">
        <f>SUM(E22:E24)</f>
        <v>3</v>
      </c>
      <c r="F21" s="143"/>
      <c r="G21" s="144">
        <f t="shared" ref="G21:H21" si="30">SUM(G22:G24)</f>
        <v>56000</v>
      </c>
      <c r="H21" s="142">
        <f t="shared" si="30"/>
        <v>3</v>
      </c>
      <c r="I21" s="143"/>
      <c r="J21" s="144">
        <f t="shared" ref="J21:K21" si="31">SUM(J22:J24)</f>
        <v>56000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56000</v>
      </c>
      <c r="X21" s="144">
        <f t="shared" si="35"/>
        <v>56000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76</v>
      </c>
      <c r="B22" s="120" t="s">
        <v>89</v>
      </c>
      <c r="C22" s="356" t="s">
        <v>351</v>
      </c>
      <c r="D22" s="353" t="s">
        <v>79</v>
      </c>
      <c r="E22" s="354">
        <v>2</v>
      </c>
      <c r="F22" s="355">
        <v>22000</v>
      </c>
      <c r="G22" s="125">
        <f t="shared" ref="G22:G24" si="36">E22*F22</f>
        <v>44000</v>
      </c>
      <c r="H22" s="354">
        <v>2</v>
      </c>
      <c r="I22" s="355">
        <v>22000</v>
      </c>
      <c r="J22" s="125">
        <f t="shared" ref="J22:J24" si="37">H22*I22</f>
        <v>44000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44000</v>
      </c>
      <c r="X22" s="127">
        <f t="shared" ref="X22:X24" si="43">J22+P22+V22</f>
        <v>44000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76</v>
      </c>
      <c r="B23" s="120" t="s">
        <v>91</v>
      </c>
      <c r="C23" s="357" t="s">
        <v>352</v>
      </c>
      <c r="D23" s="353" t="s">
        <v>79</v>
      </c>
      <c r="E23" s="354">
        <v>1</v>
      </c>
      <c r="F23" s="355">
        <v>12000</v>
      </c>
      <c r="G23" s="125">
        <f t="shared" si="36"/>
        <v>12000</v>
      </c>
      <c r="H23" s="354">
        <v>1</v>
      </c>
      <c r="I23" s="355">
        <v>12000</v>
      </c>
      <c r="J23" s="125">
        <f t="shared" si="37"/>
        <v>12000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12000</v>
      </c>
      <c r="X23" s="127">
        <f t="shared" si="43"/>
        <v>12000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76</v>
      </c>
      <c r="B24" s="154" t="s">
        <v>92</v>
      </c>
      <c r="C24" s="121" t="s">
        <v>90</v>
      </c>
      <c r="D24" s="134" t="s">
        <v>79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71</v>
      </c>
      <c r="B25" s="155" t="s">
        <v>93</v>
      </c>
      <c r="C25" s="140" t="s">
        <v>94</v>
      </c>
      <c r="D25" s="141"/>
      <c r="E25" s="142">
        <f>SUM(E26:E28)</f>
        <v>91000</v>
      </c>
      <c r="F25" s="143"/>
      <c r="G25" s="144">
        <f t="shared" ref="G25:H25" si="44">SUM(G26:G28)</f>
        <v>20020</v>
      </c>
      <c r="H25" s="142">
        <f t="shared" si="44"/>
        <v>91000</v>
      </c>
      <c r="I25" s="143"/>
      <c r="J25" s="144">
        <f t="shared" ref="J25:K25" si="45">SUM(J26:J28)</f>
        <v>20020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20020</v>
      </c>
      <c r="X25" s="144">
        <f t="shared" si="49"/>
        <v>20020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76</v>
      </c>
      <c r="B26" s="157" t="s">
        <v>95</v>
      </c>
      <c r="C26" s="121" t="s">
        <v>96</v>
      </c>
      <c r="D26" s="158"/>
      <c r="E26" s="159">
        <f>G13</f>
        <v>35000</v>
      </c>
      <c r="F26" s="160">
        <v>0.22</v>
      </c>
      <c r="G26" s="161">
        <f t="shared" ref="G26:G28" si="50">E26*F26</f>
        <v>7700</v>
      </c>
      <c r="H26" s="159">
        <f>J13</f>
        <v>35000</v>
      </c>
      <c r="I26" s="160">
        <v>0.22</v>
      </c>
      <c r="J26" s="161">
        <f t="shared" ref="J26:J28" si="51">H26*I26</f>
        <v>7700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7700</v>
      </c>
      <c r="X26" s="127">
        <f t="shared" ref="X26:X28" si="57">J26+P26+V26</f>
        <v>7700</v>
      </c>
      <c r="Y26" s="127">
        <f t="shared" si="6"/>
        <v>0</v>
      </c>
      <c r="Z26" s="128">
        <f t="shared" si="7"/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76</v>
      </c>
      <c r="B27" s="120" t="s">
        <v>97</v>
      </c>
      <c r="C27" s="121" t="s">
        <v>98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76</v>
      </c>
      <c r="B28" s="154" t="s">
        <v>99</v>
      </c>
      <c r="C28" s="163" t="s">
        <v>88</v>
      </c>
      <c r="D28" s="134"/>
      <c r="E28" s="135">
        <f>G21</f>
        <v>56000</v>
      </c>
      <c r="F28" s="136">
        <v>0.22</v>
      </c>
      <c r="G28" s="137">
        <f t="shared" si="50"/>
        <v>12320</v>
      </c>
      <c r="H28" s="135">
        <f>J21</f>
        <v>56000</v>
      </c>
      <c r="I28" s="136">
        <v>0.22</v>
      </c>
      <c r="J28" s="137">
        <f t="shared" si="51"/>
        <v>12320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12320</v>
      </c>
      <c r="X28" s="127">
        <f t="shared" si="57"/>
        <v>12320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73</v>
      </c>
      <c r="B29" s="155" t="s">
        <v>100</v>
      </c>
      <c r="C29" s="140" t="s">
        <v>101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76</v>
      </c>
      <c r="B30" s="157" t="s">
        <v>102</v>
      </c>
      <c r="C30" s="121" t="s">
        <v>90</v>
      </c>
      <c r="D30" s="122" t="s">
        <v>79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76</v>
      </c>
      <c r="B31" s="120" t="s">
        <v>103</v>
      </c>
      <c r="C31" s="121" t="s">
        <v>90</v>
      </c>
      <c r="D31" s="122" t="s">
        <v>79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76</v>
      </c>
      <c r="B32" s="133" t="s">
        <v>104</v>
      </c>
      <c r="C32" s="164" t="s">
        <v>90</v>
      </c>
      <c r="D32" s="134" t="s">
        <v>79</v>
      </c>
      <c r="E32" s="135"/>
      <c r="F32" s="136"/>
      <c r="G32" s="137">
        <f t="shared" si="64"/>
        <v>0</v>
      </c>
      <c r="H32" s="135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105</v>
      </c>
      <c r="B33" s="167"/>
      <c r="C33" s="168"/>
      <c r="D33" s="169"/>
      <c r="E33" s="170"/>
      <c r="F33" s="171"/>
      <c r="G33" s="172">
        <f>G13+G17+G21+G25+G29</f>
        <v>111020</v>
      </c>
      <c r="H33" s="170"/>
      <c r="I33" s="171"/>
      <c r="J33" s="172">
        <f>J13+J17+J21+J25+J29</f>
        <v>111020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111020</v>
      </c>
      <c r="X33" s="174">
        <f t="shared" si="72"/>
        <v>111020</v>
      </c>
      <c r="Y33" s="175">
        <f t="shared" si="6"/>
        <v>0</v>
      </c>
      <c r="Z33" s="176">
        <f t="shared" si="7"/>
        <v>0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25">
      <c r="A34" s="178" t="s">
        <v>71</v>
      </c>
      <c r="B34" s="179">
        <v>2</v>
      </c>
      <c r="C34" s="180" t="s">
        <v>106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73</v>
      </c>
      <c r="B35" s="155" t="s">
        <v>107</v>
      </c>
      <c r="C35" s="110" t="s">
        <v>108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25">
      <c r="A36" s="119" t="s">
        <v>76</v>
      </c>
      <c r="B36" s="120" t="s">
        <v>109</v>
      </c>
      <c r="C36" s="121" t="s">
        <v>110</v>
      </c>
      <c r="D36" s="122" t="s">
        <v>111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76</v>
      </c>
      <c r="B37" s="120" t="s">
        <v>112</v>
      </c>
      <c r="C37" s="121" t="s">
        <v>110</v>
      </c>
      <c r="D37" s="122" t="s">
        <v>111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76</v>
      </c>
      <c r="B38" s="154" t="s">
        <v>113</v>
      </c>
      <c r="C38" s="121" t="s">
        <v>110</v>
      </c>
      <c r="D38" s="148" t="s">
        <v>111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73</v>
      </c>
      <c r="B39" s="155" t="s">
        <v>114</v>
      </c>
      <c r="C39" s="153" t="s">
        <v>115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76</v>
      </c>
      <c r="B40" s="120" t="s">
        <v>116</v>
      </c>
      <c r="C40" s="121" t="s">
        <v>117</v>
      </c>
      <c r="D40" s="122" t="s">
        <v>118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76</v>
      </c>
      <c r="B41" s="120" t="s">
        <v>119</v>
      </c>
      <c r="C41" s="187" t="s">
        <v>117</v>
      </c>
      <c r="D41" s="122" t="s">
        <v>118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76</v>
      </c>
      <c r="B42" s="154" t="s">
        <v>120</v>
      </c>
      <c r="C42" s="188" t="s">
        <v>117</v>
      </c>
      <c r="D42" s="148" t="s">
        <v>118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73</v>
      </c>
      <c r="B43" s="155" t="s">
        <v>121</v>
      </c>
      <c r="C43" s="153" t="s">
        <v>122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76</v>
      </c>
      <c r="B44" s="120" t="s">
        <v>123</v>
      </c>
      <c r="C44" s="121" t="s">
        <v>124</v>
      </c>
      <c r="D44" s="122" t="s">
        <v>118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76</v>
      </c>
      <c r="B45" s="120" t="s">
        <v>125</v>
      </c>
      <c r="C45" s="121" t="s">
        <v>126</v>
      </c>
      <c r="D45" s="122" t="s">
        <v>118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76</v>
      </c>
      <c r="B46" s="133" t="s">
        <v>127</v>
      </c>
      <c r="C46" s="164" t="s">
        <v>124</v>
      </c>
      <c r="D46" s="134" t="s">
        <v>118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128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x14ac:dyDescent="0.25">
      <c r="A48" s="178" t="s">
        <v>71</v>
      </c>
      <c r="B48" s="179">
        <v>3</v>
      </c>
      <c r="C48" s="180" t="s">
        <v>129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73</v>
      </c>
      <c r="B49" s="155" t="s">
        <v>130</v>
      </c>
      <c r="C49" s="110" t="s">
        <v>131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76</v>
      </c>
      <c r="B50" s="120" t="s">
        <v>132</v>
      </c>
      <c r="C50" s="187" t="s">
        <v>133</v>
      </c>
      <c r="D50" s="122" t="s">
        <v>111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76</v>
      </c>
      <c r="B51" s="120" t="s">
        <v>134</v>
      </c>
      <c r="C51" s="187" t="s">
        <v>135</v>
      </c>
      <c r="D51" s="122" t="s">
        <v>111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76</v>
      </c>
      <c r="B52" s="133" t="s">
        <v>136</v>
      </c>
      <c r="C52" s="163" t="s">
        <v>137</v>
      </c>
      <c r="D52" s="134" t="s">
        <v>111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73</v>
      </c>
      <c r="B53" s="155" t="s">
        <v>138</v>
      </c>
      <c r="C53" s="140" t="s">
        <v>139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76</v>
      </c>
      <c r="B54" s="120" t="s">
        <v>140</v>
      </c>
      <c r="C54" s="187" t="s">
        <v>141</v>
      </c>
      <c r="D54" s="122" t="s">
        <v>142</v>
      </c>
      <c r="E54" s="402" t="s">
        <v>143</v>
      </c>
      <c r="F54" s="403"/>
      <c r="G54" s="404"/>
      <c r="H54" s="402" t="s">
        <v>143</v>
      </c>
      <c r="I54" s="403"/>
      <c r="J54" s="404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76</v>
      </c>
      <c r="B55" s="133" t="s">
        <v>144</v>
      </c>
      <c r="C55" s="163" t="s">
        <v>145</v>
      </c>
      <c r="D55" s="134" t="s">
        <v>142</v>
      </c>
      <c r="E55" s="378"/>
      <c r="F55" s="405"/>
      <c r="G55" s="379"/>
      <c r="H55" s="378"/>
      <c r="I55" s="405"/>
      <c r="J55" s="379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146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25">
      <c r="A57" s="178" t="s">
        <v>71</v>
      </c>
      <c r="B57" s="179">
        <v>4</v>
      </c>
      <c r="C57" s="180" t="s">
        <v>147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73</v>
      </c>
      <c r="B58" s="155" t="s">
        <v>148</v>
      </c>
      <c r="C58" s="192" t="s">
        <v>149</v>
      </c>
      <c r="D58" s="111"/>
      <c r="E58" s="112">
        <f>SUM(E59:E61)</f>
        <v>2</v>
      </c>
      <c r="F58" s="113"/>
      <c r="G58" s="114">
        <f t="shared" ref="G58:H58" si="154">SUM(G59:G61)</f>
        <v>24000</v>
      </c>
      <c r="H58" s="112">
        <f t="shared" si="154"/>
        <v>2</v>
      </c>
      <c r="I58" s="113"/>
      <c r="J58" s="114">
        <f t="shared" ref="J58:K58" si="155">SUM(J59:J61)</f>
        <v>24000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24000</v>
      </c>
      <c r="X58" s="114">
        <f t="shared" si="159"/>
        <v>24000</v>
      </c>
      <c r="Y58" s="193">
        <f t="shared" ref="Y58:Y78" si="160">W58-X58</f>
        <v>0</v>
      </c>
      <c r="Z58" s="116">
        <f t="shared" ref="Z58:Z78" si="161">Y58/W58</f>
        <v>0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76</v>
      </c>
      <c r="B59" s="120" t="s">
        <v>150</v>
      </c>
      <c r="C59" s="358" t="s">
        <v>353</v>
      </c>
      <c r="D59" s="359" t="s">
        <v>79</v>
      </c>
      <c r="E59" s="360">
        <v>2</v>
      </c>
      <c r="F59" s="361">
        <v>12000</v>
      </c>
      <c r="G59" s="197">
        <f t="shared" ref="G59:G61" si="162">E59*F59</f>
        <v>24000</v>
      </c>
      <c r="H59" s="360">
        <v>2</v>
      </c>
      <c r="I59" s="361">
        <v>12000</v>
      </c>
      <c r="J59" s="197">
        <f t="shared" ref="J59:J61" si="163">H59*I59</f>
        <v>24000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24000</v>
      </c>
      <c r="X59" s="127">
        <f t="shared" ref="X59:X61" si="169">J59+P59+V59</f>
        <v>24000</v>
      </c>
      <c r="Y59" s="127">
        <f t="shared" si="160"/>
        <v>0</v>
      </c>
      <c r="Z59" s="128">
        <f t="shared" si="161"/>
        <v>0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76</v>
      </c>
      <c r="B60" s="120" t="s">
        <v>153</v>
      </c>
      <c r="C60" s="187" t="s">
        <v>151</v>
      </c>
      <c r="D60" s="194" t="s">
        <v>152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76</v>
      </c>
      <c r="B61" s="133" t="s">
        <v>154</v>
      </c>
      <c r="C61" s="163" t="s">
        <v>151</v>
      </c>
      <c r="D61" s="194" t="s">
        <v>152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73</v>
      </c>
      <c r="B62" s="155" t="s">
        <v>155</v>
      </c>
      <c r="C62" s="153" t="s">
        <v>156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76</v>
      </c>
      <c r="B63" s="120" t="s">
        <v>157</v>
      </c>
      <c r="C63" s="201" t="s">
        <v>158</v>
      </c>
      <c r="D63" s="202" t="s">
        <v>159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76</v>
      </c>
      <c r="B64" s="120" t="s">
        <v>160</v>
      </c>
      <c r="C64" s="201" t="s">
        <v>133</v>
      </c>
      <c r="D64" s="202" t="s">
        <v>159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76</v>
      </c>
      <c r="B65" s="154" t="s">
        <v>161</v>
      </c>
      <c r="C65" s="203" t="s">
        <v>135</v>
      </c>
      <c r="D65" s="202" t="s">
        <v>159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73</v>
      </c>
      <c r="B66" s="155" t="s">
        <v>162</v>
      </c>
      <c r="C66" s="153" t="s">
        <v>163</v>
      </c>
      <c r="D66" s="141"/>
      <c r="E66" s="142">
        <f>SUM(E67:E69)</f>
        <v>2270</v>
      </c>
      <c r="F66" s="143"/>
      <c r="G66" s="144">
        <f t="shared" ref="G66:H66" si="184">SUM(G67:G69)</f>
        <v>22700</v>
      </c>
      <c r="H66" s="142">
        <f t="shared" si="184"/>
        <v>2270</v>
      </c>
      <c r="I66" s="143"/>
      <c r="J66" s="144">
        <f t="shared" ref="J66:K66" si="185">SUM(J67:J69)</f>
        <v>22700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22700</v>
      </c>
      <c r="X66" s="144">
        <f t="shared" si="189"/>
        <v>22700</v>
      </c>
      <c r="Y66" s="144">
        <f t="shared" si="160"/>
        <v>0</v>
      </c>
      <c r="Z66" s="144">
        <f t="shared" si="161"/>
        <v>0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76</v>
      </c>
      <c r="B67" s="120" t="s">
        <v>164</v>
      </c>
      <c r="C67" s="362" t="s">
        <v>355</v>
      </c>
      <c r="D67" s="363" t="s">
        <v>354</v>
      </c>
      <c r="E67" s="354">
        <v>2270</v>
      </c>
      <c r="F67" s="355">
        <v>10</v>
      </c>
      <c r="G67" s="125">
        <f t="shared" ref="G67:G69" si="190">E67*F67</f>
        <v>22700</v>
      </c>
      <c r="H67" s="354">
        <v>2270</v>
      </c>
      <c r="I67" s="355">
        <v>10</v>
      </c>
      <c r="J67" s="125">
        <f t="shared" ref="J67:J69" si="191">H67*I67</f>
        <v>22700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22700</v>
      </c>
      <c r="X67" s="127">
        <f t="shared" ref="X67:X69" si="197">J67+P67+V67</f>
        <v>22700</v>
      </c>
      <c r="Y67" s="127">
        <f t="shared" si="160"/>
        <v>0</v>
      </c>
      <c r="Z67" s="128">
        <f t="shared" si="161"/>
        <v>0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76</v>
      </c>
      <c r="B68" s="120" t="s">
        <v>166</v>
      </c>
      <c r="C68" s="201" t="s">
        <v>167</v>
      </c>
      <c r="D68" s="202" t="s">
        <v>165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76</v>
      </c>
      <c r="B69" s="154" t="s">
        <v>168</v>
      </c>
      <c r="C69" s="203" t="s">
        <v>169</v>
      </c>
      <c r="D69" s="204" t="s">
        <v>165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73</v>
      </c>
      <c r="B70" s="155" t="s">
        <v>170</v>
      </c>
      <c r="C70" s="153" t="s">
        <v>171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76</v>
      </c>
      <c r="B71" s="120" t="s">
        <v>172</v>
      </c>
      <c r="C71" s="187" t="s">
        <v>173</v>
      </c>
      <c r="D71" s="202" t="s">
        <v>111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76</v>
      </c>
      <c r="B72" s="120" t="s">
        <v>174</v>
      </c>
      <c r="C72" s="187" t="s">
        <v>173</v>
      </c>
      <c r="D72" s="202" t="s">
        <v>111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76</v>
      </c>
      <c r="B73" s="133" t="s">
        <v>175</v>
      </c>
      <c r="C73" s="163" t="s">
        <v>173</v>
      </c>
      <c r="D73" s="204" t="s">
        <v>111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73</v>
      </c>
      <c r="B74" s="155" t="s">
        <v>176</v>
      </c>
      <c r="C74" s="153" t="s">
        <v>177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76</v>
      </c>
      <c r="B75" s="120" t="s">
        <v>178</v>
      </c>
      <c r="C75" s="187" t="s">
        <v>173</v>
      </c>
      <c r="D75" s="202" t="s">
        <v>111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76</v>
      </c>
      <c r="B76" s="120" t="s">
        <v>179</v>
      </c>
      <c r="C76" s="187" t="s">
        <v>173</v>
      </c>
      <c r="D76" s="202" t="s">
        <v>111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76</v>
      </c>
      <c r="B77" s="154" t="s">
        <v>180</v>
      </c>
      <c r="C77" s="163" t="s">
        <v>173</v>
      </c>
      <c r="D77" s="204" t="s">
        <v>111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6" t="s">
        <v>181</v>
      </c>
      <c r="B78" s="167"/>
      <c r="C78" s="168"/>
      <c r="D78" s="169"/>
      <c r="E78" s="173">
        <f>E74+E70+E66+E62+E58</f>
        <v>2272</v>
      </c>
      <c r="F78" s="189"/>
      <c r="G78" s="172">
        <f t="shared" ref="G78:H78" si="226">G74+G70+G66+G62+G58</f>
        <v>46700</v>
      </c>
      <c r="H78" s="173">
        <f t="shared" si="226"/>
        <v>2272</v>
      </c>
      <c r="I78" s="189"/>
      <c r="J78" s="172">
        <f t="shared" ref="J78:K78" si="227">J74+J70+J66+J62+J58</f>
        <v>46700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46700</v>
      </c>
      <c r="X78" s="205">
        <f t="shared" si="231"/>
        <v>46700</v>
      </c>
      <c r="Y78" s="206">
        <f t="shared" si="160"/>
        <v>0</v>
      </c>
      <c r="Z78" s="206">
        <f t="shared" si="161"/>
        <v>0</v>
      </c>
      <c r="AA78" s="177"/>
      <c r="AB78" s="7"/>
      <c r="AC78" s="7"/>
      <c r="AD78" s="7"/>
      <c r="AE78" s="7"/>
      <c r="AF78" s="7"/>
      <c r="AG78" s="7"/>
    </row>
    <row r="79" spans="1:33" ht="30" customHeight="1" x14ac:dyDescent="0.25">
      <c r="A79" s="207" t="s">
        <v>71</v>
      </c>
      <c r="B79" s="208">
        <v>5</v>
      </c>
      <c r="C79" s="209" t="s">
        <v>182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73</v>
      </c>
      <c r="B80" s="155" t="s">
        <v>183</v>
      </c>
      <c r="C80" s="140" t="s">
        <v>184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0</v>
      </c>
      <c r="X80" s="211">
        <f t="shared" si="237"/>
        <v>0</v>
      </c>
      <c r="Y80" s="211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76</v>
      </c>
      <c r="B81" s="120" t="s">
        <v>185</v>
      </c>
      <c r="C81" s="212" t="s">
        <v>186</v>
      </c>
      <c r="D81" s="202" t="s">
        <v>187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76</v>
      </c>
      <c r="B82" s="120" t="s">
        <v>188</v>
      </c>
      <c r="C82" s="212" t="s">
        <v>186</v>
      </c>
      <c r="D82" s="202" t="s">
        <v>187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76</v>
      </c>
      <c r="B83" s="133" t="s">
        <v>189</v>
      </c>
      <c r="C83" s="212" t="s">
        <v>186</v>
      </c>
      <c r="D83" s="204" t="s">
        <v>187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73</v>
      </c>
      <c r="B84" s="155" t="s">
        <v>190</v>
      </c>
      <c r="C84" s="140" t="s">
        <v>191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76</v>
      </c>
      <c r="B85" s="120" t="s">
        <v>192</v>
      </c>
      <c r="C85" s="212" t="s">
        <v>193</v>
      </c>
      <c r="D85" s="215" t="s">
        <v>111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76</v>
      </c>
      <c r="B86" s="120" t="s">
        <v>194</v>
      </c>
      <c r="C86" s="187" t="s">
        <v>193</v>
      </c>
      <c r="D86" s="202" t="s">
        <v>111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76</v>
      </c>
      <c r="B87" s="133" t="s">
        <v>195</v>
      </c>
      <c r="C87" s="163" t="s">
        <v>193</v>
      </c>
      <c r="D87" s="204" t="s">
        <v>111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73</v>
      </c>
      <c r="B88" s="155" t="s">
        <v>196</v>
      </c>
      <c r="C88" s="216" t="s">
        <v>197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76</v>
      </c>
      <c r="B89" s="120" t="s">
        <v>198</v>
      </c>
      <c r="C89" s="218" t="s">
        <v>117</v>
      </c>
      <c r="D89" s="219" t="s">
        <v>118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76</v>
      </c>
      <c r="B90" s="120" t="s">
        <v>199</v>
      </c>
      <c r="C90" s="218" t="s">
        <v>117</v>
      </c>
      <c r="D90" s="219" t="s">
        <v>118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76</v>
      </c>
      <c r="B91" s="133" t="s">
        <v>200</v>
      </c>
      <c r="C91" s="220" t="s">
        <v>117</v>
      </c>
      <c r="D91" s="219" t="s">
        <v>118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406" t="s">
        <v>201</v>
      </c>
      <c r="B92" s="387"/>
      <c r="C92" s="387"/>
      <c r="D92" s="388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 x14ac:dyDescent="0.25">
      <c r="A93" s="178" t="s">
        <v>71</v>
      </c>
      <c r="B93" s="179">
        <v>6</v>
      </c>
      <c r="C93" s="180" t="s">
        <v>202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73</v>
      </c>
      <c r="B94" s="155" t="s">
        <v>203</v>
      </c>
      <c r="C94" s="221" t="s">
        <v>204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5">
      <c r="A95" s="119" t="s">
        <v>76</v>
      </c>
      <c r="B95" s="120" t="s">
        <v>205</v>
      </c>
      <c r="C95" s="187" t="s">
        <v>206</v>
      </c>
      <c r="D95" s="122" t="s">
        <v>111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76</v>
      </c>
      <c r="B96" s="120" t="s">
        <v>207</v>
      </c>
      <c r="C96" s="187" t="s">
        <v>206</v>
      </c>
      <c r="D96" s="122" t="s">
        <v>111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76</v>
      </c>
      <c r="B97" s="133" t="s">
        <v>208</v>
      </c>
      <c r="C97" s="163" t="s">
        <v>206</v>
      </c>
      <c r="D97" s="134" t="s">
        <v>111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71</v>
      </c>
      <c r="B98" s="155" t="s">
        <v>209</v>
      </c>
      <c r="C98" s="222" t="s">
        <v>210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76</v>
      </c>
      <c r="B99" s="120" t="s">
        <v>211</v>
      </c>
      <c r="C99" s="187" t="s">
        <v>206</v>
      </c>
      <c r="D99" s="122" t="s">
        <v>111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76</v>
      </c>
      <c r="B100" s="120" t="s">
        <v>212</v>
      </c>
      <c r="C100" s="187" t="s">
        <v>206</v>
      </c>
      <c r="D100" s="122" t="s">
        <v>111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76</v>
      </c>
      <c r="B101" s="133" t="s">
        <v>213</v>
      </c>
      <c r="C101" s="163" t="s">
        <v>206</v>
      </c>
      <c r="D101" s="134" t="s">
        <v>111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71</v>
      </c>
      <c r="B102" s="155" t="s">
        <v>214</v>
      </c>
      <c r="C102" s="222" t="s">
        <v>215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76</v>
      </c>
      <c r="B103" s="120" t="s">
        <v>216</v>
      </c>
      <c r="C103" s="187" t="s">
        <v>206</v>
      </c>
      <c r="D103" s="122" t="s">
        <v>111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76</v>
      </c>
      <c r="B104" s="120" t="s">
        <v>217</v>
      </c>
      <c r="C104" s="187" t="s">
        <v>206</v>
      </c>
      <c r="D104" s="122" t="s">
        <v>111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76</v>
      </c>
      <c r="B105" s="133" t="s">
        <v>218</v>
      </c>
      <c r="C105" s="163" t="s">
        <v>206</v>
      </c>
      <c r="D105" s="134" t="s">
        <v>111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5">
        <f t="shared" si="320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6" t="s">
        <v>219</v>
      </c>
      <c r="B106" s="167"/>
      <c r="C106" s="168"/>
      <c r="D106" s="169"/>
      <c r="E106" s="173">
        <f>E102+E98+E94</f>
        <v>0</v>
      </c>
      <c r="F106" s="189"/>
      <c r="G106" s="172">
        <f t="shared" ref="G106:H106" si="321">G102+G98+G94</f>
        <v>0</v>
      </c>
      <c r="H106" s="173">
        <f t="shared" si="321"/>
        <v>0</v>
      </c>
      <c r="I106" s="189"/>
      <c r="J106" s="172">
        <f t="shared" ref="J106:K106" si="322">J102+J98+J94</f>
        <v>0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0</v>
      </c>
      <c r="O106" s="189"/>
      <c r="P106" s="172">
        <f t="shared" ref="P106:Q106" si="324">P102+P98+P94</f>
        <v>0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4">
        <f t="shared" si="326"/>
        <v>0</v>
      </c>
      <c r="X106" s="225">
        <f t="shared" si="326"/>
        <v>0</v>
      </c>
      <c r="Y106" s="225">
        <f t="shared" si="283"/>
        <v>0</v>
      </c>
      <c r="Z106" s="225" t="e">
        <f t="shared" si="284"/>
        <v>#DIV/0!</v>
      </c>
      <c r="AA106" s="226"/>
      <c r="AB106" s="7"/>
      <c r="AC106" s="7"/>
      <c r="AD106" s="7"/>
      <c r="AE106" s="7"/>
      <c r="AF106" s="7"/>
      <c r="AG106" s="7"/>
    </row>
    <row r="107" spans="1:33" ht="30" customHeight="1" x14ac:dyDescent="0.25">
      <c r="A107" s="178" t="s">
        <v>71</v>
      </c>
      <c r="B107" s="208">
        <v>7</v>
      </c>
      <c r="C107" s="180" t="s">
        <v>220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76</v>
      </c>
      <c r="B108" s="120" t="s">
        <v>221</v>
      </c>
      <c r="C108" s="187" t="s">
        <v>222</v>
      </c>
      <c r="D108" s="122" t="s">
        <v>111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29">
        <f t="shared" ref="V108:V118" si="332">T108*U108</f>
        <v>0</v>
      </c>
      <c r="W108" s="230">
        <f t="shared" ref="W108:W118" si="333">G108+M108+S108</f>
        <v>0</v>
      </c>
      <c r="X108" s="231">
        <f t="shared" ref="X108:X118" si="334">J108+P108+V108</f>
        <v>0</v>
      </c>
      <c r="Y108" s="231">
        <f t="shared" ref="Y108:Y119" si="335">W108-X108</f>
        <v>0</v>
      </c>
      <c r="Z108" s="232" t="e">
        <f t="shared" ref="Z108:Z119" si="336">Y108/W108</f>
        <v>#DIV/0!</v>
      </c>
      <c r="AA108" s="233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76</v>
      </c>
      <c r="B109" s="120" t="s">
        <v>223</v>
      </c>
      <c r="C109" s="187" t="s">
        <v>224</v>
      </c>
      <c r="D109" s="122" t="s">
        <v>111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29">
        <f t="shared" si="332"/>
        <v>0</v>
      </c>
      <c r="W109" s="234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76</v>
      </c>
      <c r="B110" s="120" t="s">
        <v>225</v>
      </c>
      <c r="C110" s="187" t="s">
        <v>226</v>
      </c>
      <c r="D110" s="122" t="s">
        <v>111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29">
        <f t="shared" si="332"/>
        <v>0</v>
      </c>
      <c r="W110" s="234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76</v>
      </c>
      <c r="B111" s="120" t="s">
        <v>227</v>
      </c>
      <c r="C111" s="187" t="s">
        <v>228</v>
      </c>
      <c r="D111" s="122" t="s">
        <v>111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29">
        <f t="shared" si="332"/>
        <v>0</v>
      </c>
      <c r="W111" s="234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76</v>
      </c>
      <c r="B112" s="120" t="s">
        <v>229</v>
      </c>
      <c r="C112" s="187" t="s">
        <v>230</v>
      </c>
      <c r="D112" s="122" t="s">
        <v>111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29">
        <f t="shared" si="332"/>
        <v>0</v>
      </c>
      <c r="W112" s="234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76</v>
      </c>
      <c r="B113" s="120" t="s">
        <v>231</v>
      </c>
      <c r="C113" s="187" t="s">
        <v>232</v>
      </c>
      <c r="D113" s="122" t="s">
        <v>111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76</v>
      </c>
      <c r="B114" s="120" t="s">
        <v>233</v>
      </c>
      <c r="C114" s="187" t="s">
        <v>234</v>
      </c>
      <c r="D114" s="122" t="s">
        <v>111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76</v>
      </c>
      <c r="B115" s="120" t="s">
        <v>235</v>
      </c>
      <c r="C115" s="187" t="s">
        <v>236</v>
      </c>
      <c r="D115" s="122" t="s">
        <v>111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76</v>
      </c>
      <c r="B116" s="120" t="s">
        <v>237</v>
      </c>
      <c r="C116" s="163" t="s">
        <v>238</v>
      </c>
      <c r="D116" s="122" t="s">
        <v>111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76</v>
      </c>
      <c r="B117" s="120" t="s">
        <v>239</v>
      </c>
      <c r="C117" s="163" t="s">
        <v>240</v>
      </c>
      <c r="D117" s="134" t="s">
        <v>111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76</v>
      </c>
      <c r="B118" s="120" t="s">
        <v>241</v>
      </c>
      <c r="C118" s="235" t="s">
        <v>242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6">
        <f t="shared" si="332"/>
        <v>0</v>
      </c>
      <c r="W118" s="237">
        <f t="shared" si="333"/>
        <v>0</v>
      </c>
      <c r="X118" s="238">
        <f t="shared" si="334"/>
        <v>0</v>
      </c>
      <c r="Y118" s="238">
        <f t="shared" si="335"/>
        <v>0</v>
      </c>
      <c r="Z118" s="239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6" t="s">
        <v>243</v>
      </c>
      <c r="B119" s="167"/>
      <c r="C119" s="168"/>
      <c r="D119" s="169"/>
      <c r="E119" s="173">
        <f>SUM(E108:E117)</f>
        <v>0</v>
      </c>
      <c r="F119" s="189"/>
      <c r="G119" s="172">
        <f>SUM(G108:G118)</f>
        <v>0</v>
      </c>
      <c r="H119" s="173">
        <f>SUM(H108:H117)</f>
        <v>0</v>
      </c>
      <c r="I119" s="189"/>
      <c r="J119" s="172">
        <f>SUM(J108:J118)</f>
        <v>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4">
        <f t="shared" si="337"/>
        <v>0</v>
      </c>
      <c r="X119" s="225">
        <f t="shared" si="337"/>
        <v>0</v>
      </c>
      <c r="Y119" s="225">
        <f t="shared" si="335"/>
        <v>0</v>
      </c>
      <c r="Z119" s="225" t="e">
        <f t="shared" si="336"/>
        <v>#DIV/0!</v>
      </c>
      <c r="AA119" s="226"/>
      <c r="AB119" s="7"/>
      <c r="AC119" s="7"/>
      <c r="AD119" s="7"/>
      <c r="AE119" s="7"/>
      <c r="AF119" s="7"/>
      <c r="AG119" s="7"/>
    </row>
    <row r="120" spans="1:33" ht="30" customHeight="1" x14ac:dyDescent="0.25">
      <c r="A120" s="178" t="s">
        <v>71</v>
      </c>
      <c r="B120" s="208">
        <v>8</v>
      </c>
      <c r="C120" s="240" t="s">
        <v>244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241" t="s">
        <v>76</v>
      </c>
      <c r="B121" s="242" t="s">
        <v>245</v>
      </c>
      <c r="C121" s="243" t="s">
        <v>246</v>
      </c>
      <c r="D121" s="122" t="s">
        <v>247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29">
        <f t="shared" ref="V121:V126" si="343">T121*U121</f>
        <v>0</v>
      </c>
      <c r="W121" s="230">
        <f t="shared" ref="W121:W126" si="344">G121+M121+S121</f>
        <v>0</v>
      </c>
      <c r="X121" s="231">
        <f t="shared" ref="X121:X126" si="345">J121+P121+V121</f>
        <v>0</v>
      </c>
      <c r="Y121" s="231">
        <f t="shared" ref="Y121:Y127" si="346">W121-X121</f>
        <v>0</v>
      </c>
      <c r="Z121" s="232" t="e">
        <f t="shared" ref="Z121:Z127" si="347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241" t="s">
        <v>76</v>
      </c>
      <c r="B122" s="242" t="s">
        <v>248</v>
      </c>
      <c r="C122" s="243" t="s">
        <v>249</v>
      </c>
      <c r="D122" s="122" t="s">
        <v>247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29">
        <f t="shared" si="343"/>
        <v>0</v>
      </c>
      <c r="W122" s="234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241" t="s">
        <v>76</v>
      </c>
      <c r="B123" s="242" t="s">
        <v>250</v>
      </c>
      <c r="C123" s="243" t="s">
        <v>251</v>
      </c>
      <c r="D123" s="122" t="s">
        <v>252</v>
      </c>
      <c r="E123" s="244"/>
      <c r="F123" s="245"/>
      <c r="G123" s="125">
        <f t="shared" si="338"/>
        <v>0</v>
      </c>
      <c r="H123" s="244"/>
      <c r="I123" s="245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29">
        <f t="shared" si="343"/>
        <v>0</v>
      </c>
      <c r="W123" s="246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241" t="s">
        <v>76</v>
      </c>
      <c r="B124" s="242" t="s">
        <v>253</v>
      </c>
      <c r="C124" s="243" t="s">
        <v>254</v>
      </c>
      <c r="D124" s="122" t="s">
        <v>252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4"/>
      <c r="L124" s="245"/>
      <c r="M124" s="125">
        <f t="shared" si="340"/>
        <v>0</v>
      </c>
      <c r="N124" s="244"/>
      <c r="O124" s="245"/>
      <c r="P124" s="125">
        <f t="shared" si="341"/>
        <v>0</v>
      </c>
      <c r="Q124" s="244"/>
      <c r="R124" s="245"/>
      <c r="S124" s="125">
        <f t="shared" si="342"/>
        <v>0</v>
      </c>
      <c r="T124" s="244"/>
      <c r="U124" s="245"/>
      <c r="V124" s="229">
        <f t="shared" si="343"/>
        <v>0</v>
      </c>
      <c r="W124" s="246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241" t="s">
        <v>76</v>
      </c>
      <c r="B125" s="242" t="s">
        <v>255</v>
      </c>
      <c r="C125" s="243" t="s">
        <v>256</v>
      </c>
      <c r="D125" s="122" t="s">
        <v>252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29">
        <f t="shared" si="343"/>
        <v>0</v>
      </c>
      <c r="W125" s="234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247" t="s">
        <v>76</v>
      </c>
      <c r="B126" s="248" t="s">
        <v>257</v>
      </c>
      <c r="C126" s="249" t="s">
        <v>258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6">
        <f t="shared" si="343"/>
        <v>0</v>
      </c>
      <c r="W126" s="237">
        <f t="shared" si="344"/>
        <v>0</v>
      </c>
      <c r="X126" s="238">
        <f t="shared" si="345"/>
        <v>0</v>
      </c>
      <c r="Y126" s="238">
        <f t="shared" si="346"/>
        <v>0</v>
      </c>
      <c r="Z126" s="239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6" t="s">
        <v>259</v>
      </c>
      <c r="B127" s="167"/>
      <c r="C127" s="168"/>
      <c r="D127" s="169"/>
      <c r="E127" s="173">
        <f>SUM(E121:E125)</f>
        <v>0</v>
      </c>
      <c r="F127" s="189"/>
      <c r="G127" s="173">
        <f>SUM(G121:G126)</f>
        <v>0</v>
      </c>
      <c r="H127" s="173">
        <f>SUM(H121:H125)</f>
        <v>0</v>
      </c>
      <c r="I127" s="189"/>
      <c r="J127" s="173">
        <f>SUM(J121:J126)</f>
        <v>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50">
        <f t="shared" ref="V127:X127" si="348">SUM(V121:V126)</f>
        <v>0</v>
      </c>
      <c r="W127" s="224">
        <f t="shared" si="348"/>
        <v>0</v>
      </c>
      <c r="X127" s="225">
        <f t="shared" si="348"/>
        <v>0</v>
      </c>
      <c r="Y127" s="225">
        <f t="shared" si="346"/>
        <v>0</v>
      </c>
      <c r="Z127" s="225" t="e">
        <f t="shared" si="347"/>
        <v>#DIV/0!</v>
      </c>
      <c r="AA127" s="226"/>
      <c r="AB127" s="7"/>
      <c r="AC127" s="7"/>
      <c r="AD127" s="7"/>
      <c r="AE127" s="7"/>
      <c r="AF127" s="7"/>
      <c r="AG127" s="7"/>
    </row>
    <row r="128" spans="1:33" ht="30" customHeight="1" x14ac:dyDescent="0.25">
      <c r="A128" s="178" t="s">
        <v>71</v>
      </c>
      <c r="B128" s="179">
        <v>9</v>
      </c>
      <c r="C128" s="180" t="s">
        <v>260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0"/>
      <c r="Z128" s="251"/>
      <c r="AA128" s="252"/>
      <c r="AB128" s="7"/>
      <c r="AC128" s="7"/>
      <c r="AD128" s="7"/>
      <c r="AE128" s="7"/>
      <c r="AF128" s="7"/>
      <c r="AG128" s="7"/>
    </row>
    <row r="129" spans="1:33" ht="30" customHeight="1" x14ac:dyDescent="0.25">
      <c r="A129" s="253" t="s">
        <v>76</v>
      </c>
      <c r="B129" s="254">
        <v>43839</v>
      </c>
      <c r="C129" s="255" t="s">
        <v>261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1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3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76</v>
      </c>
      <c r="B130" s="261">
        <v>43870</v>
      </c>
      <c r="C130" s="187" t="s">
        <v>262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76</v>
      </c>
      <c r="B131" s="261">
        <v>43899</v>
      </c>
      <c r="C131" s="187" t="s">
        <v>263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76</v>
      </c>
      <c r="B132" s="261">
        <v>43930</v>
      </c>
      <c r="C132" s="364" t="s">
        <v>356</v>
      </c>
      <c r="D132" s="365" t="s">
        <v>142</v>
      </c>
      <c r="E132" s="366">
        <v>1</v>
      </c>
      <c r="F132" s="355">
        <v>18000</v>
      </c>
      <c r="G132" s="125">
        <f t="shared" si="349"/>
        <v>18000</v>
      </c>
      <c r="H132" s="366">
        <v>1</v>
      </c>
      <c r="I132" s="355">
        <v>18000</v>
      </c>
      <c r="J132" s="125">
        <f t="shared" si="350"/>
        <v>18000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18000</v>
      </c>
      <c r="X132" s="127">
        <f t="shared" si="356"/>
        <v>18000</v>
      </c>
      <c r="Y132" s="127">
        <f t="shared" si="357"/>
        <v>0</v>
      </c>
      <c r="Z132" s="128">
        <f t="shared" si="358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76</v>
      </c>
      <c r="B133" s="261">
        <v>43960</v>
      </c>
      <c r="C133" s="163" t="s">
        <v>264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76</v>
      </c>
      <c r="B134" s="261">
        <v>43991</v>
      </c>
      <c r="C134" s="235" t="s">
        <v>265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5">
        <f t="shared" si="356"/>
        <v>0</v>
      </c>
      <c r="Y134" s="165">
        <f t="shared" si="357"/>
        <v>0</v>
      </c>
      <c r="Z134" s="223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6" t="s">
        <v>266</v>
      </c>
      <c r="B135" s="167"/>
      <c r="C135" s="168"/>
      <c r="D135" s="169"/>
      <c r="E135" s="173">
        <f>SUM(E129:E133)</f>
        <v>1</v>
      </c>
      <c r="F135" s="189"/>
      <c r="G135" s="172">
        <f>SUM(G129:G134)</f>
        <v>18000</v>
      </c>
      <c r="H135" s="173">
        <f>SUM(H129:H133)</f>
        <v>1</v>
      </c>
      <c r="I135" s="189"/>
      <c r="J135" s="172">
        <f>SUM(J129:J134)</f>
        <v>18000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4">
        <f t="shared" si="359"/>
        <v>18000</v>
      </c>
      <c r="X135" s="225">
        <f t="shared" si="359"/>
        <v>18000</v>
      </c>
      <c r="Y135" s="225">
        <f t="shared" si="357"/>
        <v>0</v>
      </c>
      <c r="Z135" s="225">
        <f t="shared" si="358"/>
        <v>0</v>
      </c>
      <c r="AA135" s="226"/>
      <c r="AB135" s="7"/>
      <c r="AC135" s="7"/>
      <c r="AD135" s="7"/>
      <c r="AE135" s="7"/>
      <c r="AF135" s="7"/>
      <c r="AG135" s="7"/>
    </row>
    <row r="136" spans="1:33" ht="30" customHeight="1" x14ac:dyDescent="0.25">
      <c r="A136" s="178" t="s">
        <v>71</v>
      </c>
      <c r="B136" s="208">
        <v>10</v>
      </c>
      <c r="C136" s="240" t="s">
        <v>267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76</v>
      </c>
      <c r="B137" s="261">
        <v>43840</v>
      </c>
      <c r="C137" s="266" t="s">
        <v>268</v>
      </c>
      <c r="D137" s="256"/>
      <c r="E137" s="267"/>
      <c r="F137" s="160"/>
      <c r="G137" s="161">
        <f t="shared" ref="G137:G141" si="360">E137*F137</f>
        <v>0</v>
      </c>
      <c r="H137" s="267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8">
        <f t="shared" ref="V137:V141" si="365">T137*U137</f>
        <v>0</v>
      </c>
      <c r="W137" s="269">
        <f t="shared" ref="W137:W141" si="366">G137+M137+S137</f>
        <v>0</v>
      </c>
      <c r="X137" s="231">
        <f t="shared" ref="X137:X141" si="367">J137+P137+V137</f>
        <v>0</v>
      </c>
      <c r="Y137" s="231">
        <f t="shared" ref="Y137:Y142" si="368">W137-X137</f>
        <v>0</v>
      </c>
      <c r="Z137" s="232" t="e">
        <f t="shared" ref="Z137:Z142" si="369">Y137/W137</f>
        <v>#DIV/0!</v>
      </c>
      <c r="AA137" s="270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76</v>
      </c>
      <c r="B138" s="261">
        <v>43871</v>
      </c>
      <c r="C138" s="266" t="s">
        <v>268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29">
        <f t="shared" si="365"/>
        <v>0</v>
      </c>
      <c r="W138" s="234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76</v>
      </c>
      <c r="B139" s="261">
        <v>43900</v>
      </c>
      <c r="C139" s="266" t="s">
        <v>268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29">
        <f t="shared" si="365"/>
        <v>0</v>
      </c>
      <c r="W139" s="234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76</v>
      </c>
      <c r="B140" s="271">
        <v>43931</v>
      </c>
      <c r="C140" s="163" t="s">
        <v>269</v>
      </c>
      <c r="D140" s="264" t="s">
        <v>79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6">
        <f t="shared" si="365"/>
        <v>0</v>
      </c>
      <c r="W140" s="272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0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76</v>
      </c>
      <c r="B141" s="273">
        <v>43961</v>
      </c>
      <c r="C141" s="235" t="s">
        <v>270</v>
      </c>
      <c r="D141" s="274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6">
        <f t="shared" si="365"/>
        <v>0</v>
      </c>
      <c r="W141" s="237">
        <f t="shared" si="366"/>
        <v>0</v>
      </c>
      <c r="X141" s="238">
        <f t="shared" si="367"/>
        <v>0</v>
      </c>
      <c r="Y141" s="238">
        <f t="shared" si="368"/>
        <v>0</v>
      </c>
      <c r="Z141" s="239" t="e">
        <f t="shared" si="369"/>
        <v>#DIV/0!</v>
      </c>
      <c r="AA141" s="275"/>
      <c r="AB141" s="7"/>
      <c r="AC141" s="7"/>
      <c r="AD141" s="7"/>
      <c r="AE141" s="7"/>
      <c r="AF141" s="7"/>
      <c r="AG141" s="7"/>
    </row>
    <row r="142" spans="1:33" ht="30" customHeight="1" x14ac:dyDescent="0.25">
      <c r="A142" s="166" t="s">
        <v>271</v>
      </c>
      <c r="B142" s="167"/>
      <c r="C142" s="168"/>
      <c r="D142" s="169"/>
      <c r="E142" s="173">
        <f>SUM(E137:E140)</f>
        <v>0</v>
      </c>
      <c r="F142" s="189"/>
      <c r="G142" s="172">
        <f>SUM(G137:G141)</f>
        <v>0</v>
      </c>
      <c r="H142" s="173">
        <f>SUM(H137:H140)</f>
        <v>0</v>
      </c>
      <c r="I142" s="189"/>
      <c r="J142" s="172">
        <f>SUM(J137:J141)</f>
        <v>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4">
        <f t="shared" si="370"/>
        <v>0</v>
      </c>
      <c r="X142" s="225">
        <f t="shared" si="370"/>
        <v>0</v>
      </c>
      <c r="Y142" s="225">
        <f t="shared" si="368"/>
        <v>0</v>
      </c>
      <c r="Z142" s="225" t="e">
        <f t="shared" si="369"/>
        <v>#DIV/0!</v>
      </c>
      <c r="AA142" s="226"/>
      <c r="AB142" s="7"/>
      <c r="AC142" s="7"/>
      <c r="AD142" s="7"/>
      <c r="AE142" s="7"/>
      <c r="AF142" s="7"/>
      <c r="AG142" s="7"/>
    </row>
    <row r="143" spans="1:33" ht="30" customHeight="1" x14ac:dyDescent="0.25">
      <c r="A143" s="178" t="s">
        <v>71</v>
      </c>
      <c r="B143" s="208">
        <v>11</v>
      </c>
      <c r="C143" s="180" t="s">
        <v>272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customHeight="1" x14ac:dyDescent="0.25">
      <c r="A144" s="276" t="s">
        <v>76</v>
      </c>
      <c r="B144" s="261">
        <v>43841</v>
      </c>
      <c r="C144" s="266" t="s">
        <v>273</v>
      </c>
      <c r="D144" s="158" t="s">
        <v>111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8">
        <f t="shared" ref="V144:V145" si="376">T144*U144</f>
        <v>0</v>
      </c>
      <c r="W144" s="269">
        <f t="shared" ref="W144:W145" si="377">G144+M144+S144</f>
        <v>0</v>
      </c>
      <c r="X144" s="231">
        <f t="shared" ref="X144:X145" si="378">J144+P144+V144</f>
        <v>0</v>
      </c>
      <c r="Y144" s="231">
        <f t="shared" ref="Y144:Y146" si="379">W144-X144</f>
        <v>0</v>
      </c>
      <c r="Z144" s="232" t="e">
        <f t="shared" ref="Z144:Z146" si="380">Y144/W144</f>
        <v>#DIV/0!</v>
      </c>
      <c r="AA144" s="270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277" t="s">
        <v>76</v>
      </c>
      <c r="B145" s="261">
        <v>43872</v>
      </c>
      <c r="C145" s="163" t="s">
        <v>273</v>
      </c>
      <c r="D145" s="134" t="s">
        <v>111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6">
        <f t="shared" si="376"/>
        <v>0</v>
      </c>
      <c r="W145" s="278">
        <f t="shared" si="377"/>
        <v>0</v>
      </c>
      <c r="X145" s="238">
        <f t="shared" si="378"/>
        <v>0</v>
      </c>
      <c r="Y145" s="238">
        <f t="shared" si="379"/>
        <v>0</v>
      </c>
      <c r="Z145" s="239" t="e">
        <f t="shared" si="380"/>
        <v>#DIV/0!</v>
      </c>
      <c r="AA145" s="275"/>
      <c r="AB145" s="130"/>
      <c r="AC145" s="131"/>
      <c r="AD145" s="131"/>
      <c r="AE145" s="131"/>
      <c r="AF145" s="131"/>
      <c r="AG145" s="131"/>
    </row>
    <row r="146" spans="1:33" ht="30" customHeight="1" x14ac:dyDescent="0.25">
      <c r="A146" s="396" t="s">
        <v>274</v>
      </c>
      <c r="B146" s="397"/>
      <c r="C146" s="397"/>
      <c r="D146" s="398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4">
        <f t="shared" si="386"/>
        <v>0</v>
      </c>
      <c r="X146" s="225">
        <f t="shared" si="386"/>
        <v>0</v>
      </c>
      <c r="Y146" s="225">
        <f t="shared" si="379"/>
        <v>0</v>
      </c>
      <c r="Z146" s="225" t="e">
        <f t="shared" si="380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5">
      <c r="A147" s="207" t="s">
        <v>71</v>
      </c>
      <c r="B147" s="208">
        <v>12</v>
      </c>
      <c r="C147" s="209" t="s">
        <v>275</v>
      </c>
      <c r="D147" s="27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76</v>
      </c>
      <c r="B148" s="280">
        <v>43842</v>
      </c>
      <c r="C148" s="281" t="s">
        <v>276</v>
      </c>
      <c r="D148" s="256" t="s">
        <v>277</v>
      </c>
      <c r="E148" s="267"/>
      <c r="F148" s="160"/>
      <c r="G148" s="161">
        <f t="shared" ref="G148:G151" si="387">E148*F148</f>
        <v>0</v>
      </c>
      <c r="H148" s="267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8">
        <f t="shared" ref="V148:V151" si="392">T148*U148</f>
        <v>0</v>
      </c>
      <c r="W148" s="269">
        <f t="shared" ref="W148:W151" si="393">G148+M148+S148</f>
        <v>0</v>
      </c>
      <c r="X148" s="231">
        <f t="shared" ref="X148:X151" si="394">J148+P148+V148</f>
        <v>0</v>
      </c>
      <c r="Y148" s="231">
        <f t="shared" ref="Y148:Y152" si="395">W148-X148</f>
        <v>0</v>
      </c>
      <c r="Z148" s="232" t="e">
        <f t="shared" ref="Z148:Z152" si="396">Y148/W148</f>
        <v>#DIV/0!</v>
      </c>
      <c r="AA148" s="282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76</v>
      </c>
      <c r="B149" s="261">
        <v>43873</v>
      </c>
      <c r="C149" s="187" t="s">
        <v>278</v>
      </c>
      <c r="D149" s="262" t="s">
        <v>247</v>
      </c>
      <c r="E149" s="263"/>
      <c r="F149" s="124"/>
      <c r="G149" s="125">
        <f t="shared" si="387"/>
        <v>0</v>
      </c>
      <c r="H149" s="263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29">
        <f t="shared" si="392"/>
        <v>0</v>
      </c>
      <c r="W149" s="283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4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76</v>
      </c>
      <c r="B150" s="271">
        <v>43902</v>
      </c>
      <c r="C150" s="163" t="s">
        <v>279</v>
      </c>
      <c r="D150" s="264" t="s">
        <v>247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6">
        <f t="shared" si="392"/>
        <v>0</v>
      </c>
      <c r="W150" s="272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5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76</v>
      </c>
      <c r="B151" s="271">
        <v>43933</v>
      </c>
      <c r="C151" s="235" t="s">
        <v>280</v>
      </c>
      <c r="D151" s="274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6">
        <f t="shared" si="392"/>
        <v>0</v>
      </c>
      <c r="W151" s="237">
        <f t="shared" si="393"/>
        <v>0</v>
      </c>
      <c r="X151" s="238">
        <f t="shared" si="394"/>
        <v>0</v>
      </c>
      <c r="Y151" s="238">
        <f t="shared" si="395"/>
        <v>0</v>
      </c>
      <c r="Z151" s="239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6" t="s">
        <v>281</v>
      </c>
      <c r="B152" s="167"/>
      <c r="C152" s="168"/>
      <c r="D152" s="286"/>
      <c r="E152" s="173">
        <f>SUM(E148:E150)</f>
        <v>0</v>
      </c>
      <c r="F152" s="189"/>
      <c r="G152" s="172">
        <f>SUM(G148:G151)</f>
        <v>0</v>
      </c>
      <c r="H152" s="173">
        <f>SUM(H148:H150)</f>
        <v>0</v>
      </c>
      <c r="I152" s="189"/>
      <c r="J152" s="172">
        <f>SUM(J148:J151)</f>
        <v>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4">
        <f t="shared" si="397"/>
        <v>0</v>
      </c>
      <c r="X152" s="225">
        <f t="shared" si="397"/>
        <v>0</v>
      </c>
      <c r="Y152" s="225">
        <f t="shared" si="395"/>
        <v>0</v>
      </c>
      <c r="Z152" s="225" t="e">
        <f t="shared" si="396"/>
        <v>#DIV/0!</v>
      </c>
      <c r="AA152" s="226"/>
      <c r="AB152" s="7"/>
      <c r="AC152" s="7"/>
      <c r="AD152" s="7"/>
      <c r="AE152" s="7"/>
      <c r="AF152" s="7"/>
      <c r="AG152" s="7"/>
    </row>
    <row r="153" spans="1:33" ht="30" customHeight="1" x14ac:dyDescent="0.25">
      <c r="A153" s="207" t="s">
        <v>71</v>
      </c>
      <c r="B153" s="287">
        <v>13</v>
      </c>
      <c r="C153" s="209" t="s">
        <v>282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73</v>
      </c>
      <c r="B154" s="155" t="s">
        <v>283</v>
      </c>
      <c r="C154" s="288" t="s">
        <v>284</v>
      </c>
      <c r="D154" s="141"/>
      <c r="E154" s="142">
        <f>SUM(E155:E157)</f>
        <v>5</v>
      </c>
      <c r="F154" s="143"/>
      <c r="G154" s="144">
        <f>SUM(G155:G158)</f>
        <v>37750</v>
      </c>
      <c r="H154" s="142">
        <f>SUM(H155:H157)</f>
        <v>5</v>
      </c>
      <c r="I154" s="143"/>
      <c r="J154" s="144">
        <f>SUM(J155:J158)</f>
        <v>37750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9">
        <f t="shared" ref="V154:X154" si="398">SUM(V155:V158)</f>
        <v>0</v>
      </c>
      <c r="W154" s="290">
        <f t="shared" si="398"/>
        <v>37750</v>
      </c>
      <c r="X154" s="144">
        <f t="shared" si="398"/>
        <v>37750</v>
      </c>
      <c r="Y154" s="144">
        <f t="shared" ref="Y154:Y177" si="399">W154-X154</f>
        <v>0</v>
      </c>
      <c r="Z154" s="144">
        <f t="shared" ref="Z154:Z178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76</v>
      </c>
      <c r="B155" s="120" t="s">
        <v>285</v>
      </c>
      <c r="C155" s="367" t="s">
        <v>357</v>
      </c>
      <c r="D155" s="368" t="s">
        <v>79</v>
      </c>
      <c r="E155" s="369">
        <v>2.5</v>
      </c>
      <c r="F155" s="370">
        <v>8500</v>
      </c>
      <c r="G155" s="125">
        <f t="shared" ref="G155:G158" si="401">E155*F155</f>
        <v>21250</v>
      </c>
      <c r="H155" s="369">
        <v>2.5</v>
      </c>
      <c r="I155" s="370">
        <v>8500</v>
      </c>
      <c r="J155" s="125">
        <f t="shared" ref="J155:J158" si="402">H155*I155</f>
        <v>21250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29">
        <f t="shared" ref="V155:V158" si="406">T155*U155</f>
        <v>0</v>
      </c>
      <c r="W155" s="234">
        <f t="shared" ref="W155:W158" si="407">G155+M155+S155</f>
        <v>21250</v>
      </c>
      <c r="X155" s="127">
        <f t="shared" ref="X155:X158" si="408">J155+P155+V155</f>
        <v>21250</v>
      </c>
      <c r="Y155" s="127">
        <f t="shared" si="399"/>
        <v>0</v>
      </c>
      <c r="Z155" s="128">
        <f t="shared" si="400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76</v>
      </c>
      <c r="B156" s="120" t="s">
        <v>286</v>
      </c>
      <c r="C156" s="371" t="s">
        <v>358</v>
      </c>
      <c r="D156" s="368" t="s">
        <v>79</v>
      </c>
      <c r="E156" s="369">
        <v>2.5</v>
      </c>
      <c r="F156" s="370">
        <v>6600</v>
      </c>
      <c r="G156" s="125">
        <f t="shared" si="401"/>
        <v>16500</v>
      </c>
      <c r="H156" s="369">
        <v>2.5</v>
      </c>
      <c r="I156" s="370">
        <v>6600</v>
      </c>
      <c r="J156" s="125">
        <f t="shared" si="402"/>
        <v>16500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29">
        <f t="shared" si="406"/>
        <v>0</v>
      </c>
      <c r="W156" s="234">
        <f t="shared" si="407"/>
        <v>16500</v>
      </c>
      <c r="X156" s="127">
        <f t="shared" si="408"/>
        <v>16500</v>
      </c>
      <c r="Y156" s="127">
        <f t="shared" si="399"/>
        <v>0</v>
      </c>
      <c r="Z156" s="128">
        <f t="shared" si="400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76</v>
      </c>
      <c r="B157" s="120" t="s">
        <v>287</v>
      </c>
      <c r="C157" s="291" t="s">
        <v>288</v>
      </c>
      <c r="D157" s="122" t="s">
        <v>142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29">
        <f t="shared" si="406"/>
        <v>0</v>
      </c>
      <c r="W157" s="234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47" t="s">
        <v>76</v>
      </c>
      <c r="B158" s="154" t="s">
        <v>289</v>
      </c>
      <c r="C158" s="291" t="s">
        <v>290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2">
        <f t="shared" si="406"/>
        <v>0</v>
      </c>
      <c r="W158" s="237">
        <f t="shared" si="407"/>
        <v>0</v>
      </c>
      <c r="X158" s="238">
        <f t="shared" si="408"/>
        <v>0</v>
      </c>
      <c r="Y158" s="238">
        <f t="shared" si="399"/>
        <v>0</v>
      </c>
      <c r="Z158" s="239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3" t="s">
        <v>73</v>
      </c>
      <c r="B159" s="294" t="s">
        <v>283</v>
      </c>
      <c r="C159" s="222" t="s">
        <v>291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76</v>
      </c>
      <c r="B160" s="120" t="s">
        <v>292</v>
      </c>
      <c r="C160" s="187" t="s">
        <v>293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76</v>
      </c>
      <c r="B161" s="120" t="s">
        <v>294</v>
      </c>
      <c r="C161" s="187" t="s">
        <v>293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76</v>
      </c>
      <c r="B162" s="133" t="s">
        <v>295</v>
      </c>
      <c r="C162" s="187" t="s">
        <v>293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76</v>
      </c>
      <c r="B163" s="133" t="s">
        <v>296</v>
      </c>
      <c r="C163" s="188" t="s">
        <v>297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08" t="s">
        <v>73</v>
      </c>
      <c r="B164" s="155" t="s">
        <v>298</v>
      </c>
      <c r="C164" s="222" t="s">
        <v>299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5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76</v>
      </c>
      <c r="B165" s="120" t="s">
        <v>300</v>
      </c>
      <c r="C165" s="187" t="s">
        <v>301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4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76</v>
      </c>
      <c r="B166" s="120" t="s">
        <v>302</v>
      </c>
      <c r="C166" s="187" t="s">
        <v>301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4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76</v>
      </c>
      <c r="B167" s="133" t="s">
        <v>303</v>
      </c>
      <c r="C167" s="163" t="s">
        <v>301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5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73</v>
      </c>
      <c r="B168" s="155" t="s">
        <v>304</v>
      </c>
      <c r="C168" s="296" t="s">
        <v>282</v>
      </c>
      <c r="D168" s="141"/>
      <c r="E168" s="142">
        <f>SUM(E169:E175)</f>
        <v>6</v>
      </c>
      <c r="F168" s="143"/>
      <c r="G168" s="144">
        <f>SUM(G169:G176)</f>
        <v>85300</v>
      </c>
      <c r="H168" s="142">
        <f>SUM(H169:H175)</f>
        <v>6</v>
      </c>
      <c r="I168" s="143"/>
      <c r="J168" s="144">
        <f>SUM(J169:J176)</f>
        <v>85300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85300</v>
      </c>
      <c r="X168" s="144">
        <f t="shared" si="432"/>
        <v>85300</v>
      </c>
      <c r="Y168" s="144">
        <f t="shared" si="399"/>
        <v>0</v>
      </c>
      <c r="Z168" s="144">
        <f t="shared" si="400"/>
        <v>0</v>
      </c>
      <c r="AA168" s="295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76</v>
      </c>
      <c r="B169" s="120" t="s">
        <v>305</v>
      </c>
      <c r="C169" s="364" t="s">
        <v>362</v>
      </c>
      <c r="D169" s="353" t="s">
        <v>359</v>
      </c>
      <c r="E169" s="354">
        <v>1</v>
      </c>
      <c r="F169" s="355">
        <v>12400</v>
      </c>
      <c r="G169" s="125">
        <f t="shared" ref="G169:G176" si="433">E169*F169</f>
        <v>12400</v>
      </c>
      <c r="H169" s="354">
        <v>1</v>
      </c>
      <c r="I169" s="355">
        <v>12400</v>
      </c>
      <c r="J169" s="125">
        <f t="shared" ref="J169:J176" si="434">H169*I169</f>
        <v>12400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12400</v>
      </c>
      <c r="X169" s="127">
        <f t="shared" ref="X169:X176" si="440">J169+P169+V169</f>
        <v>12400</v>
      </c>
      <c r="Y169" s="127">
        <f t="shared" si="399"/>
        <v>0</v>
      </c>
      <c r="Z169" s="128">
        <f t="shared" si="400"/>
        <v>0</v>
      </c>
      <c r="AA169" s="284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76</v>
      </c>
      <c r="B170" s="120" t="s">
        <v>306</v>
      </c>
      <c r="C170" s="364" t="s">
        <v>363</v>
      </c>
      <c r="D170" s="353" t="s">
        <v>359</v>
      </c>
      <c r="E170" s="354">
        <v>1</v>
      </c>
      <c r="F170" s="355">
        <v>18400</v>
      </c>
      <c r="G170" s="125">
        <f t="shared" si="433"/>
        <v>18400</v>
      </c>
      <c r="H170" s="354">
        <v>1</v>
      </c>
      <c r="I170" s="355">
        <v>18400</v>
      </c>
      <c r="J170" s="125">
        <f t="shared" si="434"/>
        <v>18400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18400</v>
      </c>
      <c r="X170" s="127">
        <f t="shared" si="440"/>
        <v>18400</v>
      </c>
      <c r="Y170" s="127">
        <f t="shared" si="399"/>
        <v>0</v>
      </c>
      <c r="Z170" s="128">
        <f t="shared" si="400"/>
        <v>0</v>
      </c>
      <c r="AA170" s="284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76</v>
      </c>
      <c r="B171" s="120" t="s">
        <v>307</v>
      </c>
      <c r="C171" s="364" t="s">
        <v>364</v>
      </c>
      <c r="D171" s="353" t="s">
        <v>359</v>
      </c>
      <c r="E171" s="354">
        <v>1</v>
      </c>
      <c r="F171" s="355">
        <v>14000</v>
      </c>
      <c r="G171" s="125">
        <f t="shared" si="433"/>
        <v>14000</v>
      </c>
      <c r="H171" s="354">
        <v>1</v>
      </c>
      <c r="I171" s="355">
        <v>14000</v>
      </c>
      <c r="J171" s="125">
        <f t="shared" si="434"/>
        <v>14000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14000</v>
      </c>
      <c r="X171" s="127">
        <f t="shared" si="440"/>
        <v>14000</v>
      </c>
      <c r="Y171" s="127">
        <f t="shared" si="399"/>
        <v>0</v>
      </c>
      <c r="Z171" s="128">
        <f t="shared" si="400"/>
        <v>0</v>
      </c>
      <c r="AA171" s="284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76</v>
      </c>
      <c r="B172" s="120" t="s">
        <v>308</v>
      </c>
      <c r="C172" s="364" t="s">
        <v>360</v>
      </c>
      <c r="D172" s="353" t="s">
        <v>361</v>
      </c>
      <c r="E172" s="354">
        <v>3</v>
      </c>
      <c r="F172" s="355">
        <v>13500</v>
      </c>
      <c r="G172" s="125">
        <f t="shared" si="433"/>
        <v>40500</v>
      </c>
      <c r="H172" s="354">
        <v>3</v>
      </c>
      <c r="I172" s="355">
        <v>13500</v>
      </c>
      <c r="J172" s="125">
        <f t="shared" si="434"/>
        <v>40500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40500</v>
      </c>
      <c r="X172" s="127">
        <f t="shared" si="440"/>
        <v>40500</v>
      </c>
      <c r="Y172" s="127">
        <f t="shared" si="399"/>
        <v>0</v>
      </c>
      <c r="Z172" s="128">
        <f t="shared" si="400"/>
        <v>0</v>
      </c>
      <c r="AA172" s="284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76</v>
      </c>
      <c r="B173" s="120" t="s">
        <v>309</v>
      </c>
      <c r="C173" s="163" t="s">
        <v>310</v>
      </c>
      <c r="D173" s="122"/>
      <c r="E173" s="123"/>
      <c r="F173" s="124"/>
      <c r="G173" s="125">
        <f t="shared" si="433"/>
        <v>0</v>
      </c>
      <c r="H173" s="123"/>
      <c r="I173" s="124"/>
      <c r="J173" s="125">
        <f t="shared" si="434"/>
        <v>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0</v>
      </c>
      <c r="X173" s="127">
        <f t="shared" si="440"/>
        <v>0</v>
      </c>
      <c r="Y173" s="127">
        <f t="shared" si="399"/>
        <v>0</v>
      </c>
      <c r="Z173" s="128" t="e">
        <f t="shared" si="400"/>
        <v>#DIV/0!</v>
      </c>
      <c r="AA173" s="284"/>
      <c r="AB173" s="130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76</v>
      </c>
      <c r="B174" s="120" t="s">
        <v>311</v>
      </c>
      <c r="C174" s="163" t="s">
        <v>310</v>
      </c>
      <c r="D174" s="122"/>
      <c r="E174" s="123"/>
      <c r="F174" s="124"/>
      <c r="G174" s="125">
        <f t="shared" si="433"/>
        <v>0</v>
      </c>
      <c r="H174" s="123"/>
      <c r="I174" s="124"/>
      <c r="J174" s="125">
        <f t="shared" si="434"/>
        <v>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0</v>
      </c>
      <c r="X174" s="127">
        <f t="shared" si="440"/>
        <v>0</v>
      </c>
      <c r="Y174" s="127">
        <f t="shared" si="399"/>
        <v>0</v>
      </c>
      <c r="Z174" s="128" t="e">
        <f t="shared" si="400"/>
        <v>#DIV/0!</v>
      </c>
      <c r="AA174" s="284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76</v>
      </c>
      <c r="B175" s="133" t="s">
        <v>312</v>
      </c>
      <c r="C175" s="163" t="s">
        <v>310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5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76</v>
      </c>
      <c r="B176" s="154" t="s">
        <v>313</v>
      </c>
      <c r="C176" s="188" t="s">
        <v>314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5">
      <c r="A177" s="297" t="s">
        <v>315</v>
      </c>
      <c r="B177" s="298"/>
      <c r="C177" s="299"/>
      <c r="D177" s="300"/>
      <c r="E177" s="173">
        <f>E168+E164+E159+E154</f>
        <v>11</v>
      </c>
      <c r="F177" s="189"/>
      <c r="G177" s="301">
        <f t="shared" ref="G177:H177" si="441">G168+G164+G159+G154</f>
        <v>123050</v>
      </c>
      <c r="H177" s="173">
        <f t="shared" si="441"/>
        <v>11</v>
      </c>
      <c r="I177" s="189"/>
      <c r="J177" s="301">
        <f t="shared" ref="J177:K177" si="442">J168+J164+J159+J154</f>
        <v>123050</v>
      </c>
      <c r="K177" s="173">
        <f t="shared" si="442"/>
        <v>0</v>
      </c>
      <c r="L177" s="189"/>
      <c r="M177" s="301">
        <f t="shared" ref="M177:N177" si="443">M168+M164+M159+M154</f>
        <v>0</v>
      </c>
      <c r="N177" s="173">
        <f t="shared" si="443"/>
        <v>0</v>
      </c>
      <c r="O177" s="189"/>
      <c r="P177" s="301">
        <f t="shared" ref="P177:Q177" si="444">P168+P164+P159+P154</f>
        <v>0</v>
      </c>
      <c r="Q177" s="173">
        <f t="shared" si="444"/>
        <v>0</v>
      </c>
      <c r="R177" s="189"/>
      <c r="S177" s="301">
        <f t="shared" ref="S177:T177" si="445">S168+S164+S159+S154</f>
        <v>0</v>
      </c>
      <c r="T177" s="173">
        <f t="shared" si="445"/>
        <v>0</v>
      </c>
      <c r="U177" s="189"/>
      <c r="V177" s="301">
        <f>V168+V164+V159+V154</f>
        <v>0</v>
      </c>
      <c r="W177" s="225">
        <f t="shared" ref="W177:X177" si="446">W168+W154+W164+W159</f>
        <v>123050</v>
      </c>
      <c r="X177" s="225">
        <f t="shared" si="446"/>
        <v>123050</v>
      </c>
      <c r="Y177" s="225">
        <f t="shared" si="399"/>
        <v>0</v>
      </c>
      <c r="Z177" s="225">
        <f t="shared" si="400"/>
        <v>0</v>
      </c>
      <c r="AA177" s="226"/>
      <c r="AB177" s="7"/>
      <c r="AC177" s="7"/>
      <c r="AD177" s="7"/>
      <c r="AE177" s="7"/>
      <c r="AF177" s="7"/>
      <c r="AG177" s="7"/>
    </row>
    <row r="178" spans="1:33" ht="30" customHeight="1" x14ac:dyDescent="0.25">
      <c r="A178" s="302" t="s">
        <v>316</v>
      </c>
      <c r="B178" s="303"/>
      <c r="C178" s="304"/>
      <c r="D178" s="305"/>
      <c r="E178" s="306"/>
      <c r="F178" s="307"/>
      <c r="G178" s="308">
        <f>G33+G47+G56+G78+G92+G106+G119+G127+G135+G142+G146+G152+G177</f>
        <v>298770</v>
      </c>
      <c r="H178" s="306"/>
      <c r="I178" s="307"/>
      <c r="J178" s="308">
        <f>J33+J47+J56+J78+J92+J106+J119+J127+J135+J142+J146+J152+J177</f>
        <v>298770</v>
      </c>
      <c r="K178" s="306"/>
      <c r="L178" s="307"/>
      <c r="M178" s="308">
        <f>M33+M47+M56+M78+M92+M106+M119+M127+M135+M142+M146+M152+M177</f>
        <v>0</v>
      </c>
      <c r="N178" s="306"/>
      <c r="O178" s="307"/>
      <c r="P178" s="308">
        <f>P33+P47+P56+P78+P92+P106+P119+P127+P135+P142+P146+P152+P177</f>
        <v>0</v>
      </c>
      <c r="Q178" s="306"/>
      <c r="R178" s="307"/>
      <c r="S178" s="308">
        <f>S33+S47+S56+S78+S92+S106+S119+S127+S135+S142+S146+S152+S177</f>
        <v>0</v>
      </c>
      <c r="T178" s="306"/>
      <c r="U178" s="307"/>
      <c r="V178" s="308">
        <f t="shared" ref="V178:Y178" si="447">V33+V47+V56+V78+V92+V106+V119+V127+V135+V142+V146+V152+V177</f>
        <v>0</v>
      </c>
      <c r="W178" s="308">
        <f t="shared" si="447"/>
        <v>298770</v>
      </c>
      <c r="X178" s="308">
        <f t="shared" si="447"/>
        <v>298770</v>
      </c>
      <c r="Y178" s="308">
        <f t="shared" si="447"/>
        <v>0</v>
      </c>
      <c r="Z178" s="309">
        <f t="shared" si="400"/>
        <v>0</v>
      </c>
      <c r="AA178" s="310"/>
      <c r="AB178" s="7"/>
      <c r="AC178" s="7"/>
      <c r="AD178" s="7"/>
      <c r="AE178" s="7"/>
      <c r="AF178" s="7"/>
      <c r="AG178" s="7"/>
    </row>
    <row r="179" spans="1:33" ht="15" customHeight="1" x14ac:dyDescent="0.25">
      <c r="A179" s="399"/>
      <c r="B179" s="375"/>
      <c r="C179" s="375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1"/>
      <c r="X179" s="311"/>
      <c r="Y179" s="311"/>
      <c r="Z179" s="311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5">
      <c r="A180" s="400" t="s">
        <v>317</v>
      </c>
      <c r="B180" s="387"/>
      <c r="C180" s="401"/>
      <c r="D180" s="312"/>
      <c r="E180" s="306"/>
      <c r="F180" s="307"/>
      <c r="G180" s="313">
        <f>Фінансування!C27-'Кошторис  витрат'!G178</f>
        <v>0</v>
      </c>
      <c r="H180" s="306"/>
      <c r="I180" s="307"/>
      <c r="J180" s="313">
        <f>Фінансування!C28-'Кошторис  витрат'!J178</f>
        <v>0</v>
      </c>
      <c r="K180" s="306"/>
      <c r="L180" s="307"/>
      <c r="M180" s="313">
        <f>'Кошторис  витрат'!J27-'Кошторис  витрат'!M178</f>
        <v>0</v>
      </c>
      <c r="N180" s="306"/>
      <c r="O180" s="307"/>
      <c r="P180" s="313">
        <f>'Кошторис  витрат'!J180-'Кошторис  витрат'!P178</f>
        <v>0</v>
      </c>
      <c r="Q180" s="306"/>
      <c r="R180" s="307"/>
      <c r="S180" s="313">
        <f>Фінансування!L27-'Кошторис  витрат'!S178</f>
        <v>0</v>
      </c>
      <c r="T180" s="306"/>
      <c r="U180" s="307"/>
      <c r="V180" s="313">
        <f>Фінансування!L28-'Кошторис  витрат'!V178</f>
        <v>0</v>
      </c>
      <c r="W180" s="314">
        <f>Фінансування!N27-'Кошторис  витрат'!W178</f>
        <v>0</v>
      </c>
      <c r="X180" s="314">
        <f>Фінансування!N28-'Кошторис  витрат'!X178</f>
        <v>0</v>
      </c>
      <c r="Y180" s="314"/>
      <c r="Z180" s="314"/>
      <c r="AA180" s="315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16"/>
      <c r="C181" s="2"/>
      <c r="D181" s="317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6"/>
      <c r="C182" s="2"/>
      <c r="D182" s="317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6"/>
      <c r="C183" s="2"/>
      <c r="D183" s="317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18"/>
      <c r="B184" s="319"/>
      <c r="C184" s="372" t="s">
        <v>345</v>
      </c>
      <c r="D184" s="317"/>
      <c r="E184" s="320"/>
      <c r="F184" s="320"/>
      <c r="G184" s="70"/>
      <c r="H184" s="320"/>
      <c r="I184" s="320"/>
      <c r="J184" s="70"/>
      <c r="K184" s="321"/>
      <c r="L184" s="373" t="s">
        <v>346</v>
      </c>
      <c r="M184" s="320"/>
      <c r="N184" s="321"/>
      <c r="O184" s="318"/>
      <c r="P184" s="32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2"/>
      <c r="B185" s="323"/>
      <c r="C185" s="324" t="s">
        <v>318</v>
      </c>
      <c r="D185" s="325"/>
      <c r="E185" s="326"/>
      <c r="F185" s="327" t="s">
        <v>319</v>
      </c>
      <c r="G185" s="326"/>
      <c r="H185" s="326"/>
      <c r="I185" s="327" t="s">
        <v>319</v>
      </c>
      <c r="J185" s="326"/>
      <c r="K185" s="328"/>
      <c r="L185" s="329" t="s">
        <v>320</v>
      </c>
      <c r="M185" s="326"/>
      <c r="N185" s="328"/>
      <c r="O185" s="329" t="s">
        <v>320</v>
      </c>
      <c r="P185" s="326"/>
      <c r="Q185" s="326"/>
      <c r="R185" s="326"/>
      <c r="S185" s="326"/>
      <c r="T185" s="326"/>
      <c r="U185" s="326"/>
      <c r="V185" s="326"/>
      <c r="W185" s="330"/>
      <c r="X185" s="330"/>
      <c r="Y185" s="330"/>
      <c r="Z185" s="330"/>
      <c r="AA185" s="331"/>
      <c r="AB185" s="332"/>
      <c r="AC185" s="331"/>
      <c r="AD185" s="332"/>
      <c r="AE185" s="332"/>
      <c r="AF185" s="332"/>
      <c r="AG185" s="332"/>
    </row>
    <row r="186" spans="1:33" ht="15.75" customHeight="1" x14ac:dyDescent="0.25">
      <c r="A186" s="1"/>
      <c r="B186" s="316"/>
      <c r="C186" s="2"/>
      <c r="D186" s="317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6"/>
      <c r="C187" s="2"/>
      <c r="D187" s="317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6"/>
      <c r="C188" s="2"/>
      <c r="D188" s="317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6"/>
      <c r="C189" s="2"/>
      <c r="D189" s="317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3"/>
      <c r="X189" s="333"/>
      <c r="Y189" s="333"/>
      <c r="Z189" s="333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6"/>
      <c r="C190" s="2"/>
      <c r="D190" s="317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3"/>
      <c r="X190" s="333"/>
      <c r="Y190" s="333"/>
      <c r="Z190" s="333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6"/>
      <c r="C191" s="2"/>
      <c r="D191" s="317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3"/>
      <c r="X191" s="333"/>
      <c r="Y191" s="333"/>
      <c r="Z191" s="333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6"/>
      <c r="C192" s="2"/>
      <c r="D192" s="317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3"/>
      <c r="X192" s="333"/>
      <c r="Y192" s="333"/>
      <c r="Z192" s="333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6"/>
      <c r="C193" s="2"/>
      <c r="D193" s="317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3"/>
      <c r="X193" s="333"/>
      <c r="Y193" s="333"/>
      <c r="Z193" s="333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6"/>
      <c r="C194" s="2"/>
      <c r="D194" s="317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3"/>
      <c r="X194" s="333"/>
      <c r="Y194" s="333"/>
      <c r="Z194" s="333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6"/>
      <c r="C195" s="2"/>
      <c r="D195" s="317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3"/>
      <c r="X195" s="333"/>
      <c r="Y195" s="333"/>
      <c r="Z195" s="333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6"/>
      <c r="C196" s="2"/>
      <c r="D196" s="317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3"/>
      <c r="X196" s="333"/>
      <c r="Y196" s="333"/>
      <c r="Z196" s="333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6"/>
      <c r="C197" s="2"/>
      <c r="D197" s="317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3"/>
      <c r="X197" s="333"/>
      <c r="Y197" s="333"/>
      <c r="Z197" s="333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6"/>
      <c r="C198" s="2"/>
      <c r="D198" s="317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3"/>
      <c r="X198" s="333"/>
      <c r="Y198" s="333"/>
      <c r="Z198" s="333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6"/>
      <c r="C199" s="2"/>
      <c r="D199" s="317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3"/>
      <c r="X199" s="333"/>
      <c r="Y199" s="333"/>
      <c r="Z199" s="333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6"/>
      <c r="C200" s="2"/>
      <c r="D200" s="317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3"/>
      <c r="X200" s="333"/>
      <c r="Y200" s="333"/>
      <c r="Z200" s="333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6"/>
      <c r="C201" s="2"/>
      <c r="D201" s="317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3"/>
      <c r="X201" s="333"/>
      <c r="Y201" s="333"/>
      <c r="Z201" s="333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6"/>
      <c r="C202" s="2"/>
      <c r="D202" s="31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3"/>
      <c r="X202" s="333"/>
      <c r="Y202" s="333"/>
      <c r="Z202" s="333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6"/>
      <c r="C203" s="2"/>
      <c r="D203" s="317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3"/>
      <c r="X203" s="333"/>
      <c r="Y203" s="333"/>
      <c r="Z203" s="333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6"/>
      <c r="C204" s="2"/>
      <c r="D204" s="317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3"/>
      <c r="X204" s="333"/>
      <c r="Y204" s="333"/>
      <c r="Z204" s="333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6"/>
      <c r="C205" s="2"/>
      <c r="D205" s="317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3"/>
      <c r="X205" s="333"/>
      <c r="Y205" s="333"/>
      <c r="Z205" s="333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6"/>
      <c r="C206" s="2"/>
      <c r="D206" s="317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3"/>
      <c r="X206" s="333"/>
      <c r="Y206" s="333"/>
      <c r="Z206" s="333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6"/>
      <c r="C207" s="2"/>
      <c r="D207" s="317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3"/>
      <c r="X207" s="333"/>
      <c r="Y207" s="333"/>
      <c r="Z207" s="333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6"/>
      <c r="C208" s="2"/>
      <c r="D208" s="317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3"/>
      <c r="X208" s="333"/>
      <c r="Y208" s="333"/>
      <c r="Z208" s="333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6"/>
      <c r="C209" s="2"/>
      <c r="D209" s="317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3"/>
      <c r="X209" s="333"/>
      <c r="Y209" s="333"/>
      <c r="Z209" s="333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6"/>
      <c r="C210" s="2"/>
      <c r="D210" s="317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3"/>
      <c r="X210" s="333"/>
      <c r="Y210" s="333"/>
      <c r="Z210" s="333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6"/>
      <c r="C211" s="2"/>
      <c r="D211" s="317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3"/>
      <c r="X211" s="333"/>
      <c r="Y211" s="333"/>
      <c r="Z211" s="333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6"/>
      <c r="C212" s="2"/>
      <c r="D212" s="317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3"/>
      <c r="X212" s="333"/>
      <c r="Y212" s="333"/>
      <c r="Z212" s="333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6"/>
      <c r="C213" s="2"/>
      <c r="D213" s="317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3"/>
      <c r="X213" s="333"/>
      <c r="Y213" s="333"/>
      <c r="Z213" s="333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6"/>
      <c r="C214" s="2"/>
      <c r="D214" s="317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3"/>
      <c r="X214" s="333"/>
      <c r="Y214" s="333"/>
      <c r="Z214" s="333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6"/>
      <c r="C215" s="2"/>
      <c r="D215" s="317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3"/>
      <c r="X215" s="333"/>
      <c r="Y215" s="333"/>
      <c r="Z215" s="333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6"/>
      <c r="C216" s="2"/>
      <c r="D216" s="317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3"/>
      <c r="X216" s="333"/>
      <c r="Y216" s="333"/>
      <c r="Z216" s="333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6"/>
      <c r="C217" s="2"/>
      <c r="D217" s="317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3"/>
      <c r="X217" s="333"/>
      <c r="Y217" s="333"/>
      <c r="Z217" s="333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6"/>
      <c r="C218" s="2"/>
      <c r="D218" s="317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3"/>
      <c r="X218" s="333"/>
      <c r="Y218" s="333"/>
      <c r="Z218" s="333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6"/>
      <c r="C219" s="2"/>
      <c r="D219" s="317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3"/>
      <c r="X219" s="333"/>
      <c r="Y219" s="333"/>
      <c r="Z219" s="333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6"/>
      <c r="C220" s="2"/>
      <c r="D220" s="317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3"/>
      <c r="X220" s="333"/>
      <c r="Y220" s="333"/>
      <c r="Z220" s="333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6"/>
      <c r="C221" s="2"/>
      <c r="D221" s="317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3"/>
      <c r="X221" s="333"/>
      <c r="Y221" s="333"/>
      <c r="Z221" s="333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6"/>
      <c r="C222" s="2"/>
      <c r="D222" s="317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3"/>
      <c r="X222" s="333"/>
      <c r="Y222" s="333"/>
      <c r="Z222" s="333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6"/>
      <c r="C223" s="2"/>
      <c r="D223" s="317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3"/>
      <c r="X223" s="333"/>
      <c r="Y223" s="333"/>
      <c r="Z223" s="333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6"/>
      <c r="C224" s="2"/>
      <c r="D224" s="317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3"/>
      <c r="X224" s="333"/>
      <c r="Y224" s="333"/>
      <c r="Z224" s="333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6"/>
      <c r="C225" s="2"/>
      <c r="D225" s="317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3"/>
      <c r="X225" s="333"/>
      <c r="Y225" s="333"/>
      <c r="Z225" s="333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6"/>
      <c r="C226" s="2"/>
      <c r="D226" s="317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3"/>
      <c r="X226" s="333"/>
      <c r="Y226" s="333"/>
      <c r="Z226" s="333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6"/>
      <c r="C227" s="2"/>
      <c r="D227" s="317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3"/>
      <c r="X227" s="333"/>
      <c r="Y227" s="333"/>
      <c r="Z227" s="333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6"/>
      <c r="C228" s="2"/>
      <c r="D228" s="317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3"/>
      <c r="X228" s="333"/>
      <c r="Y228" s="333"/>
      <c r="Z228" s="333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6"/>
      <c r="C229" s="2"/>
      <c r="D229" s="317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3"/>
      <c r="X229" s="333"/>
      <c r="Y229" s="333"/>
      <c r="Z229" s="333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6"/>
      <c r="C230" s="2"/>
      <c r="D230" s="317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3"/>
      <c r="X230" s="333"/>
      <c r="Y230" s="333"/>
      <c r="Z230" s="333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6"/>
      <c r="C231" s="2"/>
      <c r="D231" s="317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3"/>
      <c r="X231" s="333"/>
      <c r="Y231" s="333"/>
      <c r="Z231" s="333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6"/>
      <c r="C232" s="2"/>
      <c r="D232" s="317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3"/>
      <c r="X232" s="333"/>
      <c r="Y232" s="333"/>
      <c r="Z232" s="333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6"/>
      <c r="C233" s="2"/>
      <c r="D233" s="317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3"/>
      <c r="X233" s="333"/>
      <c r="Y233" s="333"/>
      <c r="Z233" s="333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6"/>
      <c r="C234" s="2"/>
      <c r="D234" s="317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3"/>
      <c r="X234" s="333"/>
      <c r="Y234" s="333"/>
      <c r="Z234" s="333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6"/>
      <c r="C235" s="2"/>
      <c r="D235" s="317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3"/>
      <c r="X235" s="333"/>
      <c r="Y235" s="333"/>
      <c r="Z235" s="333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6"/>
      <c r="C236" s="2"/>
      <c r="D236" s="317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3"/>
      <c r="X236" s="333"/>
      <c r="Y236" s="333"/>
      <c r="Z236" s="333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6"/>
      <c r="C237" s="2"/>
      <c r="D237" s="317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3"/>
      <c r="X237" s="333"/>
      <c r="Y237" s="333"/>
      <c r="Z237" s="333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6"/>
      <c r="C238" s="2"/>
      <c r="D238" s="317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3"/>
      <c r="X238" s="333"/>
      <c r="Y238" s="333"/>
      <c r="Z238" s="333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6"/>
      <c r="C239" s="2"/>
      <c r="D239" s="317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3"/>
      <c r="X239" s="333"/>
      <c r="Y239" s="333"/>
      <c r="Z239" s="333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6"/>
      <c r="C240" s="2"/>
      <c r="D240" s="317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3"/>
      <c r="X240" s="333"/>
      <c r="Y240" s="333"/>
      <c r="Z240" s="333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6"/>
      <c r="C241" s="2"/>
      <c r="D241" s="317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3"/>
      <c r="X241" s="333"/>
      <c r="Y241" s="333"/>
      <c r="Z241" s="333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6"/>
      <c r="C242" s="2"/>
      <c r="D242" s="317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3"/>
      <c r="X242" s="333"/>
      <c r="Y242" s="333"/>
      <c r="Z242" s="333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6"/>
      <c r="C243" s="2"/>
      <c r="D243" s="317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3"/>
      <c r="X243" s="333"/>
      <c r="Y243" s="333"/>
      <c r="Z243" s="333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6"/>
      <c r="C244" s="2"/>
      <c r="D244" s="317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3"/>
      <c r="X244" s="333"/>
      <c r="Y244" s="333"/>
      <c r="Z244" s="333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6"/>
      <c r="C245" s="2"/>
      <c r="D245" s="317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3"/>
      <c r="X245" s="333"/>
      <c r="Y245" s="333"/>
      <c r="Z245" s="333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6"/>
      <c r="C246" s="2"/>
      <c r="D246" s="317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3"/>
      <c r="X246" s="333"/>
      <c r="Y246" s="333"/>
      <c r="Z246" s="333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6"/>
      <c r="C247" s="2"/>
      <c r="D247" s="317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3"/>
      <c r="X247" s="333"/>
      <c r="Y247" s="333"/>
      <c r="Z247" s="333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6"/>
      <c r="C248" s="2"/>
      <c r="D248" s="317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3"/>
      <c r="X248" s="333"/>
      <c r="Y248" s="333"/>
      <c r="Z248" s="333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6"/>
      <c r="C249" s="2"/>
      <c r="D249" s="317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3"/>
      <c r="X249" s="333"/>
      <c r="Y249" s="333"/>
      <c r="Z249" s="333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6"/>
      <c r="C250" s="2"/>
      <c r="D250" s="317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3"/>
      <c r="X250" s="333"/>
      <c r="Y250" s="333"/>
      <c r="Z250" s="333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6"/>
      <c r="C251" s="2"/>
      <c r="D251" s="317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3"/>
      <c r="X251" s="333"/>
      <c r="Y251" s="333"/>
      <c r="Z251" s="333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6"/>
      <c r="C252" s="2"/>
      <c r="D252" s="317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3"/>
      <c r="X252" s="333"/>
      <c r="Y252" s="333"/>
      <c r="Z252" s="333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6"/>
      <c r="C253" s="2"/>
      <c r="D253" s="317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3"/>
      <c r="X253" s="333"/>
      <c r="Y253" s="333"/>
      <c r="Z253" s="333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6"/>
      <c r="C254" s="2"/>
      <c r="D254" s="317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3"/>
      <c r="X254" s="333"/>
      <c r="Y254" s="333"/>
      <c r="Z254" s="333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6"/>
      <c r="C255" s="2"/>
      <c r="D255" s="317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3"/>
      <c r="X255" s="333"/>
      <c r="Y255" s="333"/>
      <c r="Z255" s="333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6"/>
      <c r="C256" s="2"/>
      <c r="D256" s="317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3"/>
      <c r="X256" s="333"/>
      <c r="Y256" s="333"/>
      <c r="Z256" s="333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6"/>
      <c r="C257" s="2"/>
      <c r="D257" s="317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3"/>
      <c r="X257" s="333"/>
      <c r="Y257" s="333"/>
      <c r="Z257" s="333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6"/>
      <c r="C258" s="2"/>
      <c r="D258" s="317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3"/>
      <c r="X258" s="333"/>
      <c r="Y258" s="333"/>
      <c r="Z258" s="333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6"/>
      <c r="C259" s="2"/>
      <c r="D259" s="317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3"/>
      <c r="X259" s="333"/>
      <c r="Y259" s="333"/>
      <c r="Z259" s="333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6"/>
      <c r="C260" s="2"/>
      <c r="D260" s="317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3"/>
      <c r="X260" s="333"/>
      <c r="Y260" s="333"/>
      <c r="Z260" s="333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6"/>
      <c r="C261" s="2"/>
      <c r="D261" s="317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3"/>
      <c r="X261" s="333"/>
      <c r="Y261" s="333"/>
      <c r="Z261" s="333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6"/>
      <c r="C262" s="2"/>
      <c r="D262" s="317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3"/>
      <c r="X262" s="333"/>
      <c r="Y262" s="333"/>
      <c r="Z262" s="333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6"/>
      <c r="C263" s="2"/>
      <c r="D263" s="317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3"/>
      <c r="X263" s="333"/>
      <c r="Y263" s="333"/>
      <c r="Z263" s="333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6"/>
      <c r="C264" s="2"/>
      <c r="D264" s="317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3"/>
      <c r="X264" s="333"/>
      <c r="Y264" s="333"/>
      <c r="Z264" s="333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6"/>
      <c r="C265" s="2"/>
      <c r="D265" s="317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3"/>
      <c r="X265" s="333"/>
      <c r="Y265" s="333"/>
      <c r="Z265" s="333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6"/>
      <c r="C266" s="2"/>
      <c r="D266" s="317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3"/>
      <c r="X266" s="333"/>
      <c r="Y266" s="333"/>
      <c r="Z266" s="333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6"/>
      <c r="C267" s="2"/>
      <c r="D267" s="317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3"/>
      <c r="X267" s="333"/>
      <c r="Y267" s="333"/>
      <c r="Z267" s="333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6"/>
      <c r="C268" s="2"/>
      <c r="D268" s="317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3"/>
      <c r="X268" s="333"/>
      <c r="Y268" s="333"/>
      <c r="Z268" s="333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6"/>
      <c r="C269" s="2"/>
      <c r="D269" s="317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3"/>
      <c r="X269" s="333"/>
      <c r="Y269" s="333"/>
      <c r="Z269" s="333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6"/>
      <c r="C270" s="2"/>
      <c r="D270" s="317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3"/>
      <c r="X270" s="333"/>
      <c r="Y270" s="333"/>
      <c r="Z270" s="333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6"/>
      <c r="C271" s="2"/>
      <c r="D271" s="317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3"/>
      <c r="X271" s="333"/>
      <c r="Y271" s="333"/>
      <c r="Z271" s="333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6"/>
      <c r="C272" s="2"/>
      <c r="D272" s="317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3"/>
      <c r="X272" s="333"/>
      <c r="Y272" s="333"/>
      <c r="Z272" s="333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6"/>
      <c r="C273" s="2"/>
      <c r="D273" s="317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3"/>
      <c r="X273" s="333"/>
      <c r="Y273" s="333"/>
      <c r="Z273" s="333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6"/>
      <c r="C274" s="2"/>
      <c r="D274" s="317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3"/>
      <c r="X274" s="333"/>
      <c r="Y274" s="333"/>
      <c r="Z274" s="333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6"/>
      <c r="C275" s="2"/>
      <c r="D275" s="317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3"/>
      <c r="X275" s="333"/>
      <c r="Y275" s="333"/>
      <c r="Z275" s="333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6"/>
      <c r="C276" s="2"/>
      <c r="D276" s="317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3"/>
      <c r="X276" s="333"/>
      <c r="Y276" s="333"/>
      <c r="Z276" s="333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6"/>
      <c r="C277" s="2"/>
      <c r="D277" s="317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3"/>
      <c r="X277" s="333"/>
      <c r="Y277" s="333"/>
      <c r="Z277" s="333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6"/>
      <c r="C278" s="2"/>
      <c r="D278" s="317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3"/>
      <c r="X278" s="333"/>
      <c r="Y278" s="333"/>
      <c r="Z278" s="333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6"/>
      <c r="C279" s="2"/>
      <c r="D279" s="317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3"/>
      <c r="X279" s="333"/>
      <c r="Y279" s="333"/>
      <c r="Z279" s="333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6"/>
      <c r="C280" s="2"/>
      <c r="D280" s="317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3"/>
      <c r="X280" s="333"/>
      <c r="Y280" s="333"/>
      <c r="Z280" s="333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6"/>
      <c r="C281" s="2"/>
      <c r="D281" s="317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3"/>
      <c r="X281" s="333"/>
      <c r="Y281" s="333"/>
      <c r="Z281" s="333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6"/>
      <c r="C282" s="2"/>
      <c r="D282" s="317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3"/>
      <c r="X282" s="333"/>
      <c r="Y282" s="333"/>
      <c r="Z282" s="333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6"/>
      <c r="C283" s="2"/>
      <c r="D283" s="317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3"/>
      <c r="X283" s="333"/>
      <c r="Y283" s="333"/>
      <c r="Z283" s="333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6"/>
      <c r="C284" s="2"/>
      <c r="D284" s="317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3"/>
      <c r="X284" s="333"/>
      <c r="Y284" s="333"/>
      <c r="Z284" s="333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6"/>
      <c r="C285" s="2"/>
      <c r="D285" s="317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3"/>
      <c r="X285" s="333"/>
      <c r="Y285" s="333"/>
      <c r="Z285" s="333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6"/>
      <c r="C286" s="2"/>
      <c r="D286" s="317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3"/>
      <c r="X286" s="333"/>
      <c r="Y286" s="333"/>
      <c r="Z286" s="333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6"/>
      <c r="C287" s="2"/>
      <c r="D287" s="317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3"/>
      <c r="X287" s="333"/>
      <c r="Y287" s="333"/>
      <c r="Z287" s="333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6"/>
      <c r="C288" s="2"/>
      <c r="D288" s="317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3"/>
      <c r="X288" s="333"/>
      <c r="Y288" s="333"/>
      <c r="Z288" s="333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6"/>
      <c r="C289" s="2"/>
      <c r="D289" s="317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3"/>
      <c r="X289" s="333"/>
      <c r="Y289" s="333"/>
      <c r="Z289" s="333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6"/>
      <c r="C290" s="2"/>
      <c r="D290" s="317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3"/>
      <c r="X290" s="333"/>
      <c r="Y290" s="333"/>
      <c r="Z290" s="333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6"/>
      <c r="C291" s="2"/>
      <c r="D291" s="317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3"/>
      <c r="X291" s="333"/>
      <c r="Y291" s="333"/>
      <c r="Z291" s="333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6"/>
      <c r="C292" s="2"/>
      <c r="D292" s="317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3"/>
      <c r="X292" s="333"/>
      <c r="Y292" s="333"/>
      <c r="Z292" s="333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6"/>
      <c r="C293" s="2"/>
      <c r="D293" s="317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3"/>
      <c r="X293" s="333"/>
      <c r="Y293" s="333"/>
      <c r="Z293" s="333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6"/>
      <c r="C294" s="2"/>
      <c r="D294" s="317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3"/>
      <c r="X294" s="333"/>
      <c r="Y294" s="333"/>
      <c r="Z294" s="333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6"/>
      <c r="C295" s="2"/>
      <c r="D295" s="317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3"/>
      <c r="X295" s="333"/>
      <c r="Y295" s="333"/>
      <c r="Z295" s="333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6"/>
      <c r="C296" s="2"/>
      <c r="D296" s="317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3"/>
      <c r="X296" s="333"/>
      <c r="Y296" s="333"/>
      <c r="Z296" s="333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6"/>
      <c r="C297" s="2"/>
      <c r="D297" s="317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3"/>
      <c r="X297" s="333"/>
      <c r="Y297" s="333"/>
      <c r="Z297" s="333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6"/>
      <c r="C298" s="2"/>
      <c r="D298" s="317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3"/>
      <c r="X298" s="333"/>
      <c r="Y298" s="333"/>
      <c r="Z298" s="333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6"/>
      <c r="C299" s="2"/>
      <c r="D299" s="317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3"/>
      <c r="X299" s="333"/>
      <c r="Y299" s="333"/>
      <c r="Z299" s="333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6"/>
      <c r="C300" s="2"/>
      <c r="D300" s="317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3"/>
      <c r="X300" s="333"/>
      <c r="Y300" s="333"/>
      <c r="Z300" s="333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6"/>
      <c r="C301" s="2"/>
      <c r="D301" s="317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3"/>
      <c r="X301" s="333"/>
      <c r="Y301" s="333"/>
      <c r="Z301" s="333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6"/>
      <c r="C302" s="2"/>
      <c r="D302" s="317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3"/>
      <c r="X302" s="333"/>
      <c r="Y302" s="333"/>
      <c r="Z302" s="333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6"/>
      <c r="C303" s="2"/>
      <c r="D303" s="317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3"/>
      <c r="X303" s="333"/>
      <c r="Y303" s="333"/>
      <c r="Z303" s="333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6"/>
      <c r="C304" s="2"/>
      <c r="D304" s="317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3"/>
      <c r="X304" s="333"/>
      <c r="Y304" s="333"/>
      <c r="Z304" s="333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6"/>
      <c r="C305" s="2"/>
      <c r="D305" s="317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3"/>
      <c r="X305" s="333"/>
      <c r="Y305" s="333"/>
      <c r="Z305" s="333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6"/>
      <c r="C306" s="2"/>
      <c r="D306" s="317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3"/>
      <c r="X306" s="333"/>
      <c r="Y306" s="333"/>
      <c r="Z306" s="333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6"/>
      <c r="C307" s="2"/>
      <c r="D307" s="317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3"/>
      <c r="X307" s="333"/>
      <c r="Y307" s="333"/>
      <c r="Z307" s="333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6"/>
      <c r="C308" s="2"/>
      <c r="D308" s="317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3"/>
      <c r="X308" s="333"/>
      <c r="Y308" s="333"/>
      <c r="Z308" s="333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6"/>
      <c r="C309" s="2"/>
      <c r="D309" s="317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3"/>
      <c r="X309" s="333"/>
      <c r="Y309" s="333"/>
      <c r="Z309" s="333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6"/>
      <c r="C310" s="2"/>
      <c r="D310" s="317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3"/>
      <c r="X310" s="333"/>
      <c r="Y310" s="333"/>
      <c r="Z310" s="333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6"/>
      <c r="C311" s="2"/>
      <c r="D311" s="317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3"/>
      <c r="X311" s="333"/>
      <c r="Y311" s="333"/>
      <c r="Z311" s="333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6"/>
      <c r="C312" s="2"/>
      <c r="D312" s="317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3"/>
      <c r="X312" s="333"/>
      <c r="Y312" s="333"/>
      <c r="Z312" s="333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6"/>
      <c r="C313" s="2"/>
      <c r="D313" s="317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3"/>
      <c r="X313" s="333"/>
      <c r="Y313" s="333"/>
      <c r="Z313" s="333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6"/>
      <c r="C314" s="2"/>
      <c r="D314" s="317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3"/>
      <c r="X314" s="333"/>
      <c r="Y314" s="333"/>
      <c r="Z314" s="333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6"/>
      <c r="C315" s="2"/>
      <c r="D315" s="317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3"/>
      <c r="X315" s="333"/>
      <c r="Y315" s="333"/>
      <c r="Z315" s="333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6"/>
      <c r="C316" s="2"/>
      <c r="D316" s="317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3"/>
      <c r="X316" s="333"/>
      <c r="Y316" s="333"/>
      <c r="Z316" s="333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6"/>
      <c r="C317" s="2"/>
      <c r="D317" s="317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3"/>
      <c r="X317" s="333"/>
      <c r="Y317" s="333"/>
      <c r="Z317" s="333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6"/>
      <c r="C318" s="2"/>
      <c r="D318" s="317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3"/>
      <c r="X318" s="333"/>
      <c r="Y318" s="333"/>
      <c r="Z318" s="333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6"/>
      <c r="C319" s="2"/>
      <c r="D319" s="317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3"/>
      <c r="X319" s="333"/>
      <c r="Y319" s="333"/>
      <c r="Z319" s="333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6"/>
      <c r="C320" s="2"/>
      <c r="D320" s="317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3"/>
      <c r="X320" s="333"/>
      <c r="Y320" s="333"/>
      <c r="Z320" s="333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6"/>
      <c r="C321" s="2"/>
      <c r="D321" s="317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3"/>
      <c r="X321" s="333"/>
      <c r="Y321" s="333"/>
      <c r="Z321" s="333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6"/>
      <c r="C322" s="2"/>
      <c r="D322" s="317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3"/>
      <c r="X322" s="333"/>
      <c r="Y322" s="333"/>
      <c r="Z322" s="333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6"/>
      <c r="C323" s="2"/>
      <c r="D323" s="317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3"/>
      <c r="X323" s="333"/>
      <c r="Y323" s="333"/>
      <c r="Z323" s="333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6"/>
      <c r="C324" s="2"/>
      <c r="D324" s="317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3"/>
      <c r="X324" s="333"/>
      <c r="Y324" s="333"/>
      <c r="Z324" s="333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6"/>
      <c r="C325" s="2"/>
      <c r="D325" s="317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3"/>
      <c r="X325" s="333"/>
      <c r="Y325" s="333"/>
      <c r="Z325" s="333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6"/>
      <c r="C326" s="2"/>
      <c r="D326" s="317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3"/>
      <c r="X326" s="333"/>
      <c r="Y326" s="333"/>
      <c r="Z326" s="333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6"/>
      <c r="C327" s="2"/>
      <c r="D327" s="317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3"/>
      <c r="X327" s="333"/>
      <c r="Y327" s="333"/>
      <c r="Z327" s="333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6"/>
      <c r="C328" s="2"/>
      <c r="D328" s="317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3"/>
      <c r="X328" s="333"/>
      <c r="Y328" s="333"/>
      <c r="Z328" s="333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6"/>
      <c r="C329" s="2"/>
      <c r="D329" s="317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3"/>
      <c r="X329" s="333"/>
      <c r="Y329" s="333"/>
      <c r="Z329" s="333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6"/>
      <c r="C330" s="2"/>
      <c r="D330" s="317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3"/>
      <c r="X330" s="333"/>
      <c r="Y330" s="333"/>
      <c r="Z330" s="333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6"/>
      <c r="C331" s="2"/>
      <c r="D331" s="317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3"/>
      <c r="X331" s="333"/>
      <c r="Y331" s="333"/>
      <c r="Z331" s="333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6"/>
      <c r="C332" s="2"/>
      <c r="D332" s="317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3"/>
      <c r="X332" s="333"/>
      <c r="Y332" s="333"/>
      <c r="Z332" s="333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6"/>
      <c r="C333" s="2"/>
      <c r="D333" s="317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3"/>
      <c r="X333" s="333"/>
      <c r="Y333" s="333"/>
      <c r="Z333" s="333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6"/>
      <c r="C334" s="2"/>
      <c r="D334" s="317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3"/>
      <c r="X334" s="333"/>
      <c r="Y334" s="333"/>
      <c r="Z334" s="333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6"/>
      <c r="C335" s="2"/>
      <c r="D335" s="317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3"/>
      <c r="X335" s="333"/>
      <c r="Y335" s="333"/>
      <c r="Z335" s="333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6"/>
      <c r="C336" s="2"/>
      <c r="D336" s="317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3"/>
      <c r="X336" s="333"/>
      <c r="Y336" s="333"/>
      <c r="Z336" s="333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6"/>
      <c r="C337" s="2"/>
      <c r="D337" s="317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3"/>
      <c r="X337" s="333"/>
      <c r="Y337" s="333"/>
      <c r="Z337" s="333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6"/>
      <c r="C338" s="2"/>
      <c r="D338" s="317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3"/>
      <c r="X338" s="333"/>
      <c r="Y338" s="333"/>
      <c r="Z338" s="333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6"/>
      <c r="C339" s="2"/>
      <c r="D339" s="317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3"/>
      <c r="X339" s="333"/>
      <c r="Y339" s="333"/>
      <c r="Z339" s="333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6"/>
      <c r="C340" s="2"/>
      <c r="D340" s="317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3"/>
      <c r="X340" s="333"/>
      <c r="Y340" s="333"/>
      <c r="Z340" s="333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6"/>
      <c r="C341" s="2"/>
      <c r="D341" s="317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3"/>
      <c r="X341" s="333"/>
      <c r="Y341" s="333"/>
      <c r="Z341" s="333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6"/>
      <c r="C342" s="2"/>
      <c r="D342" s="317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3"/>
      <c r="X342" s="333"/>
      <c r="Y342" s="333"/>
      <c r="Z342" s="333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6"/>
      <c r="C343" s="2"/>
      <c r="D343" s="317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3"/>
      <c r="X343" s="333"/>
      <c r="Y343" s="333"/>
      <c r="Z343" s="333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6"/>
      <c r="C344" s="2"/>
      <c r="D344" s="317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3"/>
      <c r="X344" s="333"/>
      <c r="Y344" s="333"/>
      <c r="Z344" s="333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6"/>
      <c r="C345" s="2"/>
      <c r="D345" s="317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3"/>
      <c r="X345" s="333"/>
      <c r="Y345" s="333"/>
      <c r="Z345" s="333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6"/>
      <c r="C346" s="2"/>
      <c r="D346" s="317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3"/>
      <c r="X346" s="333"/>
      <c r="Y346" s="333"/>
      <c r="Z346" s="333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6"/>
      <c r="C347" s="2"/>
      <c r="D347" s="317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3"/>
      <c r="X347" s="333"/>
      <c r="Y347" s="333"/>
      <c r="Z347" s="333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6"/>
      <c r="C348" s="2"/>
      <c r="D348" s="317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3"/>
      <c r="X348" s="333"/>
      <c r="Y348" s="333"/>
      <c r="Z348" s="333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6"/>
      <c r="C349" s="2"/>
      <c r="D349" s="317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3"/>
      <c r="X349" s="333"/>
      <c r="Y349" s="333"/>
      <c r="Z349" s="333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6"/>
      <c r="C350" s="2"/>
      <c r="D350" s="317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3"/>
      <c r="X350" s="333"/>
      <c r="Y350" s="333"/>
      <c r="Z350" s="333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6"/>
      <c r="C351" s="2"/>
      <c r="D351" s="317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3"/>
      <c r="X351" s="333"/>
      <c r="Y351" s="333"/>
      <c r="Z351" s="333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6"/>
      <c r="C352" s="2"/>
      <c r="D352" s="317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3"/>
      <c r="X352" s="333"/>
      <c r="Y352" s="333"/>
      <c r="Z352" s="333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6"/>
      <c r="C353" s="2"/>
      <c r="D353" s="317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3"/>
      <c r="X353" s="333"/>
      <c r="Y353" s="333"/>
      <c r="Z353" s="333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6"/>
      <c r="C354" s="2"/>
      <c r="D354" s="317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3"/>
      <c r="X354" s="333"/>
      <c r="Y354" s="333"/>
      <c r="Z354" s="333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6"/>
      <c r="C355" s="2"/>
      <c r="D355" s="317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3"/>
      <c r="X355" s="333"/>
      <c r="Y355" s="333"/>
      <c r="Z355" s="333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6"/>
      <c r="C356" s="2"/>
      <c r="D356" s="317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3"/>
      <c r="X356" s="333"/>
      <c r="Y356" s="333"/>
      <c r="Z356" s="333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6"/>
      <c r="C357" s="2"/>
      <c r="D357" s="317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3"/>
      <c r="X357" s="333"/>
      <c r="Y357" s="333"/>
      <c r="Z357" s="333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6"/>
      <c r="C358" s="2"/>
      <c r="D358" s="317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3"/>
      <c r="X358" s="333"/>
      <c r="Y358" s="333"/>
      <c r="Z358" s="333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6"/>
      <c r="C359" s="2"/>
      <c r="D359" s="317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3"/>
      <c r="X359" s="333"/>
      <c r="Y359" s="333"/>
      <c r="Z359" s="333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6"/>
      <c r="C360" s="2"/>
      <c r="D360" s="317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3"/>
      <c r="X360" s="333"/>
      <c r="Y360" s="333"/>
      <c r="Z360" s="333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6"/>
      <c r="C361" s="2"/>
      <c r="D361" s="317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3"/>
      <c r="X361" s="333"/>
      <c r="Y361" s="333"/>
      <c r="Z361" s="333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6"/>
      <c r="C362" s="2"/>
      <c r="D362" s="317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3"/>
      <c r="X362" s="333"/>
      <c r="Y362" s="333"/>
      <c r="Z362" s="333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6"/>
      <c r="C363" s="2"/>
      <c r="D363" s="317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3"/>
      <c r="X363" s="333"/>
      <c r="Y363" s="333"/>
      <c r="Z363" s="333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6"/>
      <c r="C364" s="2"/>
      <c r="D364" s="317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3"/>
      <c r="X364" s="333"/>
      <c r="Y364" s="333"/>
      <c r="Z364" s="333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6"/>
      <c r="C365" s="2"/>
      <c r="D365" s="317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3"/>
      <c r="X365" s="333"/>
      <c r="Y365" s="333"/>
      <c r="Z365" s="333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6"/>
      <c r="C366" s="2"/>
      <c r="D366" s="317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3"/>
      <c r="X366" s="333"/>
      <c r="Y366" s="333"/>
      <c r="Z366" s="333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6"/>
      <c r="C367" s="2"/>
      <c r="D367" s="317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3"/>
      <c r="X367" s="333"/>
      <c r="Y367" s="333"/>
      <c r="Z367" s="333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6"/>
      <c r="C368" s="2"/>
      <c r="D368" s="317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3"/>
      <c r="X368" s="333"/>
      <c r="Y368" s="333"/>
      <c r="Z368" s="333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6"/>
      <c r="C369" s="2"/>
      <c r="D369" s="317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3"/>
      <c r="X369" s="333"/>
      <c r="Y369" s="333"/>
      <c r="Z369" s="333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6"/>
      <c r="C370" s="2"/>
      <c r="D370" s="317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3"/>
      <c r="X370" s="333"/>
      <c r="Y370" s="333"/>
      <c r="Z370" s="333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6"/>
      <c r="C371" s="2"/>
      <c r="D371" s="317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3"/>
      <c r="X371" s="333"/>
      <c r="Y371" s="333"/>
      <c r="Z371" s="333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6"/>
      <c r="C372" s="2"/>
      <c r="D372" s="317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3"/>
      <c r="X372" s="333"/>
      <c r="Y372" s="333"/>
      <c r="Z372" s="333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6"/>
      <c r="C373" s="2"/>
      <c r="D373" s="317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3"/>
      <c r="X373" s="333"/>
      <c r="Y373" s="333"/>
      <c r="Z373" s="333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6"/>
      <c r="C374" s="2"/>
      <c r="D374" s="317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3"/>
      <c r="X374" s="333"/>
      <c r="Y374" s="333"/>
      <c r="Z374" s="333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6"/>
      <c r="C375" s="2"/>
      <c r="D375" s="317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3"/>
      <c r="X375" s="333"/>
      <c r="Y375" s="333"/>
      <c r="Z375" s="333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6"/>
      <c r="C376" s="2"/>
      <c r="D376" s="317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3"/>
      <c r="X376" s="333"/>
      <c r="Y376" s="333"/>
      <c r="Z376" s="333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6"/>
      <c r="C377" s="2"/>
      <c r="D377" s="317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3"/>
      <c r="X377" s="333"/>
      <c r="Y377" s="333"/>
      <c r="Z377" s="333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6"/>
      <c r="C378" s="2"/>
      <c r="D378" s="317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3"/>
      <c r="X378" s="333"/>
      <c r="Y378" s="333"/>
      <c r="Z378" s="333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6"/>
      <c r="C379" s="2"/>
      <c r="D379" s="317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3"/>
      <c r="X379" s="333"/>
      <c r="Y379" s="333"/>
      <c r="Z379" s="333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6"/>
      <c r="C380" s="2"/>
      <c r="D380" s="317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3"/>
      <c r="X380" s="333"/>
      <c r="Y380" s="333"/>
      <c r="Z380" s="333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17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3"/>
      <c r="X381" s="333"/>
      <c r="Y381" s="333"/>
      <c r="Z381" s="333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7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3"/>
      <c r="X382" s="333"/>
      <c r="Y382" s="333"/>
      <c r="Z382" s="333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7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3"/>
      <c r="X383" s="333"/>
      <c r="Y383" s="333"/>
      <c r="Z383" s="333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7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3"/>
      <c r="X384" s="333"/>
      <c r="Y384" s="333"/>
      <c r="Z384" s="333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7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3"/>
      <c r="X385" s="333"/>
      <c r="Y385" s="333"/>
      <c r="Z385" s="333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7">
    <mergeCell ref="K7:P7"/>
    <mergeCell ref="A1:E1"/>
    <mergeCell ref="A7:A9"/>
    <mergeCell ref="B7:B9"/>
    <mergeCell ref="C7:C9"/>
    <mergeCell ref="D7:D9"/>
    <mergeCell ref="E7:J7"/>
    <mergeCell ref="D4:E4"/>
    <mergeCell ref="D5:E5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B1" workbookViewId="0">
      <selection activeCell="E17" sqref="E17"/>
    </sheetView>
  </sheetViews>
  <sheetFormatPr defaultColWidth="9" defaultRowHeight="13.8" x14ac:dyDescent="0.25"/>
  <cols>
    <col min="1" max="1" width="16.8984375" style="334" hidden="1" customWidth="1"/>
    <col min="2" max="2" width="9.59765625" style="334" customWidth="1"/>
    <col min="3" max="3" width="29.8984375" style="334" customWidth="1"/>
    <col min="4" max="4" width="16.3984375" style="335" customWidth="1"/>
    <col min="5" max="5" width="17.8984375" style="334" customWidth="1"/>
    <col min="6" max="6" width="16.3984375" style="335" customWidth="1"/>
    <col min="7" max="7" width="13.5" style="334" customWidth="1"/>
    <col min="8" max="8" width="14" style="334" customWidth="1"/>
    <col min="9" max="9" width="13.69921875" style="336" customWidth="1"/>
    <col min="10" max="10" width="15.5" style="336" customWidth="1"/>
    <col min="11" max="16384" width="9" style="336"/>
  </cols>
  <sheetData>
    <row r="1" spans="1:10" ht="14.4" x14ac:dyDescent="0.3">
      <c r="J1" s="337" t="s">
        <v>321</v>
      </c>
    </row>
    <row r="2" spans="1:10" ht="14.4" x14ac:dyDescent="0.3">
      <c r="H2" s="423" t="s">
        <v>322</v>
      </c>
      <c r="I2" s="423"/>
      <c r="J2" s="423"/>
    </row>
    <row r="4" spans="1:10" ht="18" x14ac:dyDescent="0.35">
      <c r="B4" s="424" t="s">
        <v>323</v>
      </c>
      <c r="C4" s="424"/>
      <c r="D4" s="424"/>
      <c r="E4" s="424"/>
      <c r="F4" s="424"/>
      <c r="G4" s="424"/>
      <c r="H4" s="424"/>
      <c r="I4" s="424"/>
      <c r="J4" s="424"/>
    </row>
    <row r="5" spans="1:10" ht="18" x14ac:dyDescent="0.35">
      <c r="B5" s="424" t="s">
        <v>324</v>
      </c>
      <c r="C5" s="424"/>
      <c r="D5" s="424"/>
      <c r="E5" s="424"/>
      <c r="F5" s="424"/>
      <c r="G5" s="424"/>
      <c r="H5" s="424"/>
      <c r="I5" s="424"/>
      <c r="J5" s="424"/>
    </row>
    <row r="6" spans="1:10" ht="19.8" x14ac:dyDescent="0.35">
      <c r="B6" s="425" t="s">
        <v>325</v>
      </c>
      <c r="C6" s="425"/>
      <c r="D6" s="425"/>
      <c r="E6" s="425"/>
      <c r="F6" s="425"/>
      <c r="G6" s="425"/>
      <c r="H6" s="425"/>
      <c r="I6" s="425"/>
      <c r="J6" s="425"/>
    </row>
    <row r="7" spans="1:10" ht="18" x14ac:dyDescent="0.35">
      <c r="B7" s="424" t="s">
        <v>326</v>
      </c>
      <c r="C7" s="424"/>
      <c r="D7" s="424"/>
      <c r="E7" s="424"/>
      <c r="F7" s="424"/>
      <c r="G7" s="424"/>
      <c r="H7" s="424"/>
      <c r="I7" s="424"/>
      <c r="J7" s="424"/>
    </row>
    <row r="9" spans="1:10" s="338" customFormat="1" ht="14.4" x14ac:dyDescent="0.25">
      <c r="B9" s="417" t="s">
        <v>327</v>
      </c>
      <c r="C9" s="418"/>
      <c r="D9" s="419"/>
      <c r="E9" s="420" t="s">
        <v>328</v>
      </c>
      <c r="F9" s="421"/>
      <c r="G9" s="421"/>
      <c r="H9" s="421"/>
      <c r="I9" s="421"/>
      <c r="J9" s="422"/>
    </row>
    <row r="10" spans="1:10" s="338" customFormat="1" ht="72" x14ac:dyDescent="0.25">
      <c r="A10" s="339" t="s">
        <v>329</v>
      </c>
      <c r="B10" s="339" t="s">
        <v>330</v>
      </c>
      <c r="C10" s="339" t="s">
        <v>47</v>
      </c>
      <c r="D10" s="340" t="s">
        <v>331</v>
      </c>
      <c r="E10" s="339" t="s">
        <v>332</v>
      </c>
      <c r="F10" s="340" t="s">
        <v>331</v>
      </c>
      <c r="G10" s="339" t="s">
        <v>333</v>
      </c>
      <c r="H10" s="339" t="s">
        <v>334</v>
      </c>
      <c r="I10" s="339" t="s">
        <v>335</v>
      </c>
      <c r="J10" s="339" t="s">
        <v>336</v>
      </c>
    </row>
    <row r="11" spans="1:10" x14ac:dyDescent="0.25">
      <c r="A11" s="341"/>
      <c r="B11" s="341" t="s">
        <v>74</v>
      </c>
      <c r="C11" s="342"/>
      <c r="D11" s="343"/>
      <c r="E11" s="342"/>
      <c r="F11" s="343"/>
      <c r="G11" s="342"/>
      <c r="H11" s="342"/>
      <c r="I11" s="343"/>
      <c r="J11" s="342"/>
    </row>
    <row r="12" spans="1:10" x14ac:dyDescent="0.25">
      <c r="A12" s="341"/>
      <c r="B12" s="341" t="s">
        <v>107</v>
      </c>
      <c r="C12" s="342"/>
      <c r="D12" s="343"/>
      <c r="E12" s="342"/>
      <c r="F12" s="343"/>
      <c r="G12" s="342"/>
      <c r="H12" s="342"/>
      <c r="I12" s="343"/>
      <c r="J12" s="342"/>
    </row>
    <row r="13" spans="1:10" x14ac:dyDescent="0.25">
      <c r="A13" s="341"/>
      <c r="B13" s="341" t="s">
        <v>114</v>
      </c>
      <c r="C13" s="342"/>
      <c r="D13" s="343"/>
      <c r="E13" s="342"/>
      <c r="F13" s="343"/>
      <c r="G13" s="342"/>
      <c r="H13" s="342"/>
      <c r="I13" s="343"/>
      <c r="J13" s="342"/>
    </row>
    <row r="14" spans="1:10" x14ac:dyDescent="0.25">
      <c r="A14" s="341"/>
      <c r="B14" s="341" t="s">
        <v>130</v>
      </c>
      <c r="C14" s="342"/>
      <c r="D14" s="343"/>
      <c r="E14" s="342"/>
      <c r="F14" s="343"/>
      <c r="G14" s="342"/>
      <c r="H14" s="342"/>
      <c r="I14" s="343"/>
      <c r="J14" s="342"/>
    </row>
    <row r="15" spans="1:10" x14ac:dyDescent="0.25">
      <c r="A15" s="341"/>
      <c r="B15" s="341" t="s">
        <v>148</v>
      </c>
      <c r="C15" s="342"/>
      <c r="D15" s="343"/>
      <c r="E15" s="342"/>
      <c r="F15" s="343"/>
      <c r="G15" s="342"/>
      <c r="H15" s="342"/>
      <c r="I15" s="343"/>
      <c r="J15" s="342"/>
    </row>
    <row r="16" spans="1:10" x14ac:dyDescent="0.25">
      <c r="A16" s="341"/>
      <c r="B16" s="341"/>
      <c r="C16" s="342"/>
      <c r="D16" s="343"/>
      <c r="E16" s="342"/>
      <c r="F16" s="343"/>
      <c r="G16" s="342"/>
      <c r="H16" s="342"/>
      <c r="I16" s="343"/>
      <c r="J16" s="342"/>
    </row>
    <row r="17" spans="1:10" s="347" customFormat="1" ht="14.4" x14ac:dyDescent="0.3">
      <c r="A17" s="344"/>
      <c r="B17" s="426" t="s">
        <v>337</v>
      </c>
      <c r="C17" s="427"/>
      <c r="D17" s="345">
        <f>SUM(D11:D16)</f>
        <v>0</v>
      </c>
      <c r="E17" s="346"/>
      <c r="F17" s="345">
        <f>SUM(F11:F16)</f>
        <v>0</v>
      </c>
      <c r="G17" s="346"/>
      <c r="H17" s="346"/>
      <c r="I17" s="345">
        <f>SUM(I11:I16)</f>
        <v>0</v>
      </c>
      <c r="J17" s="346"/>
    </row>
    <row r="19" spans="1:10" s="338" customFormat="1" ht="14.4" x14ac:dyDescent="0.25">
      <c r="B19" s="417" t="s">
        <v>338</v>
      </c>
      <c r="C19" s="418"/>
      <c r="D19" s="419"/>
      <c r="E19" s="420" t="s">
        <v>328</v>
      </c>
      <c r="F19" s="421"/>
      <c r="G19" s="421"/>
      <c r="H19" s="421"/>
      <c r="I19" s="421"/>
      <c r="J19" s="422"/>
    </row>
    <row r="20" spans="1:10" s="338" customFormat="1" ht="72" x14ac:dyDescent="0.25">
      <c r="A20" s="339" t="s">
        <v>329</v>
      </c>
      <c r="B20" s="339" t="s">
        <v>330</v>
      </c>
      <c r="C20" s="339" t="s">
        <v>47</v>
      </c>
      <c r="D20" s="340" t="s">
        <v>331</v>
      </c>
      <c r="E20" s="339" t="s">
        <v>332</v>
      </c>
      <c r="F20" s="340" t="s">
        <v>331</v>
      </c>
      <c r="G20" s="339" t="s">
        <v>333</v>
      </c>
      <c r="H20" s="339" t="s">
        <v>334</v>
      </c>
      <c r="I20" s="339" t="s">
        <v>335</v>
      </c>
      <c r="J20" s="339" t="s">
        <v>336</v>
      </c>
    </row>
    <row r="21" spans="1:10" x14ac:dyDescent="0.25">
      <c r="A21" s="341"/>
      <c r="B21" s="341" t="s">
        <v>74</v>
      </c>
      <c r="C21" s="342"/>
      <c r="D21" s="343"/>
      <c r="E21" s="342"/>
      <c r="F21" s="343"/>
      <c r="G21" s="342"/>
      <c r="H21" s="342"/>
      <c r="I21" s="343"/>
      <c r="J21" s="342"/>
    </row>
    <row r="22" spans="1:10" x14ac:dyDescent="0.25">
      <c r="A22" s="341"/>
      <c r="B22" s="341" t="s">
        <v>107</v>
      </c>
      <c r="C22" s="342"/>
      <c r="D22" s="343"/>
      <c r="E22" s="342"/>
      <c r="F22" s="343"/>
      <c r="G22" s="342"/>
      <c r="H22" s="342"/>
      <c r="I22" s="343"/>
      <c r="J22" s="342"/>
    </row>
    <row r="23" spans="1:10" x14ac:dyDescent="0.25">
      <c r="A23" s="341"/>
      <c r="B23" s="341" t="s">
        <v>114</v>
      </c>
      <c r="C23" s="342"/>
      <c r="D23" s="343"/>
      <c r="E23" s="342"/>
      <c r="F23" s="343"/>
      <c r="G23" s="342"/>
      <c r="H23" s="342"/>
      <c r="I23" s="343"/>
      <c r="J23" s="342"/>
    </row>
    <row r="24" spans="1:10" x14ac:dyDescent="0.25">
      <c r="A24" s="341"/>
      <c r="B24" s="341" t="s">
        <v>130</v>
      </c>
      <c r="C24" s="342"/>
      <c r="D24" s="343"/>
      <c r="E24" s="342"/>
      <c r="F24" s="343"/>
      <c r="G24" s="342"/>
      <c r="H24" s="342"/>
      <c r="I24" s="343"/>
      <c r="J24" s="342"/>
    </row>
    <row r="25" spans="1:10" x14ac:dyDescent="0.25">
      <c r="A25" s="341"/>
      <c r="B25" s="341" t="s">
        <v>148</v>
      </c>
      <c r="C25" s="342"/>
      <c r="D25" s="343"/>
      <c r="E25" s="342"/>
      <c r="F25" s="343"/>
      <c r="G25" s="342"/>
      <c r="H25" s="342"/>
      <c r="I25" s="343"/>
      <c r="J25" s="342"/>
    </row>
    <row r="26" spans="1:10" x14ac:dyDescent="0.25">
      <c r="A26" s="341"/>
      <c r="B26" s="341"/>
      <c r="C26" s="342"/>
      <c r="D26" s="343"/>
      <c r="E26" s="342"/>
      <c r="F26" s="343"/>
      <c r="G26" s="342"/>
      <c r="H26" s="342"/>
      <c r="I26" s="343"/>
      <c r="J26" s="342"/>
    </row>
    <row r="27" spans="1:10" s="347" customFormat="1" ht="14.4" x14ac:dyDescent="0.3">
      <c r="A27" s="344"/>
      <c r="B27" s="426" t="s">
        <v>337</v>
      </c>
      <c r="C27" s="427"/>
      <c r="D27" s="345">
        <f>SUM(D21:D26)</f>
        <v>0</v>
      </c>
      <c r="E27" s="346"/>
      <c r="F27" s="345">
        <f>SUM(F21:F26)</f>
        <v>0</v>
      </c>
      <c r="G27" s="346"/>
      <c r="H27" s="346"/>
      <c r="I27" s="345">
        <f>SUM(I21:I26)</f>
        <v>0</v>
      </c>
      <c r="J27" s="346"/>
    </row>
    <row r="29" spans="1:10" s="338" customFormat="1" ht="14.4" x14ac:dyDescent="0.25">
      <c r="B29" s="417" t="s">
        <v>339</v>
      </c>
      <c r="C29" s="418"/>
      <c r="D29" s="419"/>
      <c r="E29" s="420" t="s">
        <v>328</v>
      </c>
      <c r="F29" s="421"/>
      <c r="G29" s="421"/>
      <c r="H29" s="421"/>
      <c r="I29" s="421"/>
      <c r="J29" s="422"/>
    </row>
    <row r="30" spans="1:10" s="338" customFormat="1" ht="72" x14ac:dyDescent="0.25">
      <c r="A30" s="339" t="s">
        <v>329</v>
      </c>
      <c r="B30" s="339" t="s">
        <v>330</v>
      </c>
      <c r="C30" s="339" t="s">
        <v>47</v>
      </c>
      <c r="D30" s="340" t="s">
        <v>331</v>
      </c>
      <c r="E30" s="339" t="s">
        <v>332</v>
      </c>
      <c r="F30" s="340" t="s">
        <v>331</v>
      </c>
      <c r="G30" s="339" t="s">
        <v>333</v>
      </c>
      <c r="H30" s="339" t="s">
        <v>334</v>
      </c>
      <c r="I30" s="339" t="s">
        <v>335</v>
      </c>
      <c r="J30" s="339" t="s">
        <v>336</v>
      </c>
    </row>
    <row r="31" spans="1:10" x14ac:dyDescent="0.25">
      <c r="A31" s="341"/>
      <c r="B31" s="341" t="s">
        <v>74</v>
      </c>
      <c r="C31" s="342"/>
      <c r="D31" s="343"/>
      <c r="E31" s="342"/>
      <c r="F31" s="343"/>
      <c r="G31" s="342"/>
      <c r="H31" s="342"/>
      <c r="I31" s="343"/>
      <c r="J31" s="342"/>
    </row>
    <row r="32" spans="1:10" x14ac:dyDescent="0.25">
      <c r="A32" s="341"/>
      <c r="B32" s="341" t="s">
        <v>107</v>
      </c>
      <c r="C32" s="342"/>
      <c r="D32" s="343"/>
      <c r="E32" s="342"/>
      <c r="F32" s="343"/>
      <c r="G32" s="342"/>
      <c r="H32" s="342"/>
      <c r="I32" s="343"/>
      <c r="J32" s="342"/>
    </row>
    <row r="33" spans="1:10" x14ac:dyDescent="0.25">
      <c r="A33" s="341"/>
      <c r="B33" s="341" t="s">
        <v>114</v>
      </c>
      <c r="C33" s="342"/>
      <c r="D33" s="343"/>
      <c r="E33" s="342"/>
      <c r="F33" s="343"/>
      <c r="G33" s="342"/>
      <c r="H33" s="342"/>
      <c r="I33" s="343"/>
      <c r="J33" s="342"/>
    </row>
    <row r="34" spans="1:10" x14ac:dyDescent="0.25">
      <c r="A34" s="341"/>
      <c r="B34" s="341" t="s">
        <v>130</v>
      </c>
      <c r="C34" s="342"/>
      <c r="D34" s="343"/>
      <c r="E34" s="342"/>
      <c r="F34" s="343"/>
      <c r="G34" s="342"/>
      <c r="H34" s="342"/>
      <c r="I34" s="343"/>
      <c r="J34" s="342"/>
    </row>
    <row r="35" spans="1:10" x14ac:dyDescent="0.25">
      <c r="A35" s="341"/>
      <c r="B35" s="341" t="s">
        <v>148</v>
      </c>
      <c r="C35" s="342"/>
      <c r="D35" s="343"/>
      <c r="E35" s="342"/>
      <c r="F35" s="343"/>
      <c r="G35" s="342"/>
      <c r="H35" s="342"/>
      <c r="I35" s="343"/>
      <c r="J35" s="342"/>
    </row>
    <row r="36" spans="1:10" x14ac:dyDescent="0.25">
      <c r="A36" s="341"/>
      <c r="B36" s="341"/>
      <c r="C36" s="342"/>
      <c r="D36" s="343"/>
      <c r="E36" s="342"/>
      <c r="F36" s="343"/>
      <c r="G36" s="342"/>
      <c r="H36" s="342"/>
      <c r="I36" s="343"/>
      <c r="J36" s="342"/>
    </row>
    <row r="37" spans="1:10" s="347" customFormat="1" ht="14.4" x14ac:dyDescent="0.3">
      <c r="A37" s="344"/>
      <c r="B37" s="426" t="s">
        <v>337</v>
      </c>
      <c r="C37" s="427"/>
      <c r="D37" s="345">
        <f>SUM(D31:D36)</f>
        <v>0</v>
      </c>
      <c r="E37" s="346"/>
      <c r="F37" s="345">
        <f>SUM(F31:F36)</f>
        <v>0</v>
      </c>
      <c r="G37" s="346"/>
      <c r="H37" s="346"/>
      <c r="I37" s="345">
        <f>SUM(I31:I36)</f>
        <v>0</v>
      </c>
      <c r="J37" s="346"/>
    </row>
    <row r="39" spans="1:10" s="348" customFormat="1" x14ac:dyDescent="0.3">
      <c r="B39" s="348" t="s">
        <v>340</v>
      </c>
      <c r="D39" s="349"/>
      <c r="F39" s="349"/>
    </row>
  </sheetData>
  <mergeCells count="14">
    <mergeCell ref="B37:C37"/>
    <mergeCell ref="B17:C17"/>
    <mergeCell ref="B19:D19"/>
    <mergeCell ref="E19:J19"/>
    <mergeCell ref="B27:C27"/>
    <mergeCell ref="B29:D29"/>
    <mergeCell ref="E29:J29"/>
    <mergeCell ref="B9:D9"/>
    <mergeCell ref="E9:J9"/>
    <mergeCell ref="H2:J2"/>
    <mergeCell ref="B4:J4"/>
    <mergeCell ref="B5:J5"/>
    <mergeCell ref="B6:J6"/>
    <mergeCell ref="B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2021-11-19T16:31:47Z</cp:lastPrinted>
  <dcterms:created xsi:type="dcterms:W3CDTF">2020-11-14T13:09:40Z</dcterms:created>
  <dcterms:modified xsi:type="dcterms:W3CDTF">2021-11-19T16:35:16Z</dcterms:modified>
</cp:coreProperties>
</file>