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\Бухгалтерия\Маслова и Партнеры\Аудит\УКРКІНО\"/>
    </mc:Choice>
  </mc:AlternateContent>
  <bookViews>
    <workbookView xWindow="0" yWindow="0" windowWidth="28800" windowHeight="12375" activeTab="1"/>
  </bookViews>
  <sheets>
    <sheet name="Фінансування" sheetId="1" r:id="rId1"/>
    <sheet name="Витрати" sheetId="2" r:id="rId2"/>
    <sheet name="Реєстр" sheetId="3" r:id="rId3"/>
  </sheets>
  <calcPr calcId="152511"/>
  <extLst>
    <ext uri="GoogleSheetsCustomDataVersion1">
      <go:sheetsCustomData xmlns:go="http://customooxmlschemas.google.com/" r:id="rId8" roundtripDataSignature="AMtx7mipGdm3clhevKBjOE4Nw3QVQz5Tgg=="/>
    </ext>
  </extLst>
</workbook>
</file>

<file path=xl/calcChain.xml><?xml version="1.0" encoding="utf-8"?>
<calcChain xmlns="http://schemas.openxmlformats.org/spreadsheetml/2006/main">
  <c r="C55" i="3" l="1"/>
  <c r="B28" i="1"/>
  <c r="B27" i="1"/>
  <c r="I27" i="1"/>
  <c r="I26" i="1"/>
  <c r="I25" i="1"/>
  <c r="J25" i="1"/>
  <c r="B26" i="1"/>
  <c r="C28" i="1"/>
  <c r="H55" i="3"/>
  <c r="E55" i="3"/>
  <c r="C77" i="3"/>
  <c r="E77" i="3"/>
  <c r="H77" i="3"/>
  <c r="W209" i="2" l="1"/>
  <c r="M209" i="2"/>
  <c r="J209" i="2"/>
  <c r="V90" i="2" l="1"/>
  <c r="T89" i="2"/>
  <c r="T59" i="2"/>
  <c r="N59" i="2"/>
  <c r="V94" i="2"/>
  <c r="V93" i="2" s="1"/>
  <c r="V92" i="2"/>
  <c r="V91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H59" i="2"/>
  <c r="V57" i="2"/>
  <c r="V56" i="2" s="1"/>
  <c r="T56" i="2"/>
  <c r="P57" i="2"/>
  <c r="P56" i="2" s="1"/>
  <c r="N56" i="2"/>
  <c r="J57" i="2"/>
  <c r="J56" i="2" s="1"/>
  <c r="H56" i="2"/>
  <c r="V53" i="2"/>
  <c r="V52" i="2"/>
  <c r="T51" i="2"/>
  <c r="V50" i="2"/>
  <c r="V49" i="2"/>
  <c r="V48" i="2"/>
  <c r="T47" i="2"/>
  <c r="P53" i="2"/>
  <c r="P52" i="2"/>
  <c r="N51" i="2"/>
  <c r="P50" i="2"/>
  <c r="P49" i="2"/>
  <c r="P48" i="2"/>
  <c r="N47" i="2"/>
  <c r="J48" i="2"/>
  <c r="J47" i="2" s="1"/>
  <c r="H47" i="2"/>
  <c r="V44" i="2"/>
  <c r="V43" i="2"/>
  <c r="V42" i="2"/>
  <c r="T41" i="2"/>
  <c r="V40" i="2"/>
  <c r="V39" i="2"/>
  <c r="V38" i="2"/>
  <c r="T37" i="2"/>
  <c r="V36" i="2"/>
  <c r="V35" i="2"/>
  <c r="V34" i="2"/>
  <c r="T33" i="2"/>
  <c r="P44" i="2"/>
  <c r="P43" i="2"/>
  <c r="P42" i="2"/>
  <c r="N41" i="2"/>
  <c r="P40" i="2"/>
  <c r="P39" i="2"/>
  <c r="P38" i="2"/>
  <c r="N37" i="2"/>
  <c r="P36" i="2"/>
  <c r="P35" i="2"/>
  <c r="P34" i="2"/>
  <c r="N33" i="2"/>
  <c r="J44" i="2"/>
  <c r="J43" i="2"/>
  <c r="J42" i="2"/>
  <c r="H41" i="2"/>
  <c r="J40" i="2"/>
  <c r="J39" i="2"/>
  <c r="J38" i="2"/>
  <c r="H37" i="2"/>
  <c r="J36" i="2"/>
  <c r="J35" i="2"/>
  <c r="J34" i="2"/>
  <c r="H33" i="2"/>
  <c r="V30" i="2"/>
  <c r="V29" i="2"/>
  <c r="V28" i="2"/>
  <c r="T27" i="2"/>
  <c r="V22" i="2"/>
  <c r="V21" i="2" s="1"/>
  <c r="T26" i="2" s="1"/>
  <c r="V26" i="2" s="1"/>
  <c r="T21" i="2"/>
  <c r="V20" i="2"/>
  <c r="V19" i="2"/>
  <c r="V18" i="2"/>
  <c r="T17" i="2"/>
  <c r="V16" i="2"/>
  <c r="V15" i="2"/>
  <c r="V14" i="2"/>
  <c r="T13" i="2"/>
  <c r="P30" i="2"/>
  <c r="P29" i="2"/>
  <c r="P28" i="2"/>
  <c r="N27" i="2"/>
  <c r="P22" i="2"/>
  <c r="P21" i="2" s="1"/>
  <c r="N26" i="2" s="1"/>
  <c r="P26" i="2" s="1"/>
  <c r="N21" i="2"/>
  <c r="P20" i="2"/>
  <c r="P19" i="2"/>
  <c r="P18" i="2"/>
  <c r="N17" i="2"/>
  <c r="P16" i="2"/>
  <c r="P15" i="2"/>
  <c r="P14" i="2"/>
  <c r="N13" i="2"/>
  <c r="J28" i="2"/>
  <c r="J27" i="2" s="1"/>
  <c r="H27" i="2"/>
  <c r="J22" i="2"/>
  <c r="J21" i="2" s="1"/>
  <c r="H26" i="2" s="1"/>
  <c r="J26" i="2" s="1"/>
  <c r="H21" i="2"/>
  <c r="J20" i="2"/>
  <c r="J19" i="2"/>
  <c r="J18" i="2"/>
  <c r="H17" i="2"/>
  <c r="J16" i="2"/>
  <c r="J15" i="2"/>
  <c r="J14" i="2"/>
  <c r="H13" i="2"/>
  <c r="P13" i="2" l="1"/>
  <c r="V33" i="2"/>
  <c r="V59" i="2"/>
  <c r="J33" i="2"/>
  <c r="J41" i="2"/>
  <c r="P33" i="2"/>
  <c r="N45" i="2"/>
  <c r="V51" i="2"/>
  <c r="V89" i="2"/>
  <c r="J17" i="2"/>
  <c r="H25" i="2" s="1"/>
  <c r="J25" i="2" s="1"/>
  <c r="V13" i="2"/>
  <c r="T24" i="2" s="1"/>
  <c r="J59" i="2"/>
  <c r="P41" i="2"/>
  <c r="V37" i="2"/>
  <c r="J13" i="2"/>
  <c r="T45" i="2"/>
  <c r="P27" i="2"/>
  <c r="P17" i="2"/>
  <c r="N25" i="2" s="1"/>
  <c r="P25" i="2" s="1"/>
  <c r="V27" i="2"/>
  <c r="H45" i="2"/>
  <c r="V41" i="2"/>
  <c r="P51" i="2"/>
  <c r="V17" i="2"/>
  <c r="T25" i="2" s="1"/>
  <c r="V25" i="2" s="1"/>
  <c r="J37" i="2"/>
  <c r="P37" i="2"/>
  <c r="P47" i="2"/>
  <c r="N54" i="2"/>
  <c r="V47" i="2"/>
  <c r="V54" i="2" s="1"/>
  <c r="T54" i="2"/>
  <c r="N24" i="2"/>
  <c r="L28" i="1"/>
  <c r="H28" i="1"/>
  <c r="G28" i="1"/>
  <c r="F28" i="1"/>
  <c r="E28" i="1"/>
  <c r="D28" i="1"/>
  <c r="J27" i="1"/>
  <c r="N27" i="1" s="1"/>
  <c r="J26" i="1"/>
  <c r="N26" i="1" s="1"/>
  <c r="J45" i="2" l="1"/>
  <c r="P45" i="2"/>
  <c r="V45" i="2"/>
  <c r="P54" i="2"/>
  <c r="H24" i="2"/>
  <c r="T23" i="2"/>
  <c r="V24" i="2"/>
  <c r="V23" i="2" s="1"/>
  <c r="V31" i="2" s="1"/>
  <c r="P24" i="2"/>
  <c r="P23" i="2" s="1"/>
  <c r="P31" i="2" s="1"/>
  <c r="P209" i="2" s="1"/>
  <c r="X209" i="2" s="1"/>
  <c r="Y209" i="2" s="1"/>
  <c r="Z209" i="2" s="1"/>
  <c r="N23" i="2"/>
  <c r="J28" i="1"/>
  <c r="N28" i="1" s="1"/>
  <c r="S206" i="2"/>
  <c r="M206" i="2"/>
  <c r="G206" i="2"/>
  <c r="S204" i="2"/>
  <c r="M204" i="2"/>
  <c r="G204" i="2"/>
  <c r="S203" i="2"/>
  <c r="M203" i="2"/>
  <c r="G203" i="2"/>
  <c r="S202" i="2"/>
  <c r="M202" i="2"/>
  <c r="G202" i="2"/>
  <c r="S201" i="2"/>
  <c r="M201" i="2"/>
  <c r="G201" i="2"/>
  <c r="S200" i="2"/>
  <c r="M200" i="2"/>
  <c r="G200" i="2"/>
  <c r="S199" i="2"/>
  <c r="Q205" i="2" s="1"/>
  <c r="S205" i="2" s="1"/>
  <c r="M199" i="2"/>
  <c r="K205" i="2" s="1"/>
  <c r="M205" i="2" s="1"/>
  <c r="G199" i="2"/>
  <c r="S198" i="2"/>
  <c r="M198" i="2"/>
  <c r="G198" i="2"/>
  <c r="S197" i="2"/>
  <c r="M197" i="2"/>
  <c r="G197" i="2"/>
  <c r="S196" i="2"/>
  <c r="M196" i="2"/>
  <c r="G196" i="2"/>
  <c r="S195" i="2"/>
  <c r="M195" i="2"/>
  <c r="G195" i="2"/>
  <c r="S194" i="2"/>
  <c r="M194" i="2"/>
  <c r="S193" i="2"/>
  <c r="M193" i="2"/>
  <c r="G193" i="2"/>
  <c r="S192" i="2"/>
  <c r="M192" i="2"/>
  <c r="G192" i="2"/>
  <c r="S191" i="2"/>
  <c r="M191" i="2"/>
  <c r="G191" i="2"/>
  <c r="Q190" i="2"/>
  <c r="K190" i="2"/>
  <c r="E190" i="2"/>
  <c r="S189" i="2"/>
  <c r="M189" i="2"/>
  <c r="G189" i="2"/>
  <c r="S188" i="2"/>
  <c r="M188" i="2"/>
  <c r="G188" i="2"/>
  <c r="S187" i="2"/>
  <c r="M187" i="2"/>
  <c r="G187" i="2"/>
  <c r="Q186" i="2"/>
  <c r="K186" i="2"/>
  <c r="E186" i="2"/>
  <c r="S185" i="2"/>
  <c r="M185" i="2"/>
  <c r="G185" i="2"/>
  <c r="S184" i="2"/>
  <c r="M184" i="2"/>
  <c r="G184" i="2"/>
  <c r="S183" i="2"/>
  <c r="M183" i="2"/>
  <c r="G183" i="2"/>
  <c r="S182" i="2"/>
  <c r="M182" i="2"/>
  <c r="G182" i="2"/>
  <c r="Q181" i="2"/>
  <c r="K181" i="2"/>
  <c r="E181" i="2"/>
  <c r="S180" i="2"/>
  <c r="M180" i="2"/>
  <c r="G180" i="2"/>
  <c r="S179" i="2"/>
  <c r="M179" i="2"/>
  <c r="G179" i="2"/>
  <c r="S178" i="2"/>
  <c r="M178" i="2"/>
  <c r="G178" i="2"/>
  <c r="Q177" i="2"/>
  <c r="K177" i="2"/>
  <c r="E177" i="2"/>
  <c r="Q175" i="2"/>
  <c r="K175" i="2"/>
  <c r="E175" i="2"/>
  <c r="S174" i="2"/>
  <c r="M174" i="2"/>
  <c r="G174" i="2"/>
  <c r="S173" i="2"/>
  <c r="M173" i="2"/>
  <c r="G173" i="2"/>
  <c r="S172" i="2"/>
  <c r="M172" i="2"/>
  <c r="G172" i="2"/>
  <c r="S171" i="2"/>
  <c r="M171" i="2"/>
  <c r="G171" i="2"/>
  <c r="Q169" i="2"/>
  <c r="K169" i="2"/>
  <c r="E169" i="2"/>
  <c r="S168" i="2"/>
  <c r="M168" i="2"/>
  <c r="G168" i="2"/>
  <c r="S167" i="2"/>
  <c r="M167" i="2"/>
  <c r="G167" i="2"/>
  <c r="Q165" i="2"/>
  <c r="K165" i="2"/>
  <c r="E165" i="2"/>
  <c r="S164" i="2"/>
  <c r="M164" i="2"/>
  <c r="G164" i="2"/>
  <c r="S163" i="2"/>
  <c r="M163" i="2"/>
  <c r="G163" i="2"/>
  <c r="S162" i="2"/>
  <c r="M162" i="2"/>
  <c r="G162" i="2"/>
  <c r="S161" i="2"/>
  <c r="M161" i="2"/>
  <c r="G161" i="2"/>
  <c r="S160" i="2"/>
  <c r="M160" i="2"/>
  <c r="G160" i="2"/>
  <c r="Q158" i="2"/>
  <c r="K158" i="2"/>
  <c r="E158" i="2"/>
  <c r="S157" i="2"/>
  <c r="M157" i="2"/>
  <c r="G157" i="2"/>
  <c r="S156" i="2"/>
  <c r="M156" i="2"/>
  <c r="G156" i="2"/>
  <c r="S155" i="2"/>
  <c r="M155" i="2"/>
  <c r="G155" i="2"/>
  <c r="S154" i="2"/>
  <c r="M154" i="2"/>
  <c r="G154" i="2"/>
  <c r="S153" i="2"/>
  <c r="M153" i="2"/>
  <c r="G153" i="2"/>
  <c r="S152" i="2"/>
  <c r="M152" i="2"/>
  <c r="G152" i="2"/>
  <c r="S151" i="2"/>
  <c r="M151" i="2"/>
  <c r="G151" i="2"/>
  <c r="Q149" i="2"/>
  <c r="K149" i="2"/>
  <c r="E149" i="2"/>
  <c r="S148" i="2"/>
  <c r="M148" i="2"/>
  <c r="G148" i="2"/>
  <c r="S147" i="2"/>
  <c r="M147" i="2"/>
  <c r="G147" i="2"/>
  <c r="S146" i="2"/>
  <c r="M146" i="2"/>
  <c r="G146" i="2"/>
  <c r="S145" i="2"/>
  <c r="M145" i="2"/>
  <c r="G145" i="2"/>
  <c r="S144" i="2"/>
  <c r="M144" i="2"/>
  <c r="G144" i="2"/>
  <c r="S143" i="2"/>
  <c r="M143" i="2"/>
  <c r="G143" i="2"/>
  <c r="Q141" i="2"/>
  <c r="K141" i="2"/>
  <c r="E141" i="2"/>
  <c r="S140" i="2"/>
  <c r="M140" i="2"/>
  <c r="G140" i="2"/>
  <c r="S139" i="2"/>
  <c r="M139" i="2"/>
  <c r="G139" i="2"/>
  <c r="S138" i="2"/>
  <c r="M138" i="2"/>
  <c r="G138" i="2"/>
  <c r="S137" i="2"/>
  <c r="M137" i="2"/>
  <c r="G137" i="2"/>
  <c r="S136" i="2"/>
  <c r="M136" i="2"/>
  <c r="G136" i="2"/>
  <c r="S135" i="2"/>
  <c r="M135" i="2"/>
  <c r="G135" i="2"/>
  <c r="S134" i="2"/>
  <c r="M134" i="2"/>
  <c r="G134" i="2"/>
  <c r="S133" i="2"/>
  <c r="M133" i="2"/>
  <c r="G133" i="2"/>
  <c r="S132" i="2"/>
  <c r="M132" i="2"/>
  <c r="G132" i="2"/>
  <c r="S131" i="2"/>
  <c r="M131" i="2"/>
  <c r="G131" i="2"/>
  <c r="S130" i="2"/>
  <c r="M130" i="2"/>
  <c r="G130" i="2"/>
  <c r="S127" i="2"/>
  <c r="M127" i="2"/>
  <c r="G127" i="2"/>
  <c r="S126" i="2"/>
  <c r="M126" i="2"/>
  <c r="G126" i="2"/>
  <c r="S125" i="2"/>
  <c r="M125" i="2"/>
  <c r="G125" i="2"/>
  <c r="Q124" i="2"/>
  <c r="K124" i="2"/>
  <c r="E124" i="2"/>
  <c r="S123" i="2"/>
  <c r="M123" i="2"/>
  <c r="G123" i="2"/>
  <c r="S122" i="2"/>
  <c r="M122" i="2"/>
  <c r="G122" i="2"/>
  <c r="S121" i="2"/>
  <c r="M121" i="2"/>
  <c r="G121" i="2"/>
  <c r="Q120" i="2"/>
  <c r="K120" i="2"/>
  <c r="E120" i="2"/>
  <c r="S119" i="2"/>
  <c r="M119" i="2"/>
  <c r="G119" i="2"/>
  <c r="S118" i="2"/>
  <c r="M118" i="2"/>
  <c r="G118" i="2"/>
  <c r="S117" i="2"/>
  <c r="M117" i="2"/>
  <c r="G117" i="2"/>
  <c r="Q116" i="2"/>
  <c r="K116" i="2"/>
  <c r="E116" i="2"/>
  <c r="S113" i="2"/>
  <c r="M113" i="2"/>
  <c r="G113" i="2"/>
  <c r="S112" i="2"/>
  <c r="M112" i="2"/>
  <c r="G112" i="2"/>
  <c r="S111" i="2"/>
  <c r="M111" i="2"/>
  <c r="G111" i="2"/>
  <c r="Q110" i="2"/>
  <c r="K110" i="2"/>
  <c r="E110" i="2"/>
  <c r="S109" i="2"/>
  <c r="M109" i="2"/>
  <c r="G109" i="2"/>
  <c r="S108" i="2"/>
  <c r="M108" i="2"/>
  <c r="G108" i="2"/>
  <c r="S107" i="2"/>
  <c r="M107" i="2"/>
  <c r="G107" i="2"/>
  <c r="Q106" i="2"/>
  <c r="K106" i="2"/>
  <c r="E106" i="2"/>
  <c r="S105" i="2"/>
  <c r="M105" i="2"/>
  <c r="G105" i="2"/>
  <c r="S104" i="2"/>
  <c r="M104" i="2"/>
  <c r="G104" i="2"/>
  <c r="S103" i="2"/>
  <c r="M103" i="2"/>
  <c r="G103" i="2"/>
  <c r="Q102" i="2"/>
  <c r="K102" i="2"/>
  <c r="E102" i="2"/>
  <c r="S99" i="2"/>
  <c r="M99" i="2"/>
  <c r="G99" i="2"/>
  <c r="S98" i="2"/>
  <c r="M98" i="2"/>
  <c r="G98" i="2"/>
  <c r="Q97" i="2"/>
  <c r="K97" i="2"/>
  <c r="E97" i="2"/>
  <c r="S96" i="2"/>
  <c r="M96" i="2"/>
  <c r="G96" i="2"/>
  <c r="S95" i="2"/>
  <c r="M95" i="2"/>
  <c r="G95" i="2"/>
  <c r="S94" i="2"/>
  <c r="M94" i="2"/>
  <c r="G94" i="2"/>
  <c r="Q93" i="2"/>
  <c r="K93" i="2"/>
  <c r="E93" i="2"/>
  <c r="S92" i="2"/>
  <c r="M92" i="2"/>
  <c r="G92" i="2"/>
  <c r="S91" i="2"/>
  <c r="M91" i="2"/>
  <c r="G91" i="2"/>
  <c r="S90" i="2"/>
  <c r="M90" i="2"/>
  <c r="G90" i="2"/>
  <c r="Q89" i="2"/>
  <c r="K89" i="2"/>
  <c r="E89" i="2"/>
  <c r="S88" i="2"/>
  <c r="M88" i="2"/>
  <c r="G88" i="2"/>
  <c r="S87" i="2"/>
  <c r="M87" i="2"/>
  <c r="G87" i="2"/>
  <c r="S86" i="2"/>
  <c r="M86" i="2"/>
  <c r="G86" i="2"/>
  <c r="S85" i="2"/>
  <c r="M85" i="2"/>
  <c r="G85" i="2"/>
  <c r="S84" i="2"/>
  <c r="M84" i="2"/>
  <c r="G84" i="2"/>
  <c r="S83" i="2"/>
  <c r="M83" i="2"/>
  <c r="G83" i="2"/>
  <c r="S82" i="2"/>
  <c r="M82" i="2"/>
  <c r="G82" i="2"/>
  <c r="S81" i="2"/>
  <c r="M81" i="2"/>
  <c r="G81" i="2"/>
  <c r="S80" i="2"/>
  <c r="M80" i="2"/>
  <c r="G80" i="2"/>
  <c r="S79" i="2"/>
  <c r="M79" i="2"/>
  <c r="G79" i="2"/>
  <c r="S78" i="2"/>
  <c r="M78" i="2"/>
  <c r="G78" i="2"/>
  <c r="S77" i="2"/>
  <c r="M77" i="2"/>
  <c r="G77" i="2"/>
  <c r="S76" i="2"/>
  <c r="M76" i="2"/>
  <c r="G76" i="2"/>
  <c r="S75" i="2"/>
  <c r="M75" i="2"/>
  <c r="G75" i="2"/>
  <c r="S74" i="2"/>
  <c r="M74" i="2"/>
  <c r="G74" i="2"/>
  <c r="S73" i="2"/>
  <c r="M73" i="2"/>
  <c r="G73" i="2"/>
  <c r="S72" i="2"/>
  <c r="M72" i="2"/>
  <c r="G72" i="2"/>
  <c r="S71" i="2"/>
  <c r="M71" i="2"/>
  <c r="G71" i="2"/>
  <c r="S70" i="2"/>
  <c r="M70" i="2"/>
  <c r="G70" i="2"/>
  <c r="S69" i="2"/>
  <c r="M69" i="2"/>
  <c r="G69" i="2"/>
  <c r="S68" i="2"/>
  <c r="M68" i="2"/>
  <c r="G68" i="2"/>
  <c r="S67" i="2"/>
  <c r="M67" i="2"/>
  <c r="G67" i="2"/>
  <c r="S66" i="2"/>
  <c r="M66" i="2"/>
  <c r="G66" i="2"/>
  <c r="S65" i="2"/>
  <c r="M65" i="2"/>
  <c r="G65" i="2"/>
  <c r="S64" i="2"/>
  <c r="M64" i="2"/>
  <c r="G64" i="2"/>
  <c r="S63" i="2"/>
  <c r="M63" i="2"/>
  <c r="G63" i="2"/>
  <c r="S62" i="2"/>
  <c r="M62" i="2"/>
  <c r="G62" i="2"/>
  <c r="S61" i="2"/>
  <c r="M61" i="2"/>
  <c r="G61" i="2"/>
  <c r="S60" i="2"/>
  <c r="M60" i="2"/>
  <c r="G60" i="2"/>
  <c r="Q59" i="2"/>
  <c r="K59" i="2"/>
  <c r="E59" i="2"/>
  <c r="S58" i="2"/>
  <c r="M58" i="2"/>
  <c r="G58" i="2"/>
  <c r="S57" i="2"/>
  <c r="M57" i="2"/>
  <c r="G57" i="2"/>
  <c r="Q56" i="2"/>
  <c r="K56" i="2"/>
  <c r="E56" i="2"/>
  <c r="S53" i="2"/>
  <c r="M53" i="2"/>
  <c r="S52" i="2"/>
  <c r="M52" i="2"/>
  <c r="Q51" i="2"/>
  <c r="K51" i="2"/>
  <c r="S50" i="2"/>
  <c r="M50" i="2"/>
  <c r="G50" i="2"/>
  <c r="S49" i="2"/>
  <c r="M49" i="2"/>
  <c r="G49" i="2"/>
  <c r="S48" i="2"/>
  <c r="M48" i="2"/>
  <c r="G48" i="2"/>
  <c r="Q47" i="2"/>
  <c r="K47" i="2"/>
  <c r="E47" i="2"/>
  <c r="E54" i="2" s="1"/>
  <c r="S44" i="2"/>
  <c r="M44" i="2"/>
  <c r="G44" i="2"/>
  <c r="S43" i="2"/>
  <c r="M43" i="2"/>
  <c r="G43" i="2"/>
  <c r="S42" i="2"/>
  <c r="M42" i="2"/>
  <c r="G42" i="2"/>
  <c r="Q41" i="2"/>
  <c r="K41" i="2"/>
  <c r="E41" i="2"/>
  <c r="S40" i="2"/>
  <c r="M40" i="2"/>
  <c r="G40" i="2"/>
  <c r="S39" i="2"/>
  <c r="M39" i="2"/>
  <c r="G39" i="2"/>
  <c r="S38" i="2"/>
  <c r="M38" i="2"/>
  <c r="G38" i="2"/>
  <c r="Q37" i="2"/>
  <c r="K37" i="2"/>
  <c r="E37" i="2"/>
  <c r="S36" i="2"/>
  <c r="M36" i="2"/>
  <c r="G36" i="2"/>
  <c r="S35" i="2"/>
  <c r="M35" i="2"/>
  <c r="G35" i="2"/>
  <c r="S34" i="2"/>
  <c r="M34" i="2"/>
  <c r="G34" i="2"/>
  <c r="Q33" i="2"/>
  <c r="K33" i="2"/>
  <c r="E33" i="2"/>
  <c r="S30" i="2"/>
  <c r="M30" i="2"/>
  <c r="G30" i="2"/>
  <c r="S29" i="2"/>
  <c r="M29" i="2"/>
  <c r="G29" i="2"/>
  <c r="S28" i="2"/>
  <c r="M28" i="2"/>
  <c r="G28" i="2"/>
  <c r="Q27" i="2"/>
  <c r="K27" i="2"/>
  <c r="E27" i="2"/>
  <c r="S22" i="2"/>
  <c r="S21" i="2" s="1"/>
  <c r="Q26" i="2" s="1"/>
  <c r="S26" i="2" s="1"/>
  <c r="M22" i="2"/>
  <c r="M21" i="2" s="1"/>
  <c r="K26" i="2" s="1"/>
  <c r="M26" i="2" s="1"/>
  <c r="G22" i="2"/>
  <c r="G21" i="2" s="1"/>
  <c r="Q21" i="2"/>
  <c r="K21" i="2"/>
  <c r="E21" i="2"/>
  <c r="S20" i="2"/>
  <c r="M20" i="2"/>
  <c r="G20" i="2"/>
  <c r="S19" i="2"/>
  <c r="M19" i="2"/>
  <c r="G19" i="2"/>
  <c r="S18" i="2"/>
  <c r="M18" i="2"/>
  <c r="G18" i="2"/>
  <c r="Q17" i="2"/>
  <c r="K17" i="2"/>
  <c r="E17" i="2"/>
  <c r="S16" i="2"/>
  <c r="M16" i="2"/>
  <c r="G16" i="2"/>
  <c r="S15" i="2"/>
  <c r="M15" i="2"/>
  <c r="G15" i="2"/>
  <c r="S14" i="2"/>
  <c r="M14" i="2"/>
  <c r="G14" i="2"/>
  <c r="Q13" i="2"/>
  <c r="K13" i="2"/>
  <c r="E13" i="2"/>
  <c r="G97" i="2" l="1"/>
  <c r="S102" i="2"/>
  <c r="M17" i="2"/>
  <c r="K25" i="2" s="1"/>
  <c r="M25" i="2" s="1"/>
  <c r="G27" i="2"/>
  <c r="W30" i="2"/>
  <c r="W64" i="2"/>
  <c r="W68" i="2"/>
  <c r="W72" i="2"/>
  <c r="W76" i="2"/>
  <c r="W80" i="2"/>
  <c r="W84" i="2"/>
  <c r="W88" i="2"/>
  <c r="S89" i="2"/>
  <c r="W105" i="2"/>
  <c r="G116" i="2"/>
  <c r="S141" i="2"/>
  <c r="W133" i="2"/>
  <c r="W137" i="2"/>
  <c r="G186" i="2"/>
  <c r="W188" i="2"/>
  <c r="S37" i="2"/>
  <c r="W131" i="2"/>
  <c r="W135" i="2"/>
  <c r="W139" i="2"/>
  <c r="S13" i="2"/>
  <c r="Q24" i="2" s="1"/>
  <c r="W20" i="2"/>
  <c r="W132" i="2"/>
  <c r="W136" i="2"/>
  <c r="W140" i="2"/>
  <c r="S158" i="2"/>
  <c r="W162" i="2"/>
  <c r="G169" i="2"/>
  <c r="S177" i="2"/>
  <c r="W182" i="2"/>
  <c r="G141" i="2"/>
  <c r="M141" i="2"/>
  <c r="W134" i="2"/>
  <c r="W138" i="2"/>
  <c r="W15" i="2"/>
  <c r="W29" i="2"/>
  <c r="S51" i="2"/>
  <c r="S106" i="2"/>
  <c r="G124" i="2"/>
  <c r="M124" i="2"/>
  <c r="W130" i="2"/>
  <c r="W152" i="2"/>
  <c r="W156" i="2"/>
  <c r="W187" i="2"/>
  <c r="M27" i="2"/>
  <c r="M33" i="2"/>
  <c r="M37" i="2"/>
  <c r="M47" i="2"/>
  <c r="M116" i="2"/>
  <c r="W118" i="2"/>
  <c r="M186" i="2"/>
  <c r="S186" i="2"/>
  <c r="W193" i="2"/>
  <c r="J24" i="2"/>
  <c r="J23" i="2" s="1"/>
  <c r="J31" i="2" s="1"/>
  <c r="H23" i="2"/>
  <c r="S27" i="2"/>
  <c r="W36" i="2"/>
  <c r="W57" i="2"/>
  <c r="W183" i="2"/>
  <c r="W189" i="2"/>
  <c r="W192" i="2"/>
  <c r="M56" i="2"/>
  <c r="M59" i="2"/>
  <c r="M13" i="2"/>
  <c r="K24" i="2" s="1"/>
  <c r="M24" i="2" s="1"/>
  <c r="M23" i="2" s="1"/>
  <c r="G33" i="2"/>
  <c r="M41" i="2"/>
  <c r="W52" i="2"/>
  <c r="W58" i="2"/>
  <c r="S110" i="2"/>
  <c r="G110" i="2"/>
  <c r="W119" i="2"/>
  <c r="W145" i="2"/>
  <c r="G181" i="2"/>
  <c r="W194" i="2"/>
  <c r="G56" i="2"/>
  <c r="W92" i="2"/>
  <c r="S97" i="2"/>
  <c r="W117" i="2"/>
  <c r="S120" i="2"/>
  <c r="S124" i="2"/>
  <c r="G175" i="2"/>
  <c r="W173" i="2"/>
  <c r="S17" i="2"/>
  <c r="Q25" i="2" s="1"/>
  <c r="S25" i="2" s="1"/>
  <c r="S33" i="2"/>
  <c r="G13" i="2"/>
  <c r="E24" i="2" s="1"/>
  <c r="W28" i="2"/>
  <c r="S47" i="2"/>
  <c r="W50" i="2"/>
  <c r="S56" i="2"/>
  <c r="S59" i="2"/>
  <c r="W63" i="2"/>
  <c r="W67" i="2"/>
  <c r="W71" i="2"/>
  <c r="W75" i="2"/>
  <c r="W79" i="2"/>
  <c r="W83" i="2"/>
  <c r="W87" i="2"/>
  <c r="S93" i="2"/>
  <c r="W122" i="2"/>
  <c r="M149" i="2"/>
  <c r="W146" i="2"/>
  <c r="M158" i="2"/>
  <c r="W155" i="2"/>
  <c r="S169" i="2"/>
  <c r="M175" i="2"/>
  <c r="W191" i="2"/>
  <c r="E45" i="2"/>
  <c r="M106" i="2"/>
  <c r="S116" i="2"/>
  <c r="S149" i="2"/>
  <c r="S165" i="2"/>
  <c r="W168" i="2"/>
  <c r="W172" i="2"/>
  <c r="W185" i="2"/>
  <c r="S190" i="2"/>
  <c r="W91" i="2"/>
  <c r="G102" i="2"/>
  <c r="W19" i="2"/>
  <c r="W40" i="2"/>
  <c r="W49" i="2"/>
  <c r="W62" i="2"/>
  <c r="W66" i="2"/>
  <c r="W70" i="2"/>
  <c r="W74" i="2"/>
  <c r="W78" i="2"/>
  <c r="W82" i="2"/>
  <c r="W86" i="2"/>
  <c r="M89" i="2"/>
  <c r="M102" i="2"/>
  <c r="W113" i="2"/>
  <c r="G120" i="2"/>
  <c r="W144" i="2"/>
  <c r="W148" i="2"/>
  <c r="W154" i="2"/>
  <c r="W184" i="2"/>
  <c r="S181" i="2"/>
  <c r="W195" i="2"/>
  <c r="M190" i="2"/>
  <c r="W203" i="2"/>
  <c r="G89" i="2"/>
  <c r="M93" i="2"/>
  <c r="W104" i="2"/>
  <c r="W16" i="2"/>
  <c r="W39" i="2"/>
  <c r="S41" i="2"/>
  <c r="W44" i="2"/>
  <c r="M51" i="2"/>
  <c r="W61" i="2"/>
  <c r="W65" i="2"/>
  <c r="W69" i="2"/>
  <c r="W73" i="2"/>
  <c r="W77" i="2"/>
  <c r="W81" i="2"/>
  <c r="W85" i="2"/>
  <c r="W99" i="2"/>
  <c r="W112" i="2"/>
  <c r="E128" i="2"/>
  <c r="W126" i="2"/>
  <c r="G149" i="2"/>
  <c r="W147" i="2"/>
  <c r="W153" i="2"/>
  <c r="W157" i="2"/>
  <c r="W174" i="2"/>
  <c r="W179" i="2"/>
  <c r="W198" i="2"/>
  <c r="W202" i="2"/>
  <c r="Q100" i="2"/>
  <c r="Q45" i="2"/>
  <c r="Q208" i="2"/>
  <c r="Q54" i="2"/>
  <c r="K100" i="2"/>
  <c r="K45" i="2"/>
  <c r="K54" i="2"/>
  <c r="K128" i="2"/>
  <c r="G17" i="2"/>
  <c r="W18" i="2"/>
  <c r="W60" i="2"/>
  <c r="G59" i="2"/>
  <c r="W199" i="2"/>
  <c r="E205" i="2"/>
  <c r="G205" i="2" s="1"/>
  <c r="W205" i="2" s="1"/>
  <c r="M97" i="2"/>
  <c r="W98" i="2"/>
  <c r="K208" i="2"/>
  <c r="W14" i="2"/>
  <c r="W21" i="2"/>
  <c r="E26" i="2"/>
  <c r="G26" i="2" s="1"/>
  <c r="W26" i="2" s="1"/>
  <c r="W35" i="2"/>
  <c r="G41" i="2"/>
  <c r="W48" i="2"/>
  <c r="G47" i="2"/>
  <c r="W94" i="2"/>
  <c r="G93" i="2"/>
  <c r="M110" i="2"/>
  <c r="W111" i="2"/>
  <c r="Q128" i="2"/>
  <c r="W151" i="2"/>
  <c r="G158" i="2"/>
  <c r="G177" i="2"/>
  <c r="M177" i="2"/>
  <c r="W34" i="2"/>
  <c r="W107" i="2"/>
  <c r="G106" i="2"/>
  <c r="M120" i="2"/>
  <c r="M169" i="2"/>
  <c r="W167" i="2"/>
  <c r="S175" i="2"/>
  <c r="W171" i="2"/>
  <c r="G37" i="2"/>
  <c r="W38" i="2"/>
  <c r="W123" i="2"/>
  <c r="W43" i="2"/>
  <c r="W53" i="2"/>
  <c r="W90" i="2"/>
  <c r="E100" i="2"/>
  <c r="W103" i="2"/>
  <c r="W125" i="2"/>
  <c r="W161" i="2"/>
  <c r="W178" i="2"/>
  <c r="M181" i="2"/>
  <c r="E208" i="2"/>
  <c r="W22" i="2"/>
  <c r="W42" i="2"/>
  <c r="W96" i="2"/>
  <c r="W109" i="2"/>
  <c r="W121" i="2"/>
  <c r="W143" i="2"/>
  <c r="W160" i="2"/>
  <c r="W164" i="2"/>
  <c r="G165" i="2"/>
  <c r="W197" i="2"/>
  <c r="W201" i="2"/>
  <c r="W95" i="2"/>
  <c r="W108" i="2"/>
  <c r="W127" i="2"/>
  <c r="M165" i="2"/>
  <c r="W163" i="2"/>
  <c r="W180" i="2"/>
  <c r="W196" i="2"/>
  <c r="W200" i="2"/>
  <c r="W204" i="2"/>
  <c r="W206" i="2"/>
  <c r="W89" i="2" l="1"/>
  <c r="S54" i="2"/>
  <c r="W27" i="2"/>
  <c r="W97" i="2"/>
  <c r="M128" i="2"/>
  <c r="S45" i="2"/>
  <c r="W116" i="2"/>
  <c r="M45" i="2"/>
  <c r="W186" i="2"/>
  <c r="W124" i="2"/>
  <c r="G190" i="2"/>
  <c r="G208" i="2" s="1"/>
  <c r="G114" i="2"/>
  <c r="W33" i="2"/>
  <c r="W169" i="2"/>
  <c r="S114" i="2"/>
  <c r="W141" i="2"/>
  <c r="X53" i="2"/>
  <c r="Y53" i="2" s="1"/>
  <c r="S100" i="2"/>
  <c r="X57" i="2"/>
  <c r="Y57" i="2" s="1"/>
  <c r="Y56" i="2" s="1"/>
  <c r="M208" i="2"/>
  <c r="W37" i="2"/>
  <c r="X48" i="2"/>
  <c r="X49" i="2"/>
  <c r="X52" i="2"/>
  <c r="Y52" i="2" s="1"/>
  <c r="W102" i="2"/>
  <c r="W158" i="2"/>
  <c r="G128" i="2"/>
  <c r="S208" i="2"/>
  <c r="X50" i="2"/>
  <c r="M31" i="2"/>
  <c r="K23" i="2"/>
  <c r="W56" i="2"/>
  <c r="W13" i="2"/>
  <c r="M114" i="2"/>
  <c r="W149" i="2"/>
  <c r="W175" i="2"/>
  <c r="W120" i="2"/>
  <c r="W59" i="2"/>
  <c r="S128" i="2"/>
  <c r="W106" i="2"/>
  <c r="W110" i="2"/>
  <c r="M100" i="2"/>
  <c r="M54" i="2"/>
  <c r="W51" i="2"/>
  <c r="W165" i="2"/>
  <c r="W181" i="2"/>
  <c r="G24" i="2"/>
  <c r="G54" i="2"/>
  <c r="W47" i="2"/>
  <c r="W190" i="2"/>
  <c r="S24" i="2"/>
  <c r="S23" i="2" s="1"/>
  <c r="S31" i="2" s="1"/>
  <c r="Q23" i="2"/>
  <c r="W93" i="2"/>
  <c r="G100" i="2"/>
  <c r="W41" i="2"/>
  <c r="G45" i="2"/>
  <c r="W177" i="2"/>
  <c r="W17" i="2"/>
  <c r="E25" i="2"/>
  <c r="G25" i="2" s="1"/>
  <c r="W25" i="2" s="1"/>
  <c r="W128" i="2" l="1"/>
  <c r="Y51" i="2"/>
  <c r="Y48" i="2"/>
  <c r="Z48" i="2" s="1"/>
  <c r="Z57" i="2"/>
  <c r="Z56" i="2" s="1"/>
  <c r="X56" i="2"/>
  <c r="X47" i="2"/>
  <c r="Z52" i="2"/>
  <c r="W45" i="2"/>
  <c r="Y50" i="2"/>
  <c r="Z50" i="2" s="1"/>
  <c r="Y49" i="2"/>
  <c r="X51" i="2"/>
  <c r="Z53" i="2"/>
  <c r="W100" i="2"/>
  <c r="S209" i="2"/>
  <c r="W114" i="2"/>
  <c r="W54" i="2"/>
  <c r="W24" i="2"/>
  <c r="G23" i="2"/>
  <c r="W208" i="2"/>
  <c r="E23" i="2"/>
  <c r="Z51" i="2" l="1"/>
  <c r="Y47" i="2"/>
  <c r="Y54" i="2" s="1"/>
  <c r="Z49" i="2"/>
  <c r="Z47" i="2" s="1"/>
  <c r="X54" i="2"/>
  <c r="W23" i="2"/>
  <c r="W31" i="2" s="1"/>
  <c r="G31" i="2"/>
  <c r="G209" i="2" s="1"/>
  <c r="Z54" i="2" l="1"/>
  <c r="N25" i="1"/>
  <c r="B25" i="1" s="1"/>
</calcChain>
</file>

<file path=xl/sharedStrings.xml><?xml version="1.0" encoding="utf-8"?>
<sst xmlns="http://schemas.openxmlformats.org/spreadsheetml/2006/main" count="1117" uniqueCount="611">
  <si>
    <t xml:space="preserve">
</t>
  </si>
  <si>
    <t>Назва конкурсної програми: Розвиток кінопроєкту</t>
  </si>
  <si>
    <t>Назва проєкту: Посереднє життя</t>
  </si>
  <si>
    <t>Власні кошти організації-заявника</t>
  </si>
  <si>
    <t>(посада)</t>
  </si>
  <si>
    <t>(підпис, печатка)</t>
  </si>
  <si>
    <t>(ПІБ)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</si>
  <si>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</si>
  <si>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</si>
  <si>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</si>
  <si>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</si>
  <si>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</si>
  <si>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</si>
  <si>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</si>
  <si>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>Планові витрати відповідно до заявки</t>
  </si>
  <si>
    <t>Кількість/
Період</t>
  </si>
  <si>
    <t>Вартість за одиницю, грн</t>
  </si>
  <si>
    <t>Загальна сума, грн. (=5*6)</t>
  </si>
  <si>
    <t>Вартість за одиницю, грн.</t>
  </si>
  <si>
    <t>Загальна сума, грн. (=8*9)</t>
  </si>
  <si>
    <t>Загальна сума, грн. (=11*12)</t>
  </si>
  <si>
    <t>Розділ:</t>
  </si>
  <si>
    <t>ІІ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</si>
  <si>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</si>
  <si>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</si>
  <si>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</si>
  <si>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</si>
  <si>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</si>
  <si>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</si>
  <si>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</si>
  <si>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</si>
  <si>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Журженко Ольга Сергіївна (директор ТОВ УКРКІНО)</t>
  </si>
  <si>
    <t>місяців</t>
  </si>
  <si>
    <t>1.1.2</t>
  </si>
  <si>
    <t xml:space="preserve"> Повне ПІБ, посада (роль у проєкті)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</si>
  <si>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</si>
  <si>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</si>
  <si>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</si>
  <si>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</si>
  <si>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</si>
  <si>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</si>
  <si>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</si>
  <si>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</si>
  <si>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</si>
  <si>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</si>
  <si>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</si>
  <si>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</si>
  <si>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</si>
  <si>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</si>
  <si>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</si>
  <si>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</si>
  <si>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</si>
  <si>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</si>
  <si>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</si>
  <si>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послуга</t>
  </si>
  <si>
    <t>1.5.2</t>
  </si>
  <si>
    <t xml:space="preserve"> Повне ПІБ, зазначити конкретну назву послуги/виконання робіт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</si>
  <si>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</si>
  <si>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</si>
  <si>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</si>
  <si>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</si>
  <si>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</si>
  <si>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</si>
  <si>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</si>
  <si>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</si>
  <si>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</si>
  <si>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</si>
  <si>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</si>
  <si>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</si>
  <si>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</si>
  <si>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</si>
  <si>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</si>
  <si>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</si>
  <si>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</si>
  <si>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</si>
  <si>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</si>
  <si>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</si>
  <si>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</si>
  <si>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</si>
  <si>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</si>
  <si>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</si>
  <si>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</si>
  <si>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</si>
  <si>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</si>
  <si>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</si>
  <si>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</si>
  <si>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</si>
  <si>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</si>
  <si>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</si>
  <si>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</si>
  <si>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</si>
  <si>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</si>
  <si>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</si>
  <si>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</si>
  <si>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</si>
  <si>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</si>
  <si>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</si>
  <si>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</si>
  <si>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</si>
  <si>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</si>
  <si>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</si>
  <si>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</si>
  <si>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4.1.2</t>
  </si>
  <si>
    <t>Адреса орендованого приміщення, із зазначенням метражу, годин оренди</t>
  </si>
  <si>
    <t>кв.м (годин, діб)</t>
  </si>
  <si>
    <t>4.1.3</t>
  </si>
  <si>
    <t>4.2</t>
  </si>
  <si>
    <t>4.2.1</t>
  </si>
  <si>
    <t>Камера ALEXA Mini Body (full kit Hand Held Alexa mini)</t>
  </si>
  <si>
    <t>зміна</t>
  </si>
  <si>
    <t>4.2.2</t>
  </si>
  <si>
    <t>Об’єктиви Cooke 32mm T2.3 Anamorphicl SF Prime Lens PL(40mm, 75mm)</t>
  </si>
  <si>
    <t>4.2.3</t>
  </si>
  <si>
    <t>Видошукач Arri K2.0005861 (вьюфаундер) Viewfinder MVF-1</t>
  </si>
  <si>
    <t>4.2.4</t>
  </si>
  <si>
    <t>Накамерний монітор SmallHD INDIE 7” - 3 шт</t>
  </si>
  <si>
    <t>4.2.5</t>
  </si>
  <si>
    <t>Радіосистема для відео Vaxis Storm 3000 SDI/HDMI TX/RX 1+2 V mount</t>
  </si>
  <si>
    <t>4.2.6</t>
  </si>
  <si>
    <t>Bright Tangerine Misfit Matte Box Kit 4</t>
  </si>
  <si>
    <t>4.2.7</t>
  </si>
  <si>
    <t>Tiffen 4x5,65 Full Spectrum IRND 0,3 Filter - 3 шт</t>
  </si>
  <si>
    <t>4.2.8</t>
  </si>
  <si>
    <t>Easyrig Vario5 + Serene</t>
  </si>
  <si>
    <t>4.2.9</t>
  </si>
  <si>
    <t>Штатив Sachtler System Ace L GS CF - 2 шт</t>
  </si>
  <si>
    <t>4.2.10</t>
  </si>
  <si>
    <r>
      <rPr>
        <sz val="10"/>
        <color rgb="FF000000"/>
        <rFont val="Arial"/>
      </rPr>
      <t>Безпроводна система TILTA Nucleus-M Wireless Follow Focus</t>
    </r>
  </si>
  <si>
    <t>4.2.11</t>
  </si>
  <si>
    <t>Лінза Schnelder 138mm Diopter FULL + 1</t>
  </si>
  <si>
    <t>4.2.12</t>
  </si>
  <si>
    <t>Радіосистема Sennheiser SK 2000 (790-865 МГц) - 4шт</t>
  </si>
  <si>
    <t>4.2.13</t>
  </si>
  <si>
    <t>Мікрофон Sanken Black - 3шт</t>
  </si>
  <si>
    <t>4.2.14</t>
  </si>
  <si>
    <t>Мікрофон Sennhelser MKH-70 (P48) (boom)</t>
  </si>
  <si>
    <t>4.2.15</t>
  </si>
  <si>
    <r>
      <rPr>
        <sz val="10"/>
        <color rgb="FF000000"/>
        <rFont val="Times New Roman"/>
      </rPr>
      <t xml:space="preserve">Навушки  Beyerdynamic 770 Pro </t>
    </r>
  </si>
  <si>
    <t>4.2.16</t>
  </si>
  <si>
    <r>
      <rPr>
        <sz val="10"/>
        <color rgb="FF000000"/>
        <rFont val="Times New Roman"/>
      </rPr>
      <t>Аудіорекодер Zoom H6 Плагон</t>
    </r>
  </si>
  <si>
    <t>4.2.17</t>
  </si>
  <si>
    <r>
      <rPr>
        <sz val="10"/>
        <color rgb="FF000000"/>
        <rFont val="Times New Roman"/>
      </rPr>
      <t>Рації Kenwood TK-3000 + гарнитуры AC-0425</t>
    </r>
  </si>
  <si>
    <t>4.2.18</t>
  </si>
  <si>
    <r>
      <rPr>
        <sz val="10"/>
        <color rgb="FF000000"/>
        <rFont val="Times New Roman"/>
      </rPr>
      <t>Радіофокус Cmotion Compact ONE set (E)</t>
    </r>
  </si>
  <si>
    <t>4.2.19</t>
  </si>
  <si>
    <r>
      <rPr>
        <sz val="10"/>
        <color rgb="FF000000"/>
        <rFont val="Times New Roman"/>
      </rPr>
      <t>Радіопередатчик Teradek Bolt Pro 1000 Wireless HD</t>
    </r>
  </si>
  <si>
    <t>4.2.20</t>
  </si>
  <si>
    <r>
      <rPr>
        <sz val="10"/>
        <color rgb="FF000000"/>
        <rFont val="Times New Roman"/>
      </rPr>
      <t>Лампа Астера пульб (лампочки ргб 27цок) - 4 шт</t>
    </r>
  </si>
  <si>
    <t>4.2.21</t>
  </si>
  <si>
    <r>
      <rPr>
        <sz val="10"/>
        <color rgb="FF000000"/>
        <rFont val="Times New Roman"/>
      </rPr>
      <t>Освітлювальний пристр Arri True Blue D12 HMI 1200W - 2 шт</t>
    </r>
  </si>
  <si>
    <r>
      <rPr>
        <sz val="10"/>
        <color rgb="FF000000"/>
        <rFont val="Times New Roman"/>
      </rPr>
      <t>Освітлювальний пристрій Arri True Blue D5 HMI 575W - 2 шт.</t>
    </r>
  </si>
  <si>
    <r>
      <rPr>
        <sz val="10"/>
        <color rgb="FF000000"/>
        <rFont val="Times New Roman"/>
      </rPr>
      <t>Прожектор Arri L0.0001659 1200w</t>
    </r>
  </si>
  <si>
    <r>
      <rPr>
        <sz val="10"/>
        <color rgb="FF000000"/>
        <rFont val="Times New Roman"/>
      </rPr>
      <t>LED-панель ARRI SkyPanel S30-C</t>
    </r>
  </si>
  <si>
    <r>
      <rPr>
        <sz val="10"/>
        <color rgb="FF000000"/>
        <rFont val="Times New Roman"/>
      </rPr>
      <t>Прожектор ARRI M40 EB MAX Set</t>
    </r>
  </si>
  <si>
    <r>
      <rPr>
        <sz val="10"/>
        <color rgb="FF000000"/>
        <rFont val="Times New Roman"/>
      </rPr>
      <t>Генератор со светобазой 30кв</t>
    </r>
  </si>
  <si>
    <r>
      <rPr>
        <sz val="10"/>
        <color rgb="FF000000"/>
        <rFont val="Times New Roman"/>
      </rPr>
      <t>LED трубка Astera Wireless Pixel Tube AX1 - 4 шт</t>
    </r>
  </si>
  <si>
    <r>
      <rPr>
        <sz val="10"/>
        <color rgb="FF000000"/>
        <rFont val="Times New Roman"/>
      </rPr>
      <t>Стійка студійна Avenger Combo Stand 45 steel A1045CS - 3 шт</t>
    </r>
  </si>
  <si>
    <r>
      <rPr>
        <sz val="10"/>
        <color rgb="FF000000"/>
        <rFont val="Times New Roman"/>
      </rPr>
      <t>Система бездротової передачі Відео сигналу Teradek 500 ресивер и трансмитер</t>
    </r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</si>
  <si>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</si>
  <si>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</si>
  <si>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</si>
  <si>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</si>
  <si>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</si>
  <si>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</si>
  <si>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</si>
  <si>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</si>
  <si>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</si>
  <si>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</si>
  <si>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4.4.1</t>
  </si>
  <si>
    <t>Оренда костюмів (одяг, взуття, тощо)</t>
  </si>
  <si>
    <t>комплект</t>
  </si>
  <si>
    <t>4.,4.2</t>
  </si>
  <si>
    <t>4.4,3</t>
  </si>
  <si>
    <t>Найменування (з деталізацією технічних характеристик)</t>
  </si>
  <si>
    <t>4.5</t>
  </si>
  <si>
    <t>Інші об'єкти оренди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</si>
  <si>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</si>
  <si>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</si>
  <si>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</si>
  <si>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</si>
  <si>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</si>
  <si>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</si>
  <si>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</si>
  <si>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</si>
  <si>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</si>
  <si>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</si>
  <si>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</si>
  <si>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</si>
  <si>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</si>
  <si>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</si>
  <si>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</si>
  <si>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</si>
  <si>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</si>
  <si>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</si>
  <si>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</si>
  <si>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</si>
  <si>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</si>
  <si>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</si>
  <si>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</si>
  <si>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</si>
  <si>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</si>
  <si>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</si>
  <si>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</si>
  <si>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</si>
  <si>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</si>
  <si>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</si>
  <si>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</si>
  <si>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</si>
  <si>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</si>
  <si>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</si>
  <si>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</si>
  <si>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</si>
  <si>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</si>
  <si>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</si>
  <si>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</si>
  <si>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</si>
  <si>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</si>
  <si>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</si>
  <si>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</si>
  <si>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</si>
  <si>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</si>
  <si>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</si>
  <si>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</si>
  <si>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</si>
  <si>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</si>
  <si>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</si>
  <si>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</si>
  <si>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</si>
  <si>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</si>
  <si>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</si>
  <si>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</si>
  <si>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</si>
  <si>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</si>
  <si>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</si>
  <si>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</si>
  <si>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</si>
  <si>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</si>
  <si>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</si>
  <si>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</si>
  <si>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</si>
  <si>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</si>
  <si>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</si>
  <si>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</si>
  <si>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</si>
  <si>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</si>
  <si>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</si>
  <si>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</si>
  <si>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</si>
  <si>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</si>
  <si>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</si>
  <si>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</si>
  <si>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</si>
  <si>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</si>
  <si>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</si>
  <si>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</si>
  <si>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</si>
  <si>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</si>
  <si>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</si>
  <si>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 xml:space="preserve">за день </t>
  </si>
  <si>
    <t>за кожне відео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</si>
  <si>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</si>
  <si>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</si>
  <si>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</si>
  <si>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</si>
  <si>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</si>
  <si>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</si>
  <si>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</si>
  <si>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</si>
  <si>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</si>
  <si>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</si>
  <si>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</si>
  <si>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</si>
  <si>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</si>
  <si>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</si>
  <si>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</si>
  <si>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</si>
  <si>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</si>
  <si>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</si>
  <si>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13.1.2</t>
  </si>
  <si>
    <t>13.1.3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</si>
  <si>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</si>
  <si>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</si>
  <si>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</si>
  <si>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</si>
  <si>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</si>
  <si>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</si>
  <si>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</si>
  <si>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</si>
  <si>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</si>
  <si>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</si>
  <si>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</si>
  <si>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</si>
  <si>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</si>
  <si>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</si>
  <si>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</si>
  <si>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</si>
  <si>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</si>
  <si>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</si>
  <si>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шт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</si>
  <si>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</si>
  <si>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</si>
  <si>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</si>
  <si>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</si>
  <si>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</si>
  <si>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</si>
  <si>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</si>
  <si>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</si>
  <si>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13.4.9</t>
  </si>
  <si>
    <t>13.4.10</t>
  </si>
  <si>
    <t>13.4.11</t>
  </si>
  <si>
    <t>13.4.12</t>
  </si>
  <si>
    <t>13.4.13</t>
  </si>
  <si>
    <t>13.4.14</t>
  </si>
  <si>
    <t>13.4.15</t>
  </si>
  <si>
    <t>ЄСВ За договорами ЦПХ 13 розділу</t>
  </si>
  <si>
    <t>13.4.16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</si>
  <si>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</si>
  <si>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</si>
  <si>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</si>
  <si>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1</t>
  </si>
  <si>
    <t>3</t>
  </si>
  <si>
    <t xml:space="preserve">  ЗВІТ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</si>
  <si>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</si>
  <si>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</si>
  <si>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</si>
  <si>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Кошти організацій-партнерів</t>
  </si>
  <si>
    <t>Кошти інших інстутиційних донорів</t>
  </si>
  <si>
    <t>Кошти приватних донорів</t>
  </si>
  <si>
    <t>Загальна сума</t>
  </si>
  <si>
    <t>%</t>
  </si>
  <si>
    <t>грн.</t>
  </si>
  <si>
    <t>грн. (ст.3+ст.4+ст.5+ ст.6+ст.7)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</si>
  <si>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</si>
  <si>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</si>
  <si>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</si>
  <si>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</si>
  <si>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</si>
  <si>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</si>
  <si>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</si>
  <si>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</si>
  <si>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</si>
  <si>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</si>
  <si>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</si>
  <si>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</si>
  <si>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</si>
  <si>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</si>
  <si>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</si>
  <si>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</si>
  <si>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Директор</t>
  </si>
  <si>
    <t>Журженко О.С.</t>
  </si>
  <si>
    <t>посада</t>
  </si>
  <si>
    <t>підпис</t>
  </si>
  <si>
    <t>ПІБ</t>
  </si>
  <si>
    <t>Додаток №4</t>
  </si>
  <si>
    <t>до Договору про надання гранту № 4FILM1-00773</t>
  </si>
  <si>
    <t>від "20" вересня 2021 року</t>
  </si>
  <si>
    <t>Назва Грантоотримувача: ТОВ “УКРКІНО”</t>
  </si>
  <si>
    <t>Дата початку проєкту: 20.09.2021</t>
  </si>
  <si>
    <t>Дата завершення проєкту: 15.11.2021</t>
  </si>
  <si>
    <t>Кошти державного та місцевих бюджетів</t>
  </si>
  <si>
    <t>Загальна сума всього Проєкту</t>
  </si>
  <si>
    <t>Звіт про надходження та використання коштів для реалізації проєкту</t>
  </si>
  <si>
    <t>Фактичні витрати відповідно до заявки</t>
  </si>
  <si>
    <t>Загальна сума, грн. (=14*15)</t>
  </si>
  <si>
    <t>Загальна сума, грн. (=17*18)</t>
  </si>
  <si>
    <t>Загальна сума, грн. (=20*21)</t>
  </si>
  <si>
    <t>планова, грн (=7+13+19)</t>
  </si>
  <si>
    <t>фактична, грн. (=10+16+22)</t>
  </si>
  <si>
    <t>різниця</t>
  </si>
  <si>
    <t>грн</t>
  </si>
  <si>
    <t>Примітки</t>
  </si>
  <si>
    <t>4.2.22</t>
  </si>
  <si>
    <t>4.2.23</t>
  </si>
  <si>
    <t>4.2.24</t>
  </si>
  <si>
    <t>4.2.25</t>
  </si>
  <si>
    <t>4.2.26</t>
  </si>
  <si>
    <t>4.2.27</t>
  </si>
  <si>
    <t>4.2.28</t>
  </si>
  <si>
    <t>4.2.29</t>
  </si>
  <si>
    <t>Загальна сума витрат по проєкту, грн.</t>
  </si>
  <si>
    <t>Соболев Олексій Анатолійович, автор сценарію, режисер</t>
  </si>
  <si>
    <t>Загурська Оксана Олегівна, послуги координатора проекту</t>
  </si>
  <si>
    <t>Оренда техніки, обладнання та інструменту. ФОП Квишко Інна Василівна</t>
  </si>
  <si>
    <t>Оренда сценічно-постановочних засобі. ФОП Поліщук Олена Володимирівна</t>
  </si>
  <si>
    <t>Фотофіксація, ФОП Макоєв Мурат Русланович</t>
  </si>
  <si>
    <t>Відеофіксація, ФОП Макоєв Мурат Русланович</t>
  </si>
  <si>
    <t>Рекламні витрати (реклама постів у соц мережах та відео тізеру), ФОП Малиш Ольга Олександрівна</t>
  </si>
  <si>
    <r>
      <t xml:space="preserve">Послуга PR, SMM, SO (SEO). ФОП Малиш Ольга Олександрівна
</t>
    </r>
    <r>
      <rPr>
        <sz val="10"/>
        <color rgb="FF000000"/>
        <rFont val="Arial"/>
      </rPr>
      <t xml:space="preserve">
 </t>
    </r>
  </si>
  <si>
    <t>Послуги дизайнера (зображення для соц мереж, візуальне оформлення всіх промо-матеріалів) + створення презентації проекту для пошуку подальшого фінансування. ФОП Суховой Дмитро Вікторович</t>
  </si>
  <si>
    <t xml:space="preserve">Послуги з копірайтингу (пости для соц мереж та описи для відео, тексти презентацій, описи  тощо). ФОП Дубровіна Марина Едуардівна  </t>
  </si>
  <si>
    <t>Витрати зі створення лендінг-сторінки проекту (для структурованого розміщення матеріалів проекту (фото, відео) для забезпечення можливості довготривалого використання матеріалів. ФОП Шелест Людмила Іванівна</t>
  </si>
  <si>
    <t>Витрати з обслуговування сайту  (тільки які понесені в межах дати реалізації проекту). ФОП Шелест Людмила Іванівна</t>
  </si>
  <si>
    <t>Письмовий переклад з Української на Англійську. ТОВ "ПАВТРЕЙД", ФОП Шелест Людмила Іванівна</t>
  </si>
  <si>
    <t>Редагування письмового перекладу. ФОП Чубко Олександр Юрійович</t>
  </si>
  <si>
    <t>Бухгалтерські послуги, ТОВ "БЕСТ БАЛАНС"</t>
  </si>
  <si>
    <t>Юридичні послуги, ТОВ "ЛО НЕТ"</t>
  </si>
  <si>
    <t>Монтаж тізеру (до 2 хв). ФОП Герасименко Олександр Григорович</t>
  </si>
  <si>
    <t>Обробка звуку тізеру (до 2 хв). ФОП Скрипка Дмитро Валентинович</t>
  </si>
  <si>
    <t>Кольорокорекція тізеру (до 2 хв). ФОП Герасименко Олександр Григорович</t>
  </si>
  <si>
    <t>Послуги створення, монтажу музики для тізеру. ФОП Скрипка Дмитро Валентинович</t>
  </si>
  <si>
    <t>Послуга ассистента проекту. ФОП Макоєв Мурат Русланович</t>
  </si>
  <si>
    <t>Послуги кастингу. ФОП Чаповська Ольга Андріївна</t>
  </si>
  <si>
    <t>Послуги фінансового менеджеру (фін директор), ФОП Рожкова Д.Р.</t>
  </si>
  <si>
    <t>Оператор-постановник (тізер). Богунов Арсеній Євгенійович, за договором ЦПХ</t>
  </si>
  <si>
    <t>Художник-постановник (тізер). Співак Діана Віталіївна, за договором ЦПХ</t>
  </si>
  <si>
    <t>Актор (Єгор) (тізер). Аронов Ігор Дмитрович, за договором ЦПХ</t>
  </si>
  <si>
    <t>Акторка (Кіра) (Тізер). Коваль Ганна Євгенівна, за договором ЦПХ</t>
  </si>
  <si>
    <t>Акторка другого плану (тізер). Кривошей-Литвинова Дар'я Олександрівна, за договором ЦПХ</t>
  </si>
  <si>
    <t>Акторка другого плану (тізер). Сафронова Ольга Олегівна, за договором ЦПХ</t>
  </si>
  <si>
    <t>послуги з забезпечення локацій для зйомок (Оренда локації). ФОП Дубровіна Марина Едуардівна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</si>
  <si>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</si>
  <si>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</si>
  <si>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</si>
  <si>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</si>
  <si>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</si>
  <si>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</si>
  <si>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Виконавець (ІПН)</t>
  </si>
  <si>
    <t>Договір, додатки до договору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</si>
  <si>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</si>
  <si>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</si>
  <si>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</si>
  <si>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</si>
  <si>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реінвестицій</t>
  </si>
  <si>
    <t>Примітка: Заповнюється незалежним аудитором.</t>
  </si>
  <si>
    <t>до Звіту незалежного аудитора</t>
  </si>
  <si>
    <t xml:space="preserve">за проектом "Посереднє життя" згідно договору про надання гранту № 4FILM1-00773 від 20 вересня 2021 року </t>
  </si>
  <si>
    <t>про надходження та використання коштів для реалізації Проєкту "Посереднє життя"</t>
  </si>
  <si>
    <t>Журженко Ольга Сергіївна, ІПН 3003418262</t>
  </si>
  <si>
    <t>у період з 20 вересня 2021 року по 06 грудня 2021 року</t>
  </si>
  <si>
    <t>08 грудня 2021 року</t>
  </si>
  <si>
    <t>Винагорода членам команди проекту</t>
  </si>
  <si>
    <t>1.1/1.1.1</t>
  </si>
  <si>
    <t>1.3/1.3.1</t>
  </si>
  <si>
    <t>Соболев Олексій Анатолійович, ІПН 3005806054</t>
  </si>
  <si>
    <t>Банківська виписка від 06.12.2021 р.</t>
  </si>
  <si>
    <t>1.4/1.4.1</t>
  </si>
  <si>
    <t>Соціальні внески з оплати праці (нарахування ЄСВ)/Штатні працівники</t>
  </si>
  <si>
    <t>Звід відрахувань у фонди за жовтень 2021, за листопад 2021</t>
  </si>
  <si>
    <t>Розрахункова відомість за жовтень 2021, за листопад 2021, оборотно-сальдова відомість по рахунку 6611 (грант) за 01.10.2021-06.12.2021</t>
  </si>
  <si>
    <t>1.4/1.4.3</t>
  </si>
  <si>
    <t>Соціальні внески з оплати праці (нарахування ЄСВ)/За договорами ЦПХ</t>
  </si>
  <si>
    <t>1.5/1.5.1</t>
  </si>
  <si>
    <t>Оплата праці штатних працівників  організації- заявника (лише у вигляді премії), директор ТОВ "УКРКІНО"</t>
  </si>
  <si>
    <t>Оплата за договорами ЦПХ, автор сценарію, режисер</t>
  </si>
  <si>
    <t>Оплата за договорами з ФОП, послуги координатора проекту</t>
  </si>
  <si>
    <t>Банківська виписка від 05.10.2021 (20000,00 грн.), від 08.10.2021 (28000,00 грн.).</t>
  </si>
  <si>
    <t>Договір № 3/151-УК про надання послуг вiд 20.09.2021 р., Додаток № 1 від 20.09.2021 р.</t>
  </si>
  <si>
    <t>Акт приймання-передачі наданих послуг від 15.11.2021 р.</t>
  </si>
  <si>
    <t>Оренда техніки, обладнання та інструменту</t>
  </si>
  <si>
    <t>ФОП Загурська Оксана Олегівна, ІПН 2719822044</t>
  </si>
  <si>
    <t>ФОП Квишко Інна Василівна, ІПН 2895320240</t>
  </si>
  <si>
    <t>Банківська виписка від 10.10.2021 (30000,00 грн.), від 08.11.2021 (31600,00 грн.).</t>
  </si>
  <si>
    <t>Акт приймання-передачі наданих послуг від 10.11.2021 р.</t>
  </si>
  <si>
    <t>Договір № 4/42-УК оренди обладнання від 04.10.2021 р., Додаток № 1 від 04.10.2021 р., Додаткова угода № 1 від 29.10.2021 р. Комерційні пропозиції від: ФОП Дмитренко Д.С. від 07.10.2021 р., ФОП Дуднік Т.А. від 08.10.2021 р.; ФОП Квишко І.В. від 04.10.2021 р.</t>
  </si>
  <si>
    <t>4.4/4.4.1</t>
  </si>
  <si>
    <t>Оренда сценічно-постановочних засобів/оренда костюмів (одяг, взуття, тощо)</t>
  </si>
  <si>
    <t>ФОП Поліщук Олена Володимирівна, ІПН 2812214287</t>
  </si>
  <si>
    <t>Договір № 18/441-УК оренди костюмів від 01.10.2021 р., Додаток № 1 від 01.10.2021 р.</t>
  </si>
  <si>
    <t>Акт приймання-передачі наданих послуг від 15.10.2021 р.</t>
  </si>
  <si>
    <t>9.1</t>
  </si>
  <si>
    <t>Фотофіксація</t>
  </si>
  <si>
    <t>9.2</t>
  </si>
  <si>
    <t>Відеофіксація</t>
  </si>
  <si>
    <t>ФОП Макоєв Мурат Русланович, ІПН 2651424530</t>
  </si>
  <si>
    <t>Договір № 19/91-УК про надання послуг від 07.10.2021 р., Додаток № 1 від 07.10.2021 р.</t>
  </si>
  <si>
    <t>Договір № 20/92-УК про надання послуг від 21.09.2021 р., Додаток № 1 від 21.09.2021 р.</t>
  </si>
  <si>
    <t>Банківська виписка від 01.11.2021 р.</t>
  </si>
  <si>
    <t xml:space="preserve">Банківська виписка від 01.11.2021 </t>
  </si>
  <si>
    <t>Банківська виписка від 01.11.2021 (3000,00 грн.,), від 12.11.2021 (4500,00 грн.)</t>
  </si>
  <si>
    <t>9.3</t>
  </si>
  <si>
    <t>Послуги з налаштування реклами у соціальних мережах</t>
  </si>
  <si>
    <t>ФОП Малиш Ольга Олександрівна, ІПН 3235013022</t>
  </si>
  <si>
    <t xml:space="preserve">Банківська виписка від 06.12.2021 </t>
  </si>
  <si>
    <t>9.4</t>
  </si>
  <si>
    <t>Послуги з наповнення та управління контентом сторінок у соціальних мережах (SMM) та PR-супроводження</t>
  </si>
  <si>
    <t>Додаткова угода до договору № 22/94-УК про надання послуг від 21.09.2021 р.</t>
  </si>
  <si>
    <t xml:space="preserve">Банківська виписка від 26.11.2021 </t>
  </si>
  <si>
    <t>Договір № 22/94-УК про надання послуг від 21.09.2021 р., Додаток № 1 від 21.09.2021 р. Комерційні пропозиції від: ФОП Колесник А.О. від 13.09.2021 р., ФОП Буянкін О.О. від 16.09.2021 р., ФОП Малиш О.О. від 15.09.2021 р.</t>
  </si>
  <si>
    <t>9.5</t>
  </si>
  <si>
    <t>Послуги дизайнера (зображення для соціальних мереж, візуальне оформлення промо-матеріалів, створення презентації проекту)</t>
  </si>
  <si>
    <t>Договір № 23/95-УК про надання послуг від 01.10.2021 р., Додаток № 1 від 01.10.2021 р.</t>
  </si>
  <si>
    <t>ФОП Суховой Дмитро Вікторович, ІПН 2919016776</t>
  </si>
  <si>
    <t xml:space="preserve">Банківська виписка від 09.11.2021 </t>
  </si>
  <si>
    <t>9.6</t>
  </si>
  <si>
    <t>Послуги з копірайтингу (написання текстів постів для соціальних мереж, текстів презентацій)</t>
  </si>
  <si>
    <t>ФОП Дубровіна Марина Едуардівна, ІПН 2278325403</t>
  </si>
  <si>
    <t>Договір № 24/99-УК про надання послуг від 24.09.2021 р., Додаток № 1 від 24.09.2021 р.</t>
  </si>
  <si>
    <t>10.1</t>
  </si>
  <si>
    <t>Послуги з розробки та верстки лендінг-сторінки проекту</t>
  </si>
  <si>
    <t>ФОП Шелест Людмила Іванівна, ІПН 2165802140</t>
  </si>
  <si>
    <t>Договір № 25/101-УК про надання послуг від 22.09.2021 р., Додаток № 1 від 22.09.2021 р., Додаток № 2 від 22.09.2021 р.</t>
  </si>
  <si>
    <t>Банківська виписка від 01.11.2021 (3000,00 грн.); від 12.11.2021 (4000,00 грн.)</t>
  </si>
  <si>
    <t>10.4</t>
  </si>
  <si>
    <t>Послуги з обслуговування web-сайту (лендінг-сторінки проекту)</t>
  </si>
  <si>
    <t>Договір № 26/104-УК про надання послуг від 30.09.2021 р., Додаток № 1 від 30.09.2021 р.</t>
  </si>
  <si>
    <t>12.2</t>
  </si>
  <si>
    <t>Послуги письмового перекладу з української на англійську мову</t>
  </si>
  <si>
    <t>Договір № 27/122-УК про надання послуг від 21.09.2021 р., Додаток № 1 від 21.09.2021 р., Додаток № 2 від 21.09.2021</t>
  </si>
  <si>
    <t>Акт приймання-передачі наданих послуг від 19.10.2021 р.</t>
  </si>
  <si>
    <t xml:space="preserve">Банківська виписка від 05.10.2021 </t>
  </si>
  <si>
    <t>Договір № 27/122-УК/2 про надання послуг від 29.10.2021 р., Додаток № 1 від 29.10.2021 р., Додаток № 2 від 29.10.2021</t>
  </si>
  <si>
    <t>12.3</t>
  </si>
  <si>
    <t>Редагування письмового перекладу на англійську мову</t>
  </si>
  <si>
    <t>ФОП Чубко Олександр Юрійович, ІПН 3306307139</t>
  </si>
  <si>
    <t>Договір № 28/123-УК про надання послуг від 20.10.2021 р., Додаток № 1 від 20.10.2021 р.</t>
  </si>
  <si>
    <t>Договір № 28/123-УК/2 про надання послуг від 10.11.2021 р., Додаток № 1 від 10.11.2021 р.</t>
  </si>
  <si>
    <t>13.1/13.1.1</t>
  </si>
  <si>
    <t xml:space="preserve">Адміністративні витрати: послуги бухгалтерського обліку </t>
  </si>
  <si>
    <t>ТОВ "БЕСТ БАЛАНС", код ЄДРПОУ 38567102</t>
  </si>
  <si>
    <t>Договір № 30/1311-УК про надання послуг від 20.09.2021 р., Додаток № 1 від 20.09.2021 р.</t>
  </si>
  <si>
    <t>Адміністративні витрати: юридичні послуги</t>
  </si>
  <si>
    <t>ТОВ "ЛО НЕТ", код ЄДРПОУ 30108770</t>
  </si>
  <si>
    <t>Договір про надання юридичних послуг № 20/01-09-21 від 20.09.2021 р., Додаток № 1 від 20.09.2021 р., Додаткова угода № 1 від 29.10.2021 р.</t>
  </si>
  <si>
    <t xml:space="preserve">Банківська виписка від 05.11.2021 </t>
  </si>
  <si>
    <t>13.1/13.1.2</t>
  </si>
  <si>
    <t>13.2/13.2.1</t>
  </si>
  <si>
    <t>Послуги комп'ютерної обробки, монтажу, зведення/монтаж тизеру</t>
  </si>
  <si>
    <t>ФОП Герасименко Олександр Григорович, ІПН 2642205415</t>
  </si>
  <si>
    <t>Договір № 32/1321-УК про надання послуг від 07.10.2021 р., Додаток № 1 від 07.10.2021 р.</t>
  </si>
  <si>
    <t>Акт приймання-передачі наданих послуг від 08.11.2021 р.</t>
  </si>
  <si>
    <t xml:space="preserve">Банківська виписка від 09.10.2021 </t>
  </si>
  <si>
    <t>13.2/13.2.2</t>
  </si>
  <si>
    <t>Послуги комп'ютерної обробки, монтажу, зведення/обробка звуку тизеру</t>
  </si>
  <si>
    <t>ФОП Скрипка Дмитро Валентинович, ІПН 2608515731</t>
  </si>
  <si>
    <t>Договір № 33/1322-УК про надання послуг від 07.10.2021 р., Додаток № 1 від 07.10.2021 р., Додаткова угода № 1 від 29.10.2021 р.</t>
  </si>
  <si>
    <t>Банківська виписка від 08.10.2021 (15000,00 грн.), від 12.11.2021 (5000,00 грн.)</t>
  </si>
  <si>
    <t>13.2/13.2.3</t>
  </si>
  <si>
    <t>Послуги комп'ютерної обробки, монтажу, зведення/кольорокорекція тизеру</t>
  </si>
  <si>
    <t>Договір № 34/1323-УК про надання послуг від 07.10.2021 р., Додаток № 1 від 07.10.2021 р., Додаткова угода № 1 від 29.10.2021 р.</t>
  </si>
  <si>
    <t xml:space="preserve">Банківська виписка від 10.10.2021 </t>
  </si>
  <si>
    <t>13.4/13.4.2</t>
  </si>
  <si>
    <t>Інші прямі витрати/банківська комісія за переказ</t>
  </si>
  <si>
    <t>АТ КБ "ПРИВАТБАНК", код ЄДРПОУ 14360570</t>
  </si>
  <si>
    <t>Меморіальні ордери з рахунку UA903287040000026003054203449: №№ A5O59UJQ9Y, A5O59UJQHY від 05.10.21, №№ ACO5AZK0EY, ACO5AZK0FY, ACO5AZK0HY, ACO5AZK0IY, ACO5AZK0OY, ACO5AZK0TY, ACO5AZK0XY від 12.10.2021, №№ AJO5BTU5AY, AJO5BTU5EY, AJO5BTU5JY від 19.10.2021, №№ ATO5DORK9Y, ATO5DORKPY, ATO5DORKTY, ATO5DORKFY від 29.10.2021, №№ B1O5DTSDOY, B1O5DTX69Y, B1O5DUSCHY, B1O5DVGAZY, B1O5DVGB8Y, B1O5DVGBBY від 01.11.2021, №  B5O5ERL7TY від 05.11.2021. Меморіальні ордери з рахунку UA903287040000035709054217601: №№ CO5FRYYS.Y, CO5FSSSO.Y, CO5FSSSV.Y, CO5FSSSX.Y, CO5FSSSR.Y від 12.11.2021</t>
  </si>
  <si>
    <t>13.4/13.4.3</t>
  </si>
  <si>
    <t>Інші прямі витрати/розрахунково-касове обслуговування</t>
  </si>
  <si>
    <t>Меморіальний ордер № ARБ/Н від 12.11.2021</t>
  </si>
  <si>
    <t>13.4/13.4.5</t>
  </si>
  <si>
    <t>Інші прямі витрати/послуги створення, монтажу музики для тизеру</t>
  </si>
  <si>
    <t>Договір № 37/1345-УК про надання послуг від 21.09.2021 р., Додаток № 1 від 21.09.2021 р.</t>
  </si>
  <si>
    <t>Банківська виписка від 08.10.2021 р.</t>
  </si>
  <si>
    <t>13.4/13.4.6</t>
  </si>
  <si>
    <t>Інші прямі витрати/послуги асистенту проекту</t>
  </si>
  <si>
    <t>Договір № 38/1347-УК про надання послуг від 20.09.2021 р., Додаток № 1 від 20.09.2021 р.</t>
  </si>
  <si>
    <t>Банківська виписка від 05.10.2021 р.</t>
  </si>
  <si>
    <t>13.4/13.4.7</t>
  </si>
  <si>
    <t>ФОП Чаповська Ольга Андріївна, ІПН 3376914806</t>
  </si>
  <si>
    <t>Договір № 39/1348-УК про надання послуг від 24.09.2021 р., Додаток № 1 від 24.09.2021 р., Додаткова угода № 1 від 01.10.2021 р., Додаток № 1 (нова редакція від 01.10.2021)</t>
  </si>
  <si>
    <t>Інші прямі витрати/послуги кастингу - пошуку та підбору виконавців ролей у тизері</t>
  </si>
  <si>
    <t>13.4/13.4.8</t>
  </si>
  <si>
    <t>Інші прямі витрати/консультативні послуги з управління фінансами (послуги фінансового директора)</t>
  </si>
  <si>
    <t>ФОП Рожкова Десняна Русланівна, ІПН 3097310067</t>
  </si>
  <si>
    <t>Договір № 43/13412-УК про надання послуг від 20.09.2021 р., Додаток № 1 від 20.09.2021 р., Додаткова угода № 1 від 01.10.2021 р., Додаток № 1 (нова редакція від 01.10.2021)</t>
  </si>
  <si>
    <t>-</t>
  </si>
  <si>
    <t>13.4/13.4.9</t>
  </si>
  <si>
    <t>Інші прямі витрати/послуги оператора постановника</t>
  </si>
  <si>
    <t>Богунов Арсеній Євгенійович, ІПН 3542414237</t>
  </si>
  <si>
    <t>Договір № 44/13413-УК про надання послуг від 08.10.2021 р., Додаток № 1 від 08.10.2021 р.</t>
  </si>
  <si>
    <t>Банківська виписка від 12.11.2021 р.</t>
  </si>
  <si>
    <t>Договір № 2/131-УК про надання послуг вiд 20.09.2021, Додаток № 1 від 20.09.21, Розрахункова відомість за листопад 2021, оборотно-сальдова відомість по рахунку 6611 (грант) за 01.10.2021-06.12.2021</t>
  </si>
  <si>
    <t>Акт приймання-передачі наданих послуг від 10.11.2021 р. Розрахункова відомість за листопад 2021, оборотно-сальдова відомість по рахунку 6611 (грант) за 01.10.2021-06.12.2021</t>
  </si>
  <si>
    <t>Договір № 44/13413-УК про надання послуг від 08.10.2021 р., Додаток № 1 від 08.10.2021 р., Розрахункова відомість за листопад 2021 р., оборотно-сальдова відомість по рахунку 6611 (грант) за 01.10.2021-06.12.2021</t>
  </si>
  <si>
    <t>Акт приймання-передачі наданих послуг від 11.11.2021 р., Розрахункова відомість за листопад 2021 р., оборотно-сальдова відомість по рахунку 6611 (грант) за 01.10.2021-06.12.2021</t>
  </si>
  <si>
    <t>Інші прямі витрати/послуги оператора-постановника</t>
  </si>
  <si>
    <t>Інші прямі витрати/послуги художника-постановника</t>
  </si>
  <si>
    <t>Співак Діана Віталіївна, ІПН 3483614063</t>
  </si>
  <si>
    <t>Договір № 45/13414-УК про надання послуг від 07.10.2021 р., Додаток № 1 від 07.10.2021 р., Розрахункова відомість за листопад 2021 р., оборотно-сальдова відомість по рахунку 6611 (грант) за 01.10.2021-06.12.2021</t>
  </si>
  <si>
    <t>Акт приймання-передачі наданих послуг від 08.11.2021 р., Розрахункова відомість за листопад 2021 р., оборотно-сальдова відомість по рахунку 6611 (грант) за 01.10.2021-06.12.2021</t>
  </si>
  <si>
    <t>Договір № 45/13414-УК про надання послуг від 07.10.2021 р., Додаток № 1 від 07.10.2021 р.</t>
  </si>
  <si>
    <t>13.4/13.4.10</t>
  </si>
  <si>
    <t>13.4/13.4.11</t>
  </si>
  <si>
    <t>Інші прямі витрати/послуги з виконання та озвучення ролі "Єгор"</t>
  </si>
  <si>
    <t>Аронов Ігор Дмитрович, ІПН 3151320056</t>
  </si>
  <si>
    <t>Договір № 46/13415-УК про надання послуг від 07.10.2021 р., Додаток № 1 від 07.10.2021 р., Розрахункова відомість за жовтень 2021 р., оборотно-сальдова відомість по рахунку 6611 (грант) за 01.10.2021-06.12.2021</t>
  </si>
  <si>
    <t>Акт приймання-передачі наданих послуг від 18.10.2021 р., Розрахункова відомість за жовтень 2021 р., оборотно-сальдова відомість по рахунку 6611 (грант) за 01.10.2021-06.12.2021</t>
  </si>
  <si>
    <t>Банківська виписка від 12.10.2021 р.</t>
  </si>
  <si>
    <t>Договір № 46/13415-УК про надання послуг від 07.10.2021 р., Додаток № 1 від 07.10.2021 р.</t>
  </si>
  <si>
    <t>13.4/13.4.12</t>
  </si>
  <si>
    <t>Інші прямі витрати/послуги з виконання та озвучення ролі "Кіра"</t>
  </si>
  <si>
    <t>Коваль Ганна Євгенівна, ІПН 2942208527</t>
  </si>
  <si>
    <t>Договір № 47/13416-УК про надання послуг від 07.10.2021 р., Додаток № 1 від 07.10.2021 р., Розрахункова відомість за жовтень 2021 р., оборотно-сальдова відомість по рахунку 6611 (грант) за 01.10.2021-06.12.2021</t>
  </si>
  <si>
    <t>Договір № 47/13416-УК про надання послуг від 07.10.2021 р., Додаток № 1 від 07.10.2021 р.</t>
  </si>
  <si>
    <t>13.4/13.4.13</t>
  </si>
  <si>
    <t>Інші прямі витрати/послуги з виконання та озвучення ролі другого плану "Ксюша"</t>
  </si>
  <si>
    <t>Кривошей-Литвинова Дар'я Олександрівна, ІПН 3255211106</t>
  </si>
  <si>
    <t>Договір № 48/13417-УК про надання послуг від 07.10.2021 р., Додаток № 1 від 07.10.2021 р., Розрахункова відомість за жовтень 2021 р., оборотно-сальдова відомість по рахунку 6611 (грант) за 01.10.2021-06.12.2021</t>
  </si>
  <si>
    <t>Договір № 48/13417-УК/2 про надання послуг від 07.10.2021 р., Додаток № 1 від 07.10.2021 р., Розрахункова відомість за жовтень 2021 р., оборотно-сальдова відомість по рахунку 6611 (грант) за 01.10.2021-06.12.2021</t>
  </si>
  <si>
    <t>Банківська виписка від 19.10.2021 р.</t>
  </si>
  <si>
    <t>Договір № 48/13417-УК/2 про надання послуг від 07.10.2021 р., Додаток № 1 від 07.10.2021 р.</t>
  </si>
  <si>
    <t>13.4/13.4.14</t>
  </si>
  <si>
    <t>Інші прямі витрати/послуги з виконання та озвучення ролі другого плану "колишня"</t>
  </si>
  <si>
    <t>Сафронова Ольга Олегівна, ІПН 2985720921</t>
  </si>
  <si>
    <t>Банківська виписка від 29.10.2021 р.</t>
  </si>
  <si>
    <t>Договір № 48/13417-УК про надання послуг від 07.10.2021 р., Додаток № 1 від 07.10.2021 р.</t>
  </si>
  <si>
    <t>13.4/13.4.15</t>
  </si>
  <si>
    <t>ЄСВ за договорами ЦПХ 13 розділу</t>
  </si>
  <si>
    <t>ГУ ДПС в Одеській обл., код ЄДРПОУ 44069166</t>
  </si>
  <si>
    <t>Банківські виписки від: 12.10.21 (880,00 грн., 880,00 грн.); 19.10 21 (880,00 грн.); 29.10 21 (660,00 грн.); 01.11.21 (990,00 грн.) 12.11.21 (3300,00 грн.)</t>
  </si>
  <si>
    <t>13.4/13.4.16</t>
  </si>
  <si>
    <t>Інші прямі витрати/послуги з пошуку та забезпечення локацій для зйомок тизеру</t>
  </si>
  <si>
    <t>Договір № 50/13420-УК про надання послуг від 01.10.2021 р., Додаток № 1 від 01.10.2021 р.</t>
  </si>
  <si>
    <t>за період з 20 вересня 2021 року по 06 грудня 2021 року</t>
  </si>
  <si>
    <t>Витрати за даними звіту за рахунок співфінансування (фактичні)</t>
  </si>
  <si>
    <t xml:space="preserve">Договір № 2/131-УК про надання послуг вiд 20.09.2021, Додаток № 1 від 20.09.21; Договір про передання (відчуження) майнових прав від 10.11.21, </t>
  </si>
  <si>
    <t>Акт приймання-передачі прав від 10.11.21 (100 грн.); Акт № 1 приймання-передачі прав від 10.11.21 (1000 грн.); оборотно-сальдова відомість по рахунку 6851 за 20.09.21-06.12.21</t>
  </si>
  <si>
    <t>Акт приймання-передачі наданих прав від 10.11.2021 р.; оборотно-сальдова відомість по рахунку 6851 за 20.09.21-06.12.21</t>
  </si>
  <si>
    <t>Акт приймання-передачі наданих прав від 08.11.2021 р.; оборотно-сальдова відомість по рахунку 6851 за 20.09.21-06.12.21</t>
  </si>
  <si>
    <t>Акт приймання-передачі наданих прав від 18.10.2021 р.; оборотно-сальдова відомість по рахунку 6851 за 20.09.21-06.12.21</t>
  </si>
  <si>
    <t>Акт приймання-передачі наданих прав від 11.11.2021 р.; оборотно-сальдова відомість по рахунку 6851 за 20.09.21-06.12.21</t>
  </si>
  <si>
    <t>Витрати за даними звіту про використання гранту (фактичні)</t>
  </si>
  <si>
    <t>ТОВ "ПАВТРЕЙД", код ЄДРПОУ 39688324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</si>
</sst>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&quot; &quot;* #,##0.00&quot;   &quot;;&quot;-&quot;* #,##0.00&quot;   &quot;;&quot; &quot;* &quot;-&quot;??&quot;   &quot;"/>
    <numFmt numFmtId="165" formatCode="d&quot;.&quot;m"/>
  </numFmts>
  <fonts count="39" x14ac:knownFonts="1">
    <font>
      <sz val="11"/>
      <color rgb="FF000000"/>
      <name val="Arial"/>
    </font>
    <font>
      <sz val="10"/>
      <color rgb="FF000000"/>
      <name val="Arial"/>
    </font>
    <font>
      <sz val="11"/>
      <name val="Arial"/>
    </font>
    <font>
      <b/>
      <sz val="10"/>
      <color rgb="FF000000"/>
      <name val="Arial"/>
    </font>
    <font>
      <i/>
      <vertAlign val="superscript"/>
      <sz val="10"/>
      <color rgb="FF000000"/>
      <name val="Arial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rgb="FFFFFFFF"/>
      <name val="Arial"/>
    </font>
    <font>
      <b/>
      <i/>
      <sz val="10"/>
      <color rgb="FFFF0000"/>
      <name val="Arial"/>
    </font>
    <font>
      <b/>
      <sz val="11"/>
      <color rgb="FF000000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i/>
      <vertAlign val="superscript"/>
      <sz val="10"/>
      <color rgb="FF000000"/>
      <name val="Arial"/>
    </font>
    <font>
      <i/>
      <sz val="10"/>
      <color rgb="FF000000"/>
      <name val="Arial"/>
    </font>
    <font>
      <sz val="10"/>
      <color rgb="FF000000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b/>
      <i/>
      <vertAlign val="superscript"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1"/>
      <color rgb="FF000000"/>
      <name val="Arial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7" tint="0.59999389629810485"/>
        <bgColor indexed="64"/>
      </patternFill>
    </fill>
  </fills>
  <borders count="205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</borders>
  <cellStyleXfs count="2">
    <xf numFmtId="0" fontId="0" fillId="0" borderId="0"/>
    <xf numFmtId="43" fontId="30" fillId="0" borderId="0" applyFont="0" applyFill="0" applyBorder="0" applyAlignment="0" applyProtection="0"/>
  </cellStyleXfs>
  <cellXfs count="642">
    <xf numFmtId="0" fontId="0" fillId="0" borderId="0" xfId="0" applyFont="1" applyAlignment="1"/>
    <xf numFmtId="0" fontId="1" fillId="2" borderId="3" xfId="0" applyFont="1" applyFill="1" applyBorder="1" applyAlignment="1"/>
    <xf numFmtId="0" fontId="0" fillId="0" borderId="0" xfId="0" applyFont="1" applyAlignment="1"/>
    <xf numFmtId="49" fontId="3" fillId="2" borderId="3" xfId="0" applyNumberFormat="1" applyFont="1" applyFill="1" applyBorder="1" applyAlignment="1"/>
    <xf numFmtId="0" fontId="1" fillId="2" borderId="3" xfId="0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23" xfId="0" applyFont="1" applyFill="1" applyBorder="1" applyAlignment="1">
      <alignment wrapText="1"/>
    </xf>
    <xf numFmtId="0" fontId="3" fillId="2" borderId="23" xfId="0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4" fontId="4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right" vertical="center"/>
    </xf>
    <xf numFmtId="4" fontId="7" fillId="2" borderId="4" xfId="0" applyNumberFormat="1" applyFont="1" applyFill="1" applyBorder="1" applyAlignment="1">
      <alignment horizontal="right" wrapText="1"/>
    </xf>
    <xf numFmtId="4" fontId="8" fillId="2" borderId="4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3" fontId="3" fillId="5" borderId="5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vertical="center" wrapText="1"/>
    </xf>
    <xf numFmtId="0" fontId="0" fillId="3" borderId="7" xfId="0" applyFont="1" applyFill="1" applyBorder="1" applyAlignment="1">
      <alignment horizontal="center" vertical="center"/>
    </xf>
    <xf numFmtId="4" fontId="0" fillId="3" borderId="7" xfId="0" applyNumberFormat="1" applyFont="1" applyFill="1" applyBorder="1" applyAlignment="1">
      <alignment horizontal="right" vertical="center"/>
    </xf>
    <xf numFmtId="4" fontId="10" fillId="3" borderId="7" xfId="0" applyNumberFormat="1" applyFont="1" applyFill="1" applyBorder="1" applyAlignment="1">
      <alignment horizontal="right" vertical="center"/>
    </xf>
    <xf numFmtId="0" fontId="0" fillId="3" borderId="8" xfId="0" applyFont="1" applyFill="1" applyBorder="1" applyAlignment="1">
      <alignment vertical="center" wrapText="1"/>
    </xf>
    <xf numFmtId="49" fontId="3" fillId="6" borderId="5" xfId="0" applyNumberFormat="1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49" fontId="3" fillId="6" borderId="6" xfId="0" applyNumberFormat="1" applyFont="1" applyFill="1" applyBorder="1" applyAlignment="1">
      <alignment vertical="center"/>
    </xf>
    <xf numFmtId="0" fontId="1" fillId="6" borderId="7" xfId="0" applyFont="1" applyFill="1" applyBorder="1" applyAlignment="1">
      <alignment horizontal="center" vertical="center"/>
    </xf>
    <xf numFmtId="4" fontId="1" fillId="6" borderId="7" xfId="0" applyNumberFormat="1" applyFont="1" applyFill="1" applyBorder="1" applyAlignment="1">
      <alignment horizontal="right" vertical="center"/>
    </xf>
    <xf numFmtId="4" fontId="6" fillId="6" borderId="7" xfId="0" applyNumberFormat="1" applyFont="1" applyFill="1" applyBorder="1" applyAlignment="1">
      <alignment horizontal="right" vertical="center"/>
    </xf>
    <xf numFmtId="0" fontId="1" fillId="6" borderId="8" xfId="0" applyFont="1" applyFill="1" applyBorder="1" applyAlignment="1">
      <alignment vertical="center"/>
    </xf>
    <xf numFmtId="49" fontId="3" fillId="7" borderId="32" xfId="0" applyNumberFormat="1" applyFont="1" applyFill="1" applyBorder="1" applyAlignment="1">
      <alignment vertical="top"/>
    </xf>
    <xf numFmtId="49" fontId="3" fillId="7" borderId="32" xfId="0" applyNumberFormat="1" applyFont="1" applyFill="1" applyBorder="1" applyAlignment="1">
      <alignment horizontal="center" vertical="top"/>
    </xf>
    <xf numFmtId="49" fontId="11" fillId="7" borderId="32" xfId="0" applyNumberFormat="1" applyFont="1" applyFill="1" applyBorder="1" applyAlignment="1">
      <alignment vertical="top" wrapText="1"/>
    </xf>
    <xf numFmtId="0" fontId="3" fillId="7" borderId="32" xfId="0" applyFont="1" applyFill="1" applyBorder="1" applyAlignment="1">
      <alignment horizontal="center" vertical="top"/>
    </xf>
    <xf numFmtId="4" fontId="3" fillId="7" borderId="12" xfId="0" applyNumberFormat="1" applyFont="1" applyFill="1" applyBorder="1" applyAlignment="1">
      <alignment horizontal="right" vertical="top"/>
    </xf>
    <xf numFmtId="4" fontId="3" fillId="7" borderId="13" xfId="0" applyNumberFormat="1" applyFont="1" applyFill="1" applyBorder="1" applyAlignment="1">
      <alignment horizontal="right" vertical="top"/>
    </xf>
    <xf numFmtId="4" fontId="3" fillId="7" borderId="14" xfId="0" applyNumberFormat="1" applyFont="1" applyFill="1" applyBorder="1" applyAlignment="1">
      <alignment horizontal="right" vertical="top"/>
    </xf>
    <xf numFmtId="0" fontId="3" fillId="7" borderId="14" xfId="0" applyFont="1" applyFill="1" applyBorder="1" applyAlignment="1">
      <alignment vertical="top" wrapText="1"/>
    </xf>
    <xf numFmtId="49" fontId="3" fillId="2" borderId="33" xfId="0" applyNumberFormat="1" applyFont="1" applyFill="1" applyBorder="1" applyAlignment="1">
      <alignment vertical="top"/>
    </xf>
    <xf numFmtId="49" fontId="3" fillId="2" borderId="33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vertical="top" wrapText="1"/>
    </xf>
    <xf numFmtId="49" fontId="1" fillId="2" borderId="33" xfId="0" applyNumberFormat="1" applyFont="1" applyFill="1" applyBorder="1" applyAlignment="1">
      <alignment horizontal="center" vertical="top"/>
    </xf>
    <xf numFmtId="4" fontId="1" fillId="2" borderId="18" xfId="0" applyNumberFormat="1" applyFont="1" applyFill="1" applyBorder="1" applyAlignment="1">
      <alignment horizontal="right" vertical="top"/>
    </xf>
    <xf numFmtId="4" fontId="1" fillId="2" borderId="19" xfId="0" applyNumberFormat="1" applyFont="1" applyFill="1" applyBorder="1" applyAlignment="1">
      <alignment horizontal="right" vertical="top"/>
    </xf>
    <xf numFmtId="4" fontId="1" fillId="2" borderId="20" xfId="0" applyNumberFormat="1" applyFont="1" applyFill="1" applyBorder="1" applyAlignment="1">
      <alignment horizontal="right" vertical="top"/>
    </xf>
    <xf numFmtId="4" fontId="6" fillId="2" borderId="18" xfId="0" applyNumberFormat="1" applyFont="1" applyFill="1" applyBorder="1" applyAlignment="1">
      <alignment horizontal="right" vertical="top"/>
    </xf>
    <xf numFmtId="49" fontId="1" fillId="2" borderId="20" xfId="0" applyNumberFormat="1" applyFont="1" applyFill="1" applyBorder="1" applyAlignment="1">
      <alignment vertical="top" wrapText="1"/>
    </xf>
    <xf numFmtId="49" fontId="3" fillId="2" borderId="34" xfId="0" applyNumberFormat="1" applyFont="1" applyFill="1" applyBorder="1" applyAlignment="1">
      <alignment vertical="top"/>
    </xf>
    <xf numFmtId="49" fontId="3" fillId="2" borderId="34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vertical="top" wrapText="1"/>
    </xf>
    <xf numFmtId="49" fontId="1" fillId="2" borderId="34" xfId="0" applyNumberFormat="1" applyFont="1" applyFill="1" applyBorder="1" applyAlignment="1">
      <alignment horizontal="center" vertical="top"/>
    </xf>
    <xf numFmtId="4" fontId="1" fillId="2" borderId="15" xfId="0" applyNumberFormat="1" applyFont="1" applyFill="1" applyBorder="1" applyAlignment="1">
      <alignment horizontal="right" vertical="top"/>
    </xf>
    <xf numFmtId="4" fontId="1" fillId="2" borderId="16" xfId="0" applyNumberFormat="1" applyFont="1" applyFill="1" applyBorder="1" applyAlignment="1">
      <alignment horizontal="right" vertical="top"/>
    </xf>
    <xf numFmtId="4" fontId="1" fillId="2" borderId="17" xfId="0" applyNumberFormat="1" applyFont="1" applyFill="1" applyBorder="1" applyAlignment="1">
      <alignment horizontal="right" vertical="top"/>
    </xf>
    <xf numFmtId="4" fontId="6" fillId="2" borderId="15" xfId="0" applyNumberFormat="1" applyFont="1" applyFill="1" applyBorder="1" applyAlignment="1">
      <alignment horizontal="right" vertical="top"/>
    </xf>
    <xf numFmtId="0" fontId="1" fillId="2" borderId="17" xfId="0" applyFont="1" applyFill="1" applyBorder="1" applyAlignment="1">
      <alignment vertical="top" wrapText="1"/>
    </xf>
    <xf numFmtId="0" fontId="1" fillId="2" borderId="20" xfId="0" applyFont="1" applyFill="1" applyBorder="1" applyAlignment="1">
      <alignment vertical="top" wrapText="1"/>
    </xf>
    <xf numFmtId="49" fontId="1" fillId="2" borderId="17" xfId="0" applyNumberFormat="1" applyFont="1" applyFill="1" applyBorder="1" applyAlignment="1">
      <alignment vertical="top" wrapText="1"/>
    </xf>
    <xf numFmtId="49" fontId="3" fillId="7" borderId="34" xfId="0" applyNumberFormat="1" applyFont="1" applyFill="1" applyBorder="1" applyAlignment="1">
      <alignment vertical="top"/>
    </xf>
    <xf numFmtId="49" fontId="3" fillId="7" borderId="34" xfId="0" applyNumberFormat="1" applyFont="1" applyFill="1" applyBorder="1" applyAlignment="1">
      <alignment horizontal="center" vertical="top"/>
    </xf>
    <xf numFmtId="49" fontId="11" fillId="7" borderId="34" xfId="0" applyNumberFormat="1" applyFont="1" applyFill="1" applyBorder="1" applyAlignment="1">
      <alignment vertical="top" wrapText="1"/>
    </xf>
    <xf numFmtId="0" fontId="3" fillId="7" borderId="34" xfId="0" applyFont="1" applyFill="1" applyBorder="1" applyAlignment="1">
      <alignment horizontal="center" vertical="top"/>
    </xf>
    <xf numFmtId="4" fontId="3" fillId="7" borderId="15" xfId="0" applyNumberFormat="1" applyFont="1" applyFill="1" applyBorder="1" applyAlignment="1">
      <alignment horizontal="right" vertical="top"/>
    </xf>
    <xf numFmtId="4" fontId="3" fillId="7" borderId="16" xfId="0" applyNumberFormat="1" applyFont="1" applyFill="1" applyBorder="1" applyAlignment="1">
      <alignment horizontal="right" vertical="top"/>
    </xf>
    <xf numFmtId="0" fontId="3" fillId="7" borderId="17" xfId="0" applyFont="1" applyFill="1" applyBorder="1" applyAlignment="1">
      <alignment vertical="top" wrapText="1"/>
    </xf>
    <xf numFmtId="0" fontId="1" fillId="2" borderId="34" xfId="0" applyFont="1" applyFill="1" applyBorder="1" applyAlignment="1">
      <alignment horizontal="center" vertical="top"/>
    </xf>
    <xf numFmtId="0" fontId="1" fillId="2" borderId="33" xfId="0" applyFont="1" applyFill="1" applyBorder="1" applyAlignment="1">
      <alignment horizontal="center" vertical="top"/>
    </xf>
    <xf numFmtId="49" fontId="1" fillId="2" borderId="11" xfId="0" applyNumberFormat="1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4" fontId="1" fillId="2" borderId="18" xfId="0" applyNumberFormat="1" applyFont="1" applyFill="1" applyBorder="1" applyAlignment="1">
      <alignment horizontal="right" vertical="top" wrapText="1"/>
    </xf>
    <xf numFmtId="4" fontId="1" fillId="2" borderId="19" xfId="0" applyNumberFormat="1" applyFont="1" applyFill="1" applyBorder="1" applyAlignment="1">
      <alignment horizontal="right" vertical="top" wrapText="1"/>
    </xf>
    <xf numFmtId="4" fontId="1" fillId="2" borderId="20" xfId="0" applyNumberFormat="1" applyFont="1" applyFill="1" applyBorder="1" applyAlignment="1">
      <alignment horizontal="right" vertical="top" wrapText="1"/>
    </xf>
    <xf numFmtId="49" fontId="1" fillId="2" borderId="34" xfId="0" applyNumberFormat="1" applyFont="1" applyFill="1" applyBorder="1" applyAlignment="1">
      <alignment horizontal="left" vertical="top" wrapText="1"/>
    </xf>
    <xf numFmtId="49" fontId="3" fillId="2" borderId="34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left" vertical="top" wrapText="1"/>
    </xf>
    <xf numFmtId="4" fontId="3" fillId="7" borderId="17" xfId="0" applyNumberFormat="1" applyFont="1" applyFill="1" applyBorder="1" applyAlignment="1">
      <alignment horizontal="right" vertical="top"/>
    </xf>
    <xf numFmtId="0" fontId="1" fillId="2" borderId="34" xfId="0" applyFont="1" applyFill="1" applyBorder="1" applyAlignment="1">
      <alignment vertical="top" wrapText="1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15" xfId="0" applyNumberFormat="1" applyFont="1" applyFill="1" applyBorder="1" applyAlignment="1">
      <alignment horizontal="center" vertical="top"/>
    </xf>
    <xf numFmtId="0" fontId="3" fillId="7" borderId="5" xfId="0" applyFont="1" applyFill="1" applyBorder="1" applyAlignment="1">
      <alignment horizontal="center" vertical="top"/>
    </xf>
    <xf numFmtId="49" fontId="1" fillId="2" borderId="5" xfId="0" applyNumberFormat="1" applyFont="1" applyFill="1" applyBorder="1" applyAlignment="1">
      <alignment horizontal="center" vertical="top"/>
    </xf>
    <xf numFmtId="0" fontId="3" fillId="7" borderId="41" xfId="0" applyFont="1" applyFill="1" applyBorder="1" applyAlignment="1">
      <alignment horizontal="center" vertical="top"/>
    </xf>
    <xf numFmtId="4" fontId="3" fillId="7" borderId="42" xfId="0" applyNumberFormat="1" applyFont="1" applyFill="1" applyBorder="1" applyAlignment="1">
      <alignment horizontal="right" vertical="top"/>
    </xf>
    <xf numFmtId="49" fontId="11" fillId="7" borderId="32" xfId="0" applyNumberFormat="1" applyFont="1" applyFill="1" applyBorder="1" applyAlignment="1">
      <alignment horizontal="left" vertical="top" wrapText="1"/>
    </xf>
    <xf numFmtId="49" fontId="3" fillId="2" borderId="18" xfId="0" applyNumberFormat="1" applyFont="1" applyFill="1" applyBorder="1" applyAlignment="1">
      <alignment vertical="top"/>
    </xf>
    <xf numFmtId="49" fontId="3" fillId="2" borderId="19" xfId="0" applyNumberFormat="1" applyFont="1" applyFill="1" applyBorder="1" applyAlignment="1">
      <alignment horizontal="center" vertical="top"/>
    </xf>
    <xf numFmtId="49" fontId="3" fillId="2" borderId="15" xfId="0" applyNumberFormat="1" applyFont="1" applyFill="1" applyBorder="1" applyAlignment="1">
      <alignment vertical="top"/>
    </xf>
    <xf numFmtId="49" fontId="3" fillId="2" borderId="16" xfId="0" applyNumberFormat="1" applyFont="1" applyFill="1" applyBorder="1" applyAlignment="1">
      <alignment horizontal="center" vertical="top"/>
    </xf>
    <xf numFmtId="49" fontId="3" fillId="2" borderId="32" xfId="0" applyNumberFormat="1" applyFont="1" applyFill="1" applyBorder="1" applyAlignment="1">
      <alignment vertical="top"/>
    </xf>
    <xf numFmtId="165" fontId="3" fillId="2" borderId="32" xfId="0" applyNumberFormat="1" applyFont="1" applyFill="1" applyBorder="1" applyAlignment="1">
      <alignment horizontal="center" vertical="top"/>
    </xf>
    <xf numFmtId="49" fontId="1" fillId="2" borderId="32" xfId="0" applyNumberFormat="1" applyFont="1" applyFill="1" applyBorder="1" applyAlignment="1">
      <alignment vertical="top" wrapText="1"/>
    </xf>
    <xf numFmtId="49" fontId="1" fillId="2" borderId="32" xfId="0" applyNumberFormat="1" applyFont="1" applyFill="1" applyBorder="1" applyAlignment="1">
      <alignment horizontal="center" vertical="top"/>
    </xf>
    <xf numFmtId="4" fontId="1" fillId="2" borderId="12" xfId="0" applyNumberFormat="1" applyFont="1" applyFill="1" applyBorder="1" applyAlignment="1">
      <alignment horizontal="right" vertical="top"/>
    </xf>
    <xf numFmtId="4" fontId="1" fillId="2" borderId="13" xfId="0" applyNumberFormat="1" applyFont="1" applyFill="1" applyBorder="1" applyAlignment="1">
      <alignment horizontal="right" vertical="top"/>
    </xf>
    <xf numFmtId="4" fontId="1" fillId="2" borderId="14" xfId="0" applyNumberFormat="1" applyFont="1" applyFill="1" applyBorder="1" applyAlignment="1">
      <alignment horizontal="right" vertical="top"/>
    </xf>
    <xf numFmtId="165" fontId="3" fillId="2" borderId="34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horizontal="center" vertical="top" wrapText="1"/>
    </xf>
    <xf numFmtId="165" fontId="3" fillId="2" borderId="33" xfId="0" applyNumberFormat="1" applyFont="1" applyFill="1" applyBorder="1" applyAlignment="1">
      <alignment horizontal="center" vertical="top"/>
    </xf>
    <xf numFmtId="164" fontId="1" fillId="2" borderId="18" xfId="0" applyNumberFormat="1" applyFont="1" applyFill="1" applyBorder="1" applyAlignment="1">
      <alignment vertical="top" wrapText="1"/>
    </xf>
    <xf numFmtId="0" fontId="0" fillId="2" borderId="18" xfId="0" applyFont="1" applyFill="1" applyBorder="1" applyAlignment="1"/>
    <xf numFmtId="164" fontId="1" fillId="2" borderId="18" xfId="0" applyNumberFormat="1" applyFont="1" applyFill="1" applyBorder="1" applyAlignment="1">
      <alignment horizontal="right" vertical="top"/>
    </xf>
    <xf numFmtId="164" fontId="1" fillId="2" borderId="19" xfId="0" applyNumberFormat="1" applyFont="1" applyFill="1" applyBorder="1" applyAlignment="1">
      <alignment horizontal="left" vertical="top"/>
    </xf>
    <xf numFmtId="165" fontId="3" fillId="2" borderId="18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4" fontId="1" fillId="2" borderId="9" xfId="0" applyNumberFormat="1" applyFont="1" applyFill="1" applyBorder="1" applyAlignment="1">
      <alignment horizontal="right" vertical="top"/>
    </xf>
    <xf numFmtId="4" fontId="1" fillId="2" borderId="10" xfId="0" applyNumberFormat="1" applyFont="1" applyFill="1" applyBorder="1" applyAlignment="1">
      <alignment horizontal="right" vertical="top"/>
    </xf>
    <xf numFmtId="0" fontId="1" fillId="2" borderId="33" xfId="0" applyFont="1" applyFill="1" applyBorder="1" applyAlignment="1">
      <alignment vertical="top" wrapText="1"/>
    </xf>
    <xf numFmtId="4" fontId="6" fillId="2" borderId="32" xfId="0" applyNumberFormat="1" applyFont="1" applyFill="1" applyBorder="1" applyAlignment="1">
      <alignment horizontal="right" vertical="top"/>
    </xf>
    <xf numFmtId="0" fontId="1" fillId="2" borderId="32" xfId="0" applyFont="1" applyFill="1" applyBorder="1" applyAlignment="1">
      <alignment vertical="top" wrapText="1"/>
    </xf>
    <xf numFmtId="164" fontId="1" fillId="2" borderId="15" xfId="0" applyNumberFormat="1" applyFont="1" applyFill="1" applyBorder="1" applyAlignment="1">
      <alignment horizontal="left" vertical="top"/>
    </xf>
    <xf numFmtId="164" fontId="1" fillId="2" borderId="16" xfId="0" applyNumberFormat="1" applyFont="1" applyFill="1" applyBorder="1" applyAlignment="1">
      <alignment horizontal="center" vertical="top"/>
    </xf>
    <xf numFmtId="164" fontId="1" fillId="2" borderId="18" xfId="0" applyNumberFormat="1" applyFont="1" applyFill="1" applyBorder="1" applyAlignment="1">
      <alignment horizontal="center" vertical="top"/>
    </xf>
    <xf numFmtId="164" fontId="1" fillId="2" borderId="19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vertical="top" wrapText="1"/>
    </xf>
    <xf numFmtId="49" fontId="11" fillId="8" borderId="44" xfId="0" applyNumberFormat="1" applyFont="1" applyFill="1" applyBorder="1" applyAlignment="1">
      <alignment vertical="center"/>
    </xf>
    <xf numFmtId="164" fontId="3" fillId="8" borderId="45" xfId="0" applyNumberFormat="1" applyFont="1" applyFill="1" applyBorder="1" applyAlignment="1">
      <alignment horizontal="center" vertical="center"/>
    </xf>
    <xf numFmtId="0" fontId="3" fillId="8" borderId="45" xfId="0" applyFont="1" applyFill="1" applyBorder="1" applyAlignment="1">
      <alignment vertical="center" wrapText="1"/>
    </xf>
    <xf numFmtId="0" fontId="3" fillId="8" borderId="46" xfId="0" applyFont="1" applyFill="1" applyBorder="1" applyAlignment="1">
      <alignment horizontal="center" vertical="center"/>
    </xf>
    <xf numFmtId="4" fontId="3" fillId="8" borderId="18" xfId="0" applyNumberFormat="1" applyFont="1" applyFill="1" applyBorder="1" applyAlignment="1">
      <alignment horizontal="right" vertical="center"/>
    </xf>
    <xf numFmtId="4" fontId="3" fillId="8" borderId="19" xfId="0" applyNumberFormat="1" applyFont="1" applyFill="1" applyBorder="1" applyAlignment="1">
      <alignment horizontal="right" vertical="center"/>
    </xf>
    <xf numFmtId="4" fontId="3" fillId="8" borderId="20" xfId="0" applyNumberFormat="1" applyFont="1" applyFill="1" applyBorder="1" applyAlignment="1">
      <alignment horizontal="right" vertical="center"/>
    </xf>
    <xf numFmtId="0" fontId="3" fillId="8" borderId="33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vertical="center" wrapText="1"/>
    </xf>
    <xf numFmtId="0" fontId="1" fillId="2" borderId="49" xfId="0" applyFont="1" applyFill="1" applyBorder="1" applyAlignment="1">
      <alignment horizontal="center" vertical="center"/>
    </xf>
    <xf numFmtId="4" fontId="1" fillId="2" borderId="49" xfId="0" applyNumberFormat="1" applyFont="1" applyFill="1" applyBorder="1" applyAlignment="1">
      <alignment horizontal="right" vertical="center"/>
    </xf>
    <xf numFmtId="4" fontId="6" fillId="2" borderId="49" xfId="0" applyNumberFormat="1" applyFont="1" applyFill="1" applyBorder="1" applyAlignment="1">
      <alignment horizontal="right" vertical="center"/>
    </xf>
    <xf numFmtId="0" fontId="1" fillId="2" borderId="4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/>
    </xf>
    <xf numFmtId="0" fontId="1" fillId="2" borderId="21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/>
    </xf>
    <xf numFmtId="4" fontId="1" fillId="2" borderId="21" xfId="0" applyNumberFormat="1" applyFont="1" applyFill="1" applyBorder="1" applyAlignment="1">
      <alignment horizontal="right"/>
    </xf>
    <xf numFmtId="4" fontId="6" fillId="2" borderId="21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right"/>
    </xf>
    <xf numFmtId="4" fontId="12" fillId="2" borderId="24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wrapText="1"/>
    </xf>
    <xf numFmtId="0" fontId="0" fillId="0" borderId="0" xfId="0" applyFont="1" applyAlignment="1"/>
    <xf numFmtId="10" fontId="16" fillId="0" borderId="15" xfId="0" applyNumberFormat="1" applyFont="1" applyBorder="1" applyAlignment="1">
      <alignment horizontal="center" vertical="center"/>
    </xf>
    <xf numFmtId="4" fontId="16" fillId="0" borderId="17" xfId="0" applyNumberFormat="1" applyFont="1" applyBorder="1" applyAlignment="1">
      <alignment horizontal="center" vertical="center"/>
    </xf>
    <xf numFmtId="10" fontId="16" fillId="0" borderId="16" xfId="0" applyNumberFormat="1" applyFont="1" applyBorder="1" applyAlignment="1">
      <alignment horizontal="center" vertical="center"/>
    </xf>
    <xf numFmtId="4" fontId="16" fillId="0" borderId="17" xfId="0" applyNumberFormat="1" applyFont="1" applyBorder="1" applyAlignment="1">
      <alignment horizontal="center" vertical="center" wrapText="1"/>
    </xf>
    <xf numFmtId="10" fontId="17" fillId="0" borderId="15" xfId="0" applyNumberFormat="1" applyFont="1" applyBorder="1" applyAlignment="1">
      <alignment horizontal="center" vertical="center"/>
    </xf>
    <xf numFmtId="49" fontId="16" fillId="0" borderId="64" xfId="0" applyNumberFormat="1" applyFont="1" applyBorder="1" applyAlignment="1">
      <alignment horizontal="center" vertical="center"/>
    </xf>
    <xf numFmtId="49" fontId="16" fillId="0" borderId="53" xfId="0" applyNumberFormat="1" applyFont="1" applyBorder="1" applyAlignment="1">
      <alignment horizontal="center" vertical="center"/>
    </xf>
    <xf numFmtId="49" fontId="16" fillId="0" borderId="65" xfId="0" applyNumberFormat="1" applyFont="1" applyBorder="1" applyAlignment="1">
      <alignment horizontal="center" vertical="center"/>
    </xf>
    <xf numFmtId="49" fontId="16" fillId="0" borderId="55" xfId="0" applyNumberFormat="1" applyFont="1" applyBorder="1" applyAlignment="1">
      <alignment horizontal="center" vertical="center"/>
    </xf>
    <xf numFmtId="10" fontId="16" fillId="0" borderId="64" xfId="0" applyNumberFormat="1" applyFont="1" applyBorder="1" applyAlignment="1">
      <alignment horizontal="center" vertical="center"/>
    </xf>
    <xf numFmtId="4" fontId="16" fillId="0" borderId="53" xfId="0" applyNumberFormat="1" applyFont="1" applyBorder="1" applyAlignment="1">
      <alignment horizontal="center" vertical="center"/>
    </xf>
    <xf numFmtId="4" fontId="16" fillId="0" borderId="65" xfId="0" applyNumberFormat="1" applyFont="1" applyBorder="1" applyAlignment="1">
      <alignment horizontal="center" vertical="center"/>
    </xf>
    <xf numFmtId="4" fontId="16" fillId="0" borderId="55" xfId="0" applyNumberFormat="1" applyFont="1" applyBorder="1" applyAlignment="1">
      <alignment horizontal="center" vertical="center"/>
    </xf>
    <xf numFmtId="10" fontId="16" fillId="0" borderId="55" xfId="0" applyNumberFormat="1" applyFont="1" applyBorder="1" applyAlignment="1">
      <alignment horizontal="center" vertical="center"/>
    </xf>
    <xf numFmtId="10" fontId="16" fillId="0" borderId="65" xfId="0" applyNumberFormat="1" applyFont="1" applyBorder="1" applyAlignment="1">
      <alignment horizontal="center" vertical="center"/>
    </xf>
    <xf numFmtId="10" fontId="17" fillId="0" borderId="65" xfId="0" applyNumberFormat="1" applyFont="1" applyBorder="1" applyAlignment="1">
      <alignment horizontal="center" vertical="center"/>
    </xf>
    <xf numFmtId="0" fontId="1" fillId="2" borderId="25" xfId="0" applyFont="1" applyFill="1" applyBorder="1" applyAlignment="1"/>
    <xf numFmtId="49" fontId="1" fillId="2" borderId="25" xfId="0" applyNumberFormat="1" applyFont="1" applyFill="1" applyBorder="1" applyAlignment="1">
      <alignment wrapText="1"/>
    </xf>
    <xf numFmtId="4" fontId="16" fillId="0" borderId="25" xfId="0" applyNumberFormat="1" applyFont="1" applyBorder="1"/>
    <xf numFmtId="0" fontId="3" fillId="2" borderId="25" xfId="0" applyFont="1" applyFill="1" applyBorder="1" applyAlignment="1"/>
    <xf numFmtId="10" fontId="16" fillId="0" borderId="25" xfId="0" applyNumberFormat="1" applyFont="1" applyBorder="1"/>
    <xf numFmtId="49" fontId="3" fillId="2" borderId="25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/>
    <xf numFmtId="0" fontId="19" fillId="0" borderId="25" xfId="0" applyFont="1" applyBorder="1"/>
    <xf numFmtId="10" fontId="19" fillId="0" borderId="25" xfId="0" applyNumberFormat="1" applyFont="1" applyBorder="1"/>
    <xf numFmtId="0" fontId="0" fillId="0" borderId="25" xfId="0" applyFont="1" applyBorder="1" applyAlignment="1"/>
    <xf numFmtId="0" fontId="16" fillId="0" borderId="25" xfId="0" applyFont="1" applyBorder="1" applyAlignment="1">
      <alignment horizontal="right"/>
    </xf>
    <xf numFmtId="0" fontId="16" fillId="0" borderId="25" xfId="0" applyFont="1" applyBorder="1"/>
    <xf numFmtId="4" fontId="17" fillId="0" borderId="80" xfId="0" applyNumberFormat="1" applyFont="1" applyBorder="1" applyAlignment="1">
      <alignment horizontal="center" vertical="center"/>
    </xf>
    <xf numFmtId="49" fontId="16" fillId="0" borderId="82" xfId="0" applyNumberFormat="1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 wrapText="1"/>
    </xf>
    <xf numFmtId="4" fontId="17" fillId="0" borderId="82" xfId="0" applyNumberFormat="1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10" fontId="16" fillId="0" borderId="85" xfId="0" applyNumberFormat="1" applyFont="1" applyBorder="1" applyAlignment="1">
      <alignment horizontal="center" vertical="center"/>
    </xf>
    <xf numFmtId="4" fontId="16" fillId="0" borderId="86" xfId="0" applyNumberFormat="1" applyFont="1" applyBorder="1" applyAlignment="1">
      <alignment horizontal="center" vertical="center"/>
    </xf>
    <xf numFmtId="4" fontId="16" fillId="0" borderId="87" xfId="0" applyNumberFormat="1" applyFont="1" applyBorder="1" applyAlignment="1">
      <alignment horizontal="center" vertical="center"/>
    </xf>
    <xf numFmtId="4" fontId="16" fillId="0" borderId="88" xfId="0" applyNumberFormat="1" applyFont="1" applyBorder="1" applyAlignment="1">
      <alignment horizontal="center" vertical="center"/>
    </xf>
    <xf numFmtId="10" fontId="16" fillId="0" borderId="88" xfId="0" applyNumberFormat="1" applyFont="1" applyBorder="1" applyAlignment="1">
      <alignment horizontal="center" vertical="center"/>
    </xf>
    <xf numFmtId="10" fontId="16" fillId="0" borderId="87" xfId="0" applyNumberFormat="1" applyFont="1" applyBorder="1" applyAlignment="1">
      <alignment horizontal="center" vertical="center"/>
    </xf>
    <xf numFmtId="10" fontId="17" fillId="0" borderId="87" xfId="0" applyNumberFormat="1" applyFont="1" applyBorder="1" applyAlignment="1">
      <alignment horizontal="center" vertical="center"/>
    </xf>
    <xf numFmtId="4" fontId="17" fillId="0" borderId="89" xfId="0" applyNumberFormat="1" applyFont="1" applyBorder="1" applyAlignment="1">
      <alignment horizontal="center" vertical="center"/>
    </xf>
    <xf numFmtId="0" fontId="19" fillId="0" borderId="90" xfId="0" applyFont="1" applyBorder="1"/>
    <xf numFmtId="10" fontId="16" fillId="0" borderId="15" xfId="0" applyNumberFormat="1" applyFont="1" applyBorder="1" applyAlignment="1">
      <alignment horizontal="center" vertical="center" wrapText="1"/>
    </xf>
    <xf numFmtId="10" fontId="16" fillId="0" borderId="16" xfId="0" applyNumberFormat="1" applyFont="1" applyBorder="1" applyAlignment="1">
      <alignment horizontal="center" vertical="center" wrapText="1"/>
    </xf>
    <xf numFmtId="4" fontId="0" fillId="3" borderId="50" xfId="0" applyNumberFormat="1" applyFont="1" applyFill="1" applyBorder="1" applyAlignment="1">
      <alignment horizontal="right" vertical="center"/>
    </xf>
    <xf numFmtId="4" fontId="1" fillId="6" borderId="50" xfId="0" applyNumberFormat="1" applyFont="1" applyFill="1" applyBorder="1" applyAlignment="1">
      <alignment horizontal="right" vertical="center"/>
    </xf>
    <xf numFmtId="4" fontId="3" fillId="7" borderId="43" xfId="0" applyNumberFormat="1" applyFont="1" applyFill="1" applyBorder="1" applyAlignment="1">
      <alignment horizontal="right" vertical="top"/>
    </xf>
    <xf numFmtId="4" fontId="1" fillId="2" borderId="45" xfId="0" applyNumberFormat="1" applyFont="1" applyFill="1" applyBorder="1" applyAlignment="1">
      <alignment horizontal="right" vertical="top"/>
    </xf>
    <xf numFmtId="4" fontId="1" fillId="2" borderId="91" xfId="0" applyNumberFormat="1" applyFont="1" applyFill="1" applyBorder="1" applyAlignment="1">
      <alignment horizontal="right" vertical="top"/>
    </xf>
    <xf numFmtId="4" fontId="1" fillId="2" borderId="36" xfId="0" applyNumberFormat="1" applyFont="1" applyFill="1" applyBorder="1" applyAlignment="1">
      <alignment horizontal="right" vertical="top"/>
    </xf>
    <xf numFmtId="4" fontId="3" fillId="7" borderId="59" xfId="0" applyNumberFormat="1" applyFont="1" applyFill="1" applyBorder="1" applyAlignment="1">
      <alignment horizontal="right" vertical="top"/>
    </xf>
    <xf numFmtId="4" fontId="1" fillId="2" borderId="45" xfId="0" applyNumberFormat="1" applyFont="1" applyFill="1" applyBorder="1" applyAlignment="1">
      <alignment horizontal="right" vertical="top" wrapText="1"/>
    </xf>
    <xf numFmtId="4" fontId="3" fillId="7" borderId="91" xfId="0" applyNumberFormat="1" applyFont="1" applyFill="1" applyBorder="1" applyAlignment="1">
      <alignment horizontal="right" vertical="top"/>
    </xf>
    <xf numFmtId="4" fontId="1" fillId="2" borderId="43" xfId="0" applyNumberFormat="1" applyFont="1" applyFill="1" applyBorder="1" applyAlignment="1">
      <alignment horizontal="right" vertical="top"/>
    </xf>
    <xf numFmtId="4" fontId="3" fillId="8" borderId="45" xfId="0" applyNumberFormat="1" applyFont="1" applyFill="1" applyBorder="1" applyAlignment="1">
      <alignment horizontal="right" vertical="center"/>
    </xf>
    <xf numFmtId="4" fontId="3" fillId="3" borderId="27" xfId="0" applyNumberFormat="1" applyFont="1" applyFill="1" applyBorder="1" applyAlignment="1">
      <alignment horizontal="right" vertical="center"/>
    </xf>
    <xf numFmtId="4" fontId="1" fillId="2" borderId="66" xfId="0" applyNumberFormat="1" applyFont="1" applyFill="1" applyBorder="1" applyAlignment="1">
      <alignment horizontal="right"/>
    </xf>
    <xf numFmtId="4" fontId="3" fillId="7" borderId="93" xfId="0" applyNumberFormat="1" applyFont="1" applyFill="1" applyBorder="1" applyAlignment="1">
      <alignment horizontal="right" vertical="top"/>
    </xf>
    <xf numFmtId="4" fontId="1" fillId="2" borderId="94" xfId="0" applyNumberFormat="1" applyFont="1" applyFill="1" applyBorder="1" applyAlignment="1">
      <alignment horizontal="right" vertical="top"/>
    </xf>
    <xf numFmtId="4" fontId="1" fillId="2" borderId="95" xfId="0" applyNumberFormat="1" applyFont="1" applyFill="1" applyBorder="1" applyAlignment="1">
      <alignment horizontal="right" vertical="top"/>
    </xf>
    <xf numFmtId="4" fontId="1" fillId="2" borderId="96" xfId="0" applyNumberFormat="1" applyFont="1" applyFill="1" applyBorder="1" applyAlignment="1">
      <alignment horizontal="right" vertical="top"/>
    </xf>
    <xf numFmtId="4" fontId="3" fillId="7" borderId="97" xfId="0" applyNumberFormat="1" applyFont="1" applyFill="1" applyBorder="1" applyAlignment="1">
      <alignment horizontal="right" vertical="top"/>
    </xf>
    <xf numFmtId="4" fontId="1" fillId="2" borderId="94" xfId="0" applyNumberFormat="1" applyFont="1" applyFill="1" applyBorder="1" applyAlignment="1">
      <alignment horizontal="right" vertical="top" wrapText="1"/>
    </xf>
    <xf numFmtId="4" fontId="3" fillId="7" borderId="95" xfId="0" applyNumberFormat="1" applyFont="1" applyFill="1" applyBorder="1" applyAlignment="1">
      <alignment horizontal="right" vertical="top"/>
    </xf>
    <xf numFmtId="4" fontId="1" fillId="2" borderId="93" xfId="0" applyNumberFormat="1" applyFont="1" applyFill="1" applyBorder="1" applyAlignment="1">
      <alignment horizontal="right" vertical="top"/>
    </xf>
    <xf numFmtId="0" fontId="0" fillId="0" borderId="99" xfId="0" applyFont="1" applyBorder="1" applyAlignment="1"/>
    <xf numFmtId="4" fontId="3" fillId="8" borderId="94" xfId="0" applyNumberFormat="1" applyFont="1" applyFill="1" applyBorder="1" applyAlignment="1">
      <alignment horizontal="right" vertical="center"/>
    </xf>
    <xf numFmtId="4" fontId="3" fillId="7" borderId="100" xfId="0" applyNumberFormat="1" applyFont="1" applyFill="1" applyBorder="1" applyAlignment="1">
      <alignment horizontal="right" vertical="top"/>
    </xf>
    <xf numFmtId="4" fontId="1" fillId="2" borderId="101" xfId="0" applyNumberFormat="1" applyFont="1" applyFill="1" applyBorder="1" applyAlignment="1">
      <alignment horizontal="right" vertical="top"/>
    </xf>
    <xf numFmtId="4" fontId="1" fillId="2" borderId="102" xfId="0" applyNumberFormat="1" applyFont="1" applyFill="1" applyBorder="1" applyAlignment="1">
      <alignment horizontal="right" vertical="top"/>
    </xf>
    <xf numFmtId="4" fontId="1" fillId="2" borderId="103" xfId="0" applyNumberFormat="1" applyFont="1" applyFill="1" applyBorder="1" applyAlignment="1">
      <alignment horizontal="right" vertical="top"/>
    </xf>
    <xf numFmtId="4" fontId="3" fillId="7" borderId="104" xfId="0" applyNumberFormat="1" applyFont="1" applyFill="1" applyBorder="1" applyAlignment="1">
      <alignment horizontal="right" vertical="top"/>
    </xf>
    <xf numFmtId="4" fontId="1" fillId="2" borderId="101" xfId="0" applyNumberFormat="1" applyFont="1" applyFill="1" applyBorder="1" applyAlignment="1">
      <alignment horizontal="right" vertical="top" wrapText="1"/>
    </xf>
    <xf numFmtId="4" fontId="3" fillId="7" borderId="102" xfId="0" applyNumberFormat="1" applyFont="1" applyFill="1" applyBorder="1" applyAlignment="1">
      <alignment horizontal="right" vertical="top"/>
    </xf>
    <xf numFmtId="4" fontId="12" fillId="2" borderId="92" xfId="0" applyNumberFormat="1" applyFont="1" applyFill="1" applyBorder="1" applyAlignment="1">
      <alignment horizontal="right"/>
    </xf>
    <xf numFmtId="49" fontId="20" fillId="4" borderId="27" xfId="0" applyNumberFormat="1" applyFont="1" applyFill="1" applyBorder="1" applyAlignment="1">
      <alignment horizontal="center" vertical="center" wrapText="1"/>
    </xf>
    <xf numFmtId="49" fontId="20" fillId="4" borderId="5" xfId="0" applyNumberFormat="1" applyFont="1" applyFill="1" applyBorder="1" applyAlignment="1">
      <alignment horizontal="center" vertical="center" wrapText="1"/>
    </xf>
    <xf numFmtId="4" fontId="3" fillId="7" borderId="106" xfId="0" applyNumberFormat="1" applyFont="1" applyFill="1" applyBorder="1" applyAlignment="1">
      <alignment horizontal="right" vertical="top"/>
    </xf>
    <xf numFmtId="4" fontId="1" fillId="2" borderId="107" xfId="0" applyNumberFormat="1" applyFont="1" applyFill="1" applyBorder="1" applyAlignment="1">
      <alignment horizontal="right" vertical="top"/>
    </xf>
    <xf numFmtId="4" fontId="1" fillId="2" borderId="108" xfId="0" applyNumberFormat="1" applyFont="1" applyFill="1" applyBorder="1" applyAlignment="1">
      <alignment horizontal="right" vertical="top"/>
    </xf>
    <xf numFmtId="4" fontId="3" fillId="8" borderId="109" xfId="0" applyNumberFormat="1" applyFont="1" applyFill="1" applyBorder="1" applyAlignment="1">
      <alignment horizontal="right" vertical="center"/>
    </xf>
    <xf numFmtId="4" fontId="1" fillId="6" borderId="25" xfId="0" applyNumberFormat="1" applyFont="1" applyFill="1" applyBorder="1" applyAlignment="1">
      <alignment horizontal="right" vertical="center"/>
    </xf>
    <xf numFmtId="49" fontId="11" fillId="8" borderId="58" xfId="0" applyNumberFormat="1" applyFont="1" applyFill="1" applyBorder="1" applyAlignment="1">
      <alignment vertical="center"/>
    </xf>
    <xf numFmtId="164" fontId="3" fillId="8" borderId="56" xfId="0" applyNumberFormat="1" applyFont="1" applyFill="1" applyBorder="1" applyAlignment="1">
      <alignment horizontal="center" vertical="center"/>
    </xf>
    <xf numFmtId="0" fontId="3" fillId="8" borderId="56" xfId="0" applyFont="1" applyFill="1" applyBorder="1" applyAlignment="1">
      <alignment vertical="center" wrapText="1"/>
    </xf>
    <xf numFmtId="0" fontId="3" fillId="8" borderId="57" xfId="0" applyFont="1" applyFill="1" applyBorder="1" applyAlignment="1">
      <alignment horizontal="center" vertical="center"/>
    </xf>
    <xf numFmtId="4" fontId="3" fillId="8" borderId="110" xfId="0" applyNumberFormat="1" applyFont="1" applyFill="1" applyBorder="1" applyAlignment="1">
      <alignment horizontal="right" vertical="center"/>
    </xf>
    <xf numFmtId="4" fontId="3" fillId="8" borderId="111" xfId="0" applyNumberFormat="1" applyFont="1" applyFill="1" applyBorder="1" applyAlignment="1">
      <alignment horizontal="right" vertical="center"/>
    </xf>
    <xf numFmtId="4" fontId="3" fillId="8" borderId="112" xfId="0" applyNumberFormat="1" applyFont="1" applyFill="1" applyBorder="1" applyAlignment="1">
      <alignment horizontal="right" vertical="center"/>
    </xf>
    <xf numFmtId="4" fontId="3" fillId="8" borderId="113" xfId="0" applyNumberFormat="1" applyFont="1" applyFill="1" applyBorder="1" applyAlignment="1">
      <alignment horizontal="right" vertical="center"/>
    </xf>
    <xf numFmtId="4" fontId="3" fillId="8" borderId="56" xfId="0" applyNumberFormat="1" applyFont="1" applyFill="1" applyBorder="1" applyAlignment="1">
      <alignment horizontal="right" vertical="center"/>
    </xf>
    <xf numFmtId="4" fontId="3" fillId="8" borderId="114" xfId="0" applyNumberFormat="1" applyFont="1" applyFill="1" applyBorder="1" applyAlignment="1">
      <alignment horizontal="right" vertical="center"/>
    </xf>
    <xf numFmtId="0" fontId="3" fillId="8" borderId="51" xfId="0" applyFont="1" applyFill="1" applyBorder="1" applyAlignment="1">
      <alignment vertical="center" wrapText="1"/>
    </xf>
    <xf numFmtId="49" fontId="3" fillId="7" borderId="54" xfId="0" applyNumberFormat="1" applyFont="1" applyFill="1" applyBorder="1" applyAlignment="1">
      <alignment vertical="top"/>
    </xf>
    <xf numFmtId="49" fontId="3" fillId="7" borderId="54" xfId="0" applyNumberFormat="1" applyFont="1" applyFill="1" applyBorder="1" applyAlignment="1">
      <alignment horizontal="center" vertical="top"/>
    </xf>
    <xf numFmtId="49" fontId="11" fillId="7" borderId="54" xfId="0" applyNumberFormat="1" applyFont="1" applyFill="1" applyBorder="1" applyAlignment="1">
      <alignment vertical="top" wrapText="1"/>
    </xf>
    <xf numFmtId="0" fontId="3" fillId="7" borderId="54" xfId="0" applyFont="1" applyFill="1" applyBorder="1" applyAlignment="1">
      <alignment horizontal="center" vertical="top"/>
    </xf>
    <xf numFmtId="4" fontId="3" fillId="7" borderId="115" xfId="0" applyNumberFormat="1" applyFont="1" applyFill="1" applyBorder="1" applyAlignment="1">
      <alignment horizontal="right" vertical="top"/>
    </xf>
    <xf numFmtId="4" fontId="3" fillId="7" borderId="116" xfId="0" applyNumberFormat="1" applyFont="1" applyFill="1" applyBorder="1" applyAlignment="1">
      <alignment horizontal="right" vertical="top"/>
    </xf>
    <xf numFmtId="4" fontId="3" fillId="7" borderId="117" xfId="0" applyNumberFormat="1" applyFont="1" applyFill="1" applyBorder="1" applyAlignment="1">
      <alignment horizontal="right" vertical="top"/>
    </xf>
    <xf numFmtId="0" fontId="3" fillId="7" borderId="117" xfId="0" applyFont="1" applyFill="1" applyBorder="1" applyAlignment="1">
      <alignment vertical="top" wrapText="1"/>
    </xf>
    <xf numFmtId="49" fontId="3" fillId="6" borderId="118" xfId="0" applyNumberFormat="1" applyFont="1" applyFill="1" applyBorder="1" applyAlignment="1">
      <alignment vertical="center"/>
    </xf>
    <xf numFmtId="0" fontId="3" fillId="6" borderId="119" xfId="0" applyFont="1" applyFill="1" applyBorder="1" applyAlignment="1">
      <alignment horizontal="center" vertical="center"/>
    </xf>
    <xf numFmtId="49" fontId="3" fillId="6" borderId="120" xfId="0" applyNumberFormat="1" applyFont="1" applyFill="1" applyBorder="1" applyAlignment="1">
      <alignment vertical="center"/>
    </xf>
    <xf numFmtId="0" fontId="1" fillId="6" borderId="121" xfId="0" applyFont="1" applyFill="1" applyBorder="1" applyAlignment="1">
      <alignment horizontal="center" vertical="center"/>
    </xf>
    <xf numFmtId="4" fontId="1" fillId="6" borderId="121" xfId="0" applyNumberFormat="1" applyFont="1" applyFill="1" applyBorder="1" applyAlignment="1">
      <alignment horizontal="right" vertical="center"/>
    </xf>
    <xf numFmtId="4" fontId="6" fillId="6" borderId="121" xfId="0" applyNumberFormat="1" applyFont="1" applyFill="1" applyBorder="1" applyAlignment="1">
      <alignment horizontal="right" vertical="center"/>
    </xf>
    <xf numFmtId="0" fontId="1" fillId="6" borderId="122" xfId="0" applyFont="1" applyFill="1" applyBorder="1" applyAlignment="1">
      <alignment vertical="center"/>
    </xf>
    <xf numFmtId="4" fontId="3" fillId="7" borderId="108" xfId="0" applyNumberFormat="1" applyFont="1" applyFill="1" applyBorder="1" applyAlignment="1">
      <alignment horizontal="right" vertical="top"/>
    </xf>
    <xf numFmtId="4" fontId="3" fillId="7" borderId="123" xfId="0" applyNumberFormat="1" applyFont="1" applyFill="1" applyBorder="1" applyAlignment="1">
      <alignment horizontal="right" vertical="top"/>
    </xf>
    <xf numFmtId="4" fontId="3" fillId="8" borderId="125" xfId="0" applyNumberFormat="1" applyFont="1" applyFill="1" applyBorder="1" applyAlignment="1">
      <alignment horizontal="right" vertical="center"/>
    </xf>
    <xf numFmtId="4" fontId="3" fillId="8" borderId="124" xfId="0" applyNumberFormat="1" applyFont="1" applyFill="1" applyBorder="1" applyAlignment="1">
      <alignment horizontal="right" vertical="center"/>
    </xf>
    <xf numFmtId="4" fontId="3" fillId="8" borderId="126" xfId="0" applyNumberFormat="1" applyFont="1" applyFill="1" applyBorder="1" applyAlignment="1">
      <alignment horizontal="right" vertical="center"/>
    </xf>
    <xf numFmtId="49" fontId="11" fillId="7" borderId="54" xfId="0" applyNumberFormat="1" applyFont="1" applyFill="1" applyBorder="1" applyAlignment="1">
      <alignment horizontal="left" vertical="top" wrapText="1"/>
    </xf>
    <xf numFmtId="4" fontId="1" fillId="2" borderId="105" xfId="0" applyNumberFormat="1" applyFont="1" applyFill="1" applyBorder="1" applyAlignment="1">
      <alignment horizontal="right" vertical="top"/>
    </xf>
    <xf numFmtId="49" fontId="3" fillId="6" borderId="54" xfId="0" applyNumberFormat="1" applyFont="1" applyFill="1" applyBorder="1" applyAlignment="1">
      <alignment vertical="center"/>
    </xf>
    <xf numFmtId="0" fontId="3" fillId="6" borderId="54" xfId="0" applyFont="1" applyFill="1" applyBorder="1" applyAlignment="1">
      <alignment horizontal="center" vertical="center"/>
    </xf>
    <xf numFmtId="49" fontId="3" fillId="6" borderId="63" xfId="0" applyNumberFormat="1" applyFont="1" applyFill="1" applyBorder="1" applyAlignment="1">
      <alignment vertical="center"/>
    </xf>
    <xf numFmtId="0" fontId="1" fillId="6" borderId="59" xfId="0" applyFont="1" applyFill="1" applyBorder="1" applyAlignment="1">
      <alignment horizontal="center" vertical="center"/>
    </xf>
    <xf numFmtId="4" fontId="1" fillId="6" borderId="59" xfId="0" applyNumberFormat="1" applyFont="1" applyFill="1" applyBorder="1" applyAlignment="1">
      <alignment horizontal="right" vertical="center"/>
    </xf>
    <xf numFmtId="4" fontId="6" fillId="6" borderId="59" xfId="0" applyNumberFormat="1" applyFont="1" applyFill="1" applyBorder="1" applyAlignment="1">
      <alignment horizontal="right" vertical="center"/>
    </xf>
    <xf numFmtId="0" fontId="1" fillId="6" borderId="60" xfId="0" applyFont="1" applyFill="1" applyBorder="1" applyAlignment="1">
      <alignment vertical="center"/>
    </xf>
    <xf numFmtId="49" fontId="11" fillId="8" borderId="128" xfId="0" applyNumberFormat="1" applyFont="1" applyFill="1" applyBorder="1" applyAlignment="1">
      <alignment vertical="center"/>
    </xf>
    <xf numFmtId="164" fontId="3" fillId="8" borderId="129" xfId="0" applyNumberFormat="1" applyFont="1" applyFill="1" applyBorder="1" applyAlignment="1">
      <alignment horizontal="center" vertical="center"/>
    </xf>
    <xf numFmtId="0" fontId="3" fillId="8" borderId="129" xfId="0" applyFont="1" applyFill="1" applyBorder="1" applyAlignment="1">
      <alignment vertical="center" wrapText="1"/>
    </xf>
    <xf numFmtId="0" fontId="3" fillId="8" borderId="130" xfId="0" applyFont="1" applyFill="1" applyBorder="1" applyAlignment="1">
      <alignment horizontal="center" vertical="center"/>
    </xf>
    <xf numFmtId="4" fontId="3" fillId="8" borderId="131" xfId="0" applyNumberFormat="1" applyFont="1" applyFill="1" applyBorder="1" applyAlignment="1">
      <alignment horizontal="right" vertical="center"/>
    </xf>
    <xf numFmtId="4" fontId="3" fillId="8" borderId="132" xfId="0" applyNumberFormat="1" applyFont="1" applyFill="1" applyBorder="1" applyAlignment="1">
      <alignment horizontal="right" vertical="center"/>
    </xf>
    <xf numFmtId="4" fontId="3" fillId="8" borderId="133" xfId="0" applyNumberFormat="1" applyFont="1" applyFill="1" applyBorder="1" applyAlignment="1">
      <alignment horizontal="right" vertical="center"/>
    </xf>
    <xf numFmtId="4" fontId="3" fillId="8" borderId="134" xfId="0" applyNumberFormat="1" applyFont="1" applyFill="1" applyBorder="1" applyAlignment="1">
      <alignment horizontal="right" vertical="center"/>
    </xf>
    <xf numFmtId="4" fontId="3" fillId="8" borderId="135" xfId="0" applyNumberFormat="1" applyFont="1" applyFill="1" applyBorder="1" applyAlignment="1">
      <alignment horizontal="right" vertical="center"/>
    </xf>
    <xf numFmtId="4" fontId="3" fillId="8" borderId="129" xfId="0" applyNumberFormat="1" applyFont="1" applyFill="1" applyBorder="1" applyAlignment="1">
      <alignment horizontal="right" vertical="center"/>
    </xf>
    <xf numFmtId="0" fontId="3" fillId="8" borderId="127" xfId="0" applyFont="1" applyFill="1" applyBorder="1" applyAlignment="1">
      <alignment vertical="center" wrapText="1"/>
    </xf>
    <xf numFmtId="49" fontId="3" fillId="6" borderId="52" xfId="0" applyNumberFormat="1" applyFont="1" applyFill="1" applyBorder="1" applyAlignment="1">
      <alignment vertical="center"/>
    </xf>
    <xf numFmtId="0" fontId="3" fillId="6" borderId="52" xfId="0" applyFont="1" applyFill="1" applyBorder="1" applyAlignment="1">
      <alignment horizontal="center" vertical="center"/>
    </xf>
    <xf numFmtId="49" fontId="3" fillId="6" borderId="68" xfId="0" applyNumberFormat="1" applyFont="1" applyFill="1" applyBorder="1" applyAlignment="1">
      <alignment vertical="center"/>
    </xf>
    <xf numFmtId="0" fontId="1" fillId="6" borderId="25" xfId="0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right" vertical="center"/>
    </xf>
    <xf numFmtId="0" fontId="1" fillId="6" borderId="67" xfId="0" applyFont="1" applyFill="1" applyBorder="1" applyAlignment="1">
      <alignment vertical="center"/>
    </xf>
    <xf numFmtId="49" fontId="3" fillId="2" borderId="136" xfId="0" applyNumberFormat="1" applyFont="1" applyFill="1" applyBorder="1" applyAlignment="1">
      <alignment vertical="top"/>
    </xf>
    <xf numFmtId="49" fontId="3" fillId="2" borderId="136" xfId="0" applyNumberFormat="1" applyFont="1" applyFill="1" applyBorder="1" applyAlignment="1">
      <alignment horizontal="center" vertical="top"/>
    </xf>
    <xf numFmtId="49" fontId="1" fillId="2" borderId="136" xfId="0" applyNumberFormat="1" applyFont="1" applyFill="1" applyBorder="1" applyAlignment="1">
      <alignment vertical="top" wrapText="1"/>
    </xf>
    <xf numFmtId="49" fontId="1" fillId="2" borderId="136" xfId="0" applyNumberFormat="1" applyFont="1" applyFill="1" applyBorder="1" applyAlignment="1">
      <alignment horizontal="center" vertical="top"/>
    </xf>
    <xf numFmtId="4" fontId="1" fillId="2" borderId="137" xfId="0" applyNumberFormat="1" applyFont="1" applyFill="1" applyBorder="1" applyAlignment="1">
      <alignment horizontal="right" vertical="top"/>
    </xf>
    <xf numFmtId="4" fontId="1" fillId="2" borderId="138" xfId="0" applyNumberFormat="1" applyFont="1" applyFill="1" applyBorder="1" applyAlignment="1">
      <alignment horizontal="right" vertical="top"/>
    </xf>
    <xf numFmtId="4" fontId="1" fillId="2" borderId="139" xfId="0" applyNumberFormat="1" applyFont="1" applyFill="1" applyBorder="1" applyAlignment="1">
      <alignment horizontal="right" vertical="top"/>
    </xf>
    <xf numFmtId="4" fontId="1" fillId="2" borderId="140" xfId="0" applyNumberFormat="1" applyFont="1" applyFill="1" applyBorder="1" applyAlignment="1">
      <alignment horizontal="right" vertical="top"/>
    </xf>
    <xf numFmtId="4" fontId="1" fillId="2" borderId="141" xfId="0" applyNumberFormat="1" applyFont="1" applyFill="1" applyBorder="1" applyAlignment="1">
      <alignment horizontal="right" vertical="top"/>
    </xf>
    <xf numFmtId="4" fontId="1" fillId="2" borderId="142" xfId="0" applyNumberFormat="1" applyFont="1" applyFill="1" applyBorder="1" applyAlignment="1">
      <alignment horizontal="right" vertical="top"/>
    </xf>
    <xf numFmtId="0" fontId="1" fillId="2" borderId="139" xfId="0" applyFont="1" applyFill="1" applyBorder="1" applyAlignment="1">
      <alignment vertical="top" wrapText="1"/>
    </xf>
    <xf numFmtId="49" fontId="3" fillId="2" borderId="137" xfId="0" applyNumberFormat="1" applyFont="1" applyFill="1" applyBorder="1" applyAlignment="1">
      <alignment vertical="top"/>
    </xf>
    <xf numFmtId="49" fontId="3" fillId="2" borderId="138" xfId="0" applyNumberFormat="1" applyFont="1" applyFill="1" applyBorder="1" applyAlignment="1">
      <alignment horizontal="center" vertical="top"/>
    </xf>
    <xf numFmtId="49" fontId="1" fillId="2" borderId="139" xfId="0" applyNumberFormat="1" applyFont="1" applyFill="1" applyBorder="1" applyAlignment="1">
      <alignment vertical="top" wrapText="1"/>
    </xf>
    <xf numFmtId="4" fontId="1" fillId="2" borderId="104" xfId="0" applyNumberFormat="1" applyFont="1" applyFill="1" applyBorder="1" applyAlignment="1">
      <alignment horizontal="right" vertical="top"/>
    </xf>
    <xf numFmtId="49" fontId="3" fillId="2" borderId="54" xfId="0" applyNumberFormat="1" applyFont="1" applyFill="1" applyBorder="1" applyAlignment="1">
      <alignment vertical="top"/>
    </xf>
    <xf numFmtId="165" fontId="3" fillId="2" borderId="54" xfId="0" applyNumberFormat="1" applyFont="1" applyFill="1" applyBorder="1" applyAlignment="1">
      <alignment horizontal="center" vertical="top"/>
    </xf>
    <xf numFmtId="49" fontId="1" fillId="2" borderId="54" xfId="0" applyNumberFormat="1" applyFont="1" applyFill="1" applyBorder="1" applyAlignment="1">
      <alignment horizontal="center" vertical="top"/>
    </xf>
    <xf numFmtId="4" fontId="1" fillId="2" borderId="115" xfId="0" applyNumberFormat="1" applyFont="1" applyFill="1" applyBorder="1" applyAlignment="1">
      <alignment horizontal="right" vertical="top"/>
    </xf>
    <xf numFmtId="4" fontId="1" fillId="2" borderId="116" xfId="0" applyNumberFormat="1" applyFont="1" applyFill="1" applyBorder="1" applyAlignment="1">
      <alignment horizontal="right" vertical="top"/>
    </xf>
    <xf numFmtId="4" fontId="1" fillId="2" borderId="117" xfId="0" applyNumberFormat="1" applyFont="1" applyFill="1" applyBorder="1" applyAlignment="1">
      <alignment horizontal="right" vertical="top"/>
    </xf>
    <xf numFmtId="4" fontId="1" fillId="2" borderId="97" xfId="0" applyNumberFormat="1" applyFont="1" applyFill="1" applyBorder="1" applyAlignment="1">
      <alignment horizontal="right" vertical="top"/>
    </xf>
    <xf numFmtId="4" fontId="1" fillId="2" borderId="59" xfId="0" applyNumberFormat="1" applyFont="1" applyFill="1" applyBorder="1" applyAlignment="1">
      <alignment horizontal="right" vertical="top"/>
    </xf>
    <xf numFmtId="49" fontId="1" fillId="2" borderId="117" xfId="0" applyNumberFormat="1" applyFont="1" applyFill="1" applyBorder="1" applyAlignment="1">
      <alignment vertical="top" wrapText="1"/>
    </xf>
    <xf numFmtId="4" fontId="1" fillId="2" borderId="123" xfId="0" applyNumberFormat="1" applyFont="1" applyFill="1" applyBorder="1" applyAlignment="1">
      <alignment horizontal="right" vertical="top"/>
    </xf>
    <xf numFmtId="49" fontId="3" fillId="2" borderId="31" xfId="0" applyNumberFormat="1" applyFont="1" applyFill="1" applyBorder="1" applyAlignment="1">
      <alignment vertical="top"/>
    </xf>
    <xf numFmtId="165" fontId="3" fillId="2" borderId="31" xfId="0" applyNumberFormat="1" applyFont="1" applyFill="1" applyBorder="1" applyAlignment="1">
      <alignment horizontal="center" vertical="top"/>
    </xf>
    <xf numFmtId="49" fontId="1" fillId="2" borderId="31" xfId="0" applyNumberFormat="1" applyFont="1" applyFill="1" applyBorder="1" applyAlignment="1">
      <alignment vertical="top" wrapText="1"/>
    </xf>
    <xf numFmtId="49" fontId="1" fillId="2" borderId="31" xfId="0" applyNumberFormat="1" applyFont="1" applyFill="1" applyBorder="1" applyAlignment="1">
      <alignment horizontal="center" vertical="top"/>
    </xf>
    <xf numFmtId="4" fontId="1" fillId="2" borderId="65" xfId="0" applyNumberFormat="1" applyFont="1" applyFill="1" applyBorder="1" applyAlignment="1">
      <alignment horizontal="right" vertical="top"/>
    </xf>
    <xf numFmtId="4" fontId="1" fillId="2" borderId="55" xfId="0" applyNumberFormat="1" applyFont="1" applyFill="1" applyBorder="1" applyAlignment="1">
      <alignment horizontal="right" vertical="top"/>
    </xf>
    <xf numFmtId="4" fontId="1" fillId="2" borderId="53" xfId="0" applyNumberFormat="1" applyFont="1" applyFill="1" applyBorder="1" applyAlignment="1">
      <alignment horizontal="right" vertical="top"/>
    </xf>
    <xf numFmtId="4" fontId="1" fillId="2" borderId="98" xfId="0" applyNumberFormat="1" applyFont="1" applyFill="1" applyBorder="1" applyAlignment="1">
      <alignment horizontal="right" vertical="top"/>
    </xf>
    <xf numFmtId="4" fontId="1" fillId="2" borderId="39" xfId="0" applyNumberFormat="1" applyFont="1" applyFill="1" applyBorder="1" applyAlignment="1">
      <alignment horizontal="right" vertical="top"/>
    </xf>
    <xf numFmtId="0" fontId="1" fillId="2" borderId="31" xfId="0" applyFont="1" applyFill="1" applyBorder="1" applyAlignment="1">
      <alignment vertical="top" wrapText="1"/>
    </xf>
    <xf numFmtId="49" fontId="3" fillId="6" borderId="143" xfId="0" applyNumberFormat="1" applyFont="1" applyFill="1" applyBorder="1" applyAlignment="1">
      <alignment vertical="center"/>
    </xf>
    <xf numFmtId="0" fontId="3" fillId="6" borderId="143" xfId="0" applyFont="1" applyFill="1" applyBorder="1" applyAlignment="1">
      <alignment horizontal="center" vertical="center"/>
    </xf>
    <xf numFmtId="49" fontId="3" fillId="6" borderId="144" xfId="0" applyNumberFormat="1" applyFont="1" applyFill="1" applyBorder="1" applyAlignment="1">
      <alignment vertical="center"/>
    </xf>
    <xf numFmtId="0" fontId="1" fillId="6" borderId="145" xfId="0" applyFont="1" applyFill="1" applyBorder="1" applyAlignment="1">
      <alignment horizontal="center" vertical="center"/>
    </xf>
    <xf numFmtId="4" fontId="1" fillId="6" borderId="145" xfId="0" applyNumberFormat="1" applyFont="1" applyFill="1" applyBorder="1" applyAlignment="1">
      <alignment horizontal="right" vertical="center"/>
    </xf>
    <xf numFmtId="4" fontId="6" fillId="6" borderId="145" xfId="0" applyNumberFormat="1" applyFont="1" applyFill="1" applyBorder="1" applyAlignment="1">
      <alignment horizontal="right" vertical="center"/>
    </xf>
    <xf numFmtId="0" fontId="1" fillId="6" borderId="146" xfId="0" applyFont="1" applyFill="1" applyBorder="1" applyAlignment="1">
      <alignment vertical="center"/>
    </xf>
    <xf numFmtId="49" fontId="3" fillId="2" borderId="69" xfId="0" applyNumberFormat="1" applyFont="1" applyFill="1" applyBorder="1" applyAlignment="1">
      <alignment vertical="top"/>
    </xf>
    <xf numFmtId="165" fontId="3" fillId="2" borderId="147" xfId="0" applyNumberFormat="1" applyFont="1" applyFill="1" applyBorder="1" applyAlignment="1">
      <alignment horizontal="center" vertical="top"/>
    </xf>
    <xf numFmtId="49" fontId="1" fillId="2" borderId="148" xfId="0" applyNumberFormat="1" applyFont="1" applyFill="1" applyBorder="1" applyAlignment="1">
      <alignment vertical="top" wrapText="1"/>
    </xf>
    <xf numFmtId="0" fontId="1" fillId="2" borderId="51" xfId="0" applyFont="1" applyFill="1" applyBorder="1" applyAlignment="1">
      <alignment horizontal="center" vertical="top"/>
    </xf>
    <xf numFmtId="4" fontId="1" fillId="2" borderId="110" xfId="0" applyNumberFormat="1" applyFont="1" applyFill="1" applyBorder="1" applyAlignment="1">
      <alignment horizontal="right" vertical="top"/>
    </xf>
    <xf numFmtId="4" fontId="1" fillId="2" borderId="111" xfId="0" applyNumberFormat="1" applyFont="1" applyFill="1" applyBorder="1" applyAlignment="1">
      <alignment horizontal="right" vertical="top"/>
    </xf>
    <xf numFmtId="4" fontId="1" fillId="2" borderId="148" xfId="0" applyNumberFormat="1" applyFont="1" applyFill="1" applyBorder="1" applyAlignment="1">
      <alignment horizontal="right" vertical="top"/>
    </xf>
    <xf numFmtId="4" fontId="1" fillId="2" borderId="147" xfId="0" applyNumberFormat="1" applyFont="1" applyFill="1" applyBorder="1" applyAlignment="1">
      <alignment horizontal="right" vertical="top"/>
    </xf>
    <xf numFmtId="4" fontId="1" fillId="2" borderId="149" xfId="0" applyNumberFormat="1" applyFont="1" applyFill="1" applyBorder="1" applyAlignment="1">
      <alignment horizontal="right" vertical="top"/>
    </xf>
    <xf numFmtId="0" fontId="1" fillId="2" borderId="148" xfId="0" applyFont="1" applyFill="1" applyBorder="1" applyAlignment="1">
      <alignment vertical="top" wrapText="1"/>
    </xf>
    <xf numFmtId="49" fontId="11" fillId="8" borderId="150" xfId="0" applyNumberFormat="1" applyFont="1" applyFill="1" applyBorder="1" applyAlignment="1">
      <alignment vertical="center"/>
    </xf>
    <xf numFmtId="164" fontId="3" fillId="8" borderId="121" xfId="0" applyNumberFormat="1" applyFont="1" applyFill="1" applyBorder="1" applyAlignment="1">
      <alignment horizontal="center" vertical="center"/>
    </xf>
    <xf numFmtId="0" fontId="3" fillId="8" borderId="121" xfId="0" applyFont="1" applyFill="1" applyBorder="1" applyAlignment="1">
      <alignment vertical="center" wrapText="1"/>
    </xf>
    <xf numFmtId="0" fontId="3" fillId="8" borderId="151" xfId="0" applyFont="1" applyFill="1" applyBorder="1" applyAlignment="1">
      <alignment horizontal="center" vertical="center"/>
    </xf>
    <xf numFmtId="4" fontId="3" fillId="8" borderId="152" xfId="0" applyNumberFormat="1" applyFont="1" applyFill="1" applyBorder="1" applyAlignment="1">
      <alignment horizontal="right" vertical="center"/>
    </xf>
    <xf numFmtId="4" fontId="3" fillId="8" borderId="153" xfId="0" applyNumberFormat="1" applyFont="1" applyFill="1" applyBorder="1" applyAlignment="1">
      <alignment horizontal="right" vertical="center"/>
    </xf>
    <xf numFmtId="4" fontId="3" fillId="8" borderId="154" xfId="0" applyNumberFormat="1" applyFont="1" applyFill="1" applyBorder="1" applyAlignment="1">
      <alignment horizontal="right" vertical="center"/>
    </xf>
    <xf numFmtId="4" fontId="3" fillId="8" borderId="155" xfId="0" applyNumberFormat="1" applyFont="1" applyFill="1" applyBorder="1" applyAlignment="1">
      <alignment horizontal="right" vertical="center"/>
    </xf>
    <xf numFmtId="4" fontId="3" fillId="8" borderId="156" xfId="0" applyNumberFormat="1" applyFont="1" applyFill="1" applyBorder="1" applyAlignment="1">
      <alignment horizontal="right" vertical="center"/>
    </xf>
    <xf numFmtId="4" fontId="3" fillId="8" borderId="121" xfId="0" applyNumberFormat="1" applyFont="1" applyFill="1" applyBorder="1" applyAlignment="1">
      <alignment horizontal="right" vertical="center"/>
    </xf>
    <xf numFmtId="0" fontId="3" fillId="8" borderId="157" xfId="0" applyFont="1" applyFill="1" applyBorder="1" applyAlignment="1">
      <alignment vertical="center" wrapText="1"/>
    </xf>
    <xf numFmtId="49" fontId="11" fillId="7" borderId="31" xfId="0" applyNumberFormat="1" applyFont="1" applyFill="1" applyBorder="1" applyAlignment="1">
      <alignment horizontal="left" vertical="top" wrapText="1"/>
    </xf>
    <xf numFmtId="0" fontId="3" fillId="7" borderId="31" xfId="0" applyFont="1" applyFill="1" applyBorder="1" applyAlignment="1">
      <alignment horizontal="center" vertical="top"/>
    </xf>
    <xf numFmtId="4" fontId="3" fillId="7" borderId="65" xfId="0" applyNumberFormat="1" applyFont="1" applyFill="1" applyBorder="1" applyAlignment="1">
      <alignment horizontal="right" vertical="top"/>
    </xf>
    <xf numFmtId="4" fontId="3" fillId="7" borderId="55" xfId="0" applyNumberFormat="1" applyFont="1" applyFill="1" applyBorder="1" applyAlignment="1">
      <alignment horizontal="right" vertical="top"/>
    </xf>
    <xf numFmtId="49" fontId="3" fillId="6" borderId="119" xfId="0" applyNumberFormat="1" applyFont="1" applyFill="1" applyBorder="1" applyAlignment="1">
      <alignment vertical="center"/>
    </xf>
    <xf numFmtId="0" fontId="1" fillId="6" borderId="151" xfId="0" applyFont="1" applyFill="1" applyBorder="1" applyAlignment="1">
      <alignment vertical="center"/>
    </xf>
    <xf numFmtId="4" fontId="3" fillId="4" borderId="110" xfId="0" applyNumberFormat="1" applyFont="1" applyFill="1" applyBorder="1" applyAlignment="1">
      <alignment horizontal="right" vertical="center"/>
    </xf>
    <xf numFmtId="4" fontId="3" fillId="4" borderId="114" xfId="0" applyNumberFormat="1" applyFont="1" applyFill="1" applyBorder="1" applyAlignment="1">
      <alignment horizontal="right" vertical="center"/>
    </xf>
    <xf numFmtId="4" fontId="3" fillId="8" borderId="57" xfId="0" applyNumberFormat="1" applyFont="1" applyFill="1" applyBorder="1" applyAlignment="1">
      <alignment horizontal="right" vertical="center"/>
    </xf>
    <xf numFmtId="4" fontId="3" fillId="8" borderId="130" xfId="0" applyNumberFormat="1" applyFont="1" applyFill="1" applyBorder="1" applyAlignment="1">
      <alignment horizontal="right" vertical="center"/>
    </xf>
    <xf numFmtId="4" fontId="1" fillId="2" borderId="46" xfId="0" applyNumberFormat="1" applyFont="1" applyFill="1" applyBorder="1" applyAlignment="1">
      <alignment horizontal="right" vertical="top"/>
    </xf>
    <xf numFmtId="4" fontId="1" fillId="2" borderId="40" xfId="0" applyNumberFormat="1" applyFont="1" applyFill="1" applyBorder="1" applyAlignment="1">
      <alignment horizontal="right" vertical="top"/>
    </xf>
    <xf numFmtId="4" fontId="1" fillId="2" borderId="158" xfId="0" applyNumberFormat="1" applyFont="1" applyFill="1" applyBorder="1" applyAlignment="1">
      <alignment horizontal="right" vertical="top"/>
    </xf>
    <xf numFmtId="4" fontId="1" fillId="2" borderId="62" xfId="0" applyNumberFormat="1" applyFont="1" applyFill="1" applyBorder="1" applyAlignment="1">
      <alignment horizontal="right" vertical="top"/>
    </xf>
    <xf numFmtId="4" fontId="3" fillId="8" borderId="151" xfId="0" applyNumberFormat="1" applyFont="1" applyFill="1" applyBorder="1" applyAlignment="1">
      <alignment horizontal="right" vertical="center"/>
    </xf>
    <xf numFmtId="4" fontId="3" fillId="8" borderId="46" xfId="0" applyNumberFormat="1" applyFont="1" applyFill="1" applyBorder="1" applyAlignment="1">
      <alignment horizontal="right" vertical="center"/>
    </xf>
    <xf numFmtId="4" fontId="10" fillId="3" borderId="50" xfId="0" applyNumberFormat="1" applyFont="1" applyFill="1" applyBorder="1" applyAlignment="1">
      <alignment horizontal="right" vertical="center"/>
    </xf>
    <xf numFmtId="4" fontId="6" fillId="6" borderId="50" xfId="0" applyNumberFormat="1" applyFont="1" applyFill="1" applyBorder="1" applyAlignment="1">
      <alignment horizontal="right" vertical="center"/>
    </xf>
    <xf numFmtId="4" fontId="6" fillId="2" borderId="45" xfId="0" applyNumberFormat="1" applyFont="1" applyFill="1" applyBorder="1" applyAlignment="1">
      <alignment horizontal="right" vertical="top"/>
    </xf>
    <xf numFmtId="4" fontId="6" fillId="2" borderId="91" xfId="0" applyNumberFormat="1" applyFont="1" applyFill="1" applyBorder="1" applyAlignment="1">
      <alignment horizontal="right" vertical="top"/>
    </xf>
    <xf numFmtId="3" fontId="3" fillId="5" borderId="31" xfId="0" applyNumberFormat="1" applyFont="1" applyFill="1" applyBorder="1" applyAlignment="1">
      <alignment horizontal="center" vertical="center" wrapText="1"/>
    </xf>
    <xf numFmtId="0" fontId="24" fillId="9" borderId="160" xfId="0" applyFont="1" applyFill="1" applyBorder="1" applyAlignment="1">
      <alignment horizontal="center" vertical="center" wrapText="1"/>
    </xf>
    <xf numFmtId="0" fontId="24" fillId="9" borderId="161" xfId="0" applyFont="1" applyFill="1" applyBorder="1" applyAlignment="1">
      <alignment horizontal="center" vertical="center" wrapText="1"/>
    </xf>
    <xf numFmtId="4" fontId="6" fillId="2" borderId="101" xfId="0" applyNumberFormat="1" applyFont="1" applyFill="1" applyBorder="1" applyAlignment="1">
      <alignment horizontal="right" vertical="top"/>
    </xf>
    <xf numFmtId="4" fontId="6" fillId="2" borderId="102" xfId="0" applyNumberFormat="1" applyFont="1" applyFill="1" applyBorder="1" applyAlignment="1">
      <alignment horizontal="right" vertical="top"/>
    </xf>
    <xf numFmtId="4" fontId="3" fillId="4" borderId="162" xfId="0" applyNumberFormat="1" applyFont="1" applyFill="1" applyBorder="1" applyAlignment="1">
      <alignment horizontal="right" vertical="center"/>
    </xf>
    <xf numFmtId="4" fontId="22" fillId="7" borderId="12" xfId="0" applyNumberFormat="1" applyFont="1" applyFill="1" applyBorder="1" applyAlignment="1">
      <alignment horizontal="right" vertical="top"/>
    </xf>
    <xf numFmtId="4" fontId="22" fillId="2" borderId="18" xfId="0" applyNumberFormat="1" applyFont="1" applyFill="1" applyBorder="1" applyAlignment="1">
      <alignment horizontal="right" vertical="top"/>
    </xf>
    <xf numFmtId="4" fontId="22" fillId="2" borderId="15" xfId="0" applyNumberFormat="1" applyFont="1" applyFill="1" applyBorder="1" applyAlignment="1">
      <alignment horizontal="right" vertical="top"/>
    </xf>
    <xf numFmtId="4" fontId="22" fillId="7" borderId="15" xfId="0" applyNumberFormat="1" applyFont="1" applyFill="1" applyBorder="1" applyAlignment="1">
      <alignment horizontal="right" vertical="top"/>
    </xf>
    <xf numFmtId="4" fontId="22" fillId="8" borderId="112" xfId="0" applyNumberFormat="1" applyFont="1" applyFill="1" applyBorder="1" applyAlignment="1">
      <alignment horizontal="right" vertical="center"/>
    </xf>
    <xf numFmtId="4" fontId="22" fillId="7" borderId="43" xfId="0" applyNumberFormat="1" applyFont="1" applyFill="1" applyBorder="1" applyAlignment="1">
      <alignment horizontal="right" vertical="top"/>
    </xf>
    <xf numFmtId="4" fontId="22" fillId="2" borderId="45" xfId="0" applyNumberFormat="1" applyFont="1" applyFill="1" applyBorder="1" applyAlignment="1">
      <alignment horizontal="right" vertical="top"/>
    </xf>
    <xf numFmtId="4" fontId="22" fillId="2" borderId="91" xfId="0" applyNumberFormat="1" applyFont="1" applyFill="1" applyBorder="1" applyAlignment="1">
      <alignment horizontal="right" vertical="top"/>
    </xf>
    <xf numFmtId="4" fontId="22" fillId="7" borderId="91" xfId="0" applyNumberFormat="1" applyFont="1" applyFill="1" applyBorder="1" applyAlignment="1">
      <alignment horizontal="right" vertical="top"/>
    </xf>
    <xf numFmtId="4" fontId="22" fillId="2" borderId="39" xfId="0" applyNumberFormat="1" applyFont="1" applyFill="1" applyBorder="1" applyAlignment="1">
      <alignment horizontal="right" vertical="top"/>
    </xf>
    <xf numFmtId="4" fontId="22" fillId="2" borderId="59" xfId="0" applyNumberFormat="1" applyFont="1" applyFill="1" applyBorder="1" applyAlignment="1">
      <alignment horizontal="right" vertical="top"/>
    </xf>
    <xf numFmtId="4" fontId="22" fillId="8" borderId="57" xfId="0" applyNumberFormat="1" applyFont="1" applyFill="1" applyBorder="1" applyAlignment="1">
      <alignment horizontal="right" vertical="center"/>
    </xf>
    <xf numFmtId="4" fontId="22" fillId="7" borderId="100" xfId="0" applyNumberFormat="1" applyFont="1" applyFill="1" applyBorder="1" applyAlignment="1">
      <alignment horizontal="right" vertical="top"/>
    </xf>
    <xf numFmtId="4" fontId="22" fillId="2" borderId="101" xfId="0" applyNumberFormat="1" applyFont="1" applyFill="1" applyBorder="1" applyAlignment="1">
      <alignment horizontal="right" vertical="top"/>
    </xf>
    <xf numFmtId="4" fontId="22" fillId="2" borderId="102" xfId="0" applyNumberFormat="1" applyFont="1" applyFill="1" applyBorder="1" applyAlignment="1">
      <alignment horizontal="right" vertical="top"/>
    </xf>
    <xf numFmtId="4" fontId="22" fillId="7" borderId="102" xfId="0" applyNumberFormat="1" applyFont="1" applyFill="1" applyBorder="1" applyAlignment="1">
      <alignment horizontal="right" vertical="top"/>
    </xf>
    <xf numFmtId="4" fontId="22" fillId="2" borderId="105" xfId="0" applyNumberFormat="1" applyFont="1" applyFill="1" applyBorder="1" applyAlignment="1">
      <alignment horizontal="right" vertical="top"/>
    </xf>
    <xf numFmtId="4" fontId="22" fillId="7" borderId="115" xfId="0" applyNumberFormat="1" applyFont="1" applyFill="1" applyBorder="1" applyAlignment="1">
      <alignment horizontal="right" vertical="top"/>
    </xf>
    <xf numFmtId="4" fontId="22" fillId="7" borderId="59" xfId="0" applyNumberFormat="1" applyFont="1" applyFill="1" applyBorder="1" applyAlignment="1">
      <alignment horizontal="right" vertical="top"/>
    </xf>
    <xf numFmtId="4" fontId="22" fillId="7" borderId="123" xfId="0" applyNumberFormat="1" applyFont="1" applyFill="1" applyBorder="1" applyAlignment="1">
      <alignment horizontal="right" vertical="top"/>
    </xf>
    <xf numFmtId="4" fontId="22" fillId="8" borderId="51" xfId="0" applyNumberFormat="1" applyFont="1" applyFill="1" applyBorder="1" applyAlignment="1">
      <alignment horizontal="right" vertical="center"/>
    </xf>
    <xf numFmtId="49" fontId="23" fillId="2" borderId="34" xfId="0" applyNumberFormat="1" applyFont="1" applyFill="1" applyBorder="1" applyAlignment="1">
      <alignment horizontal="center" vertical="top"/>
    </xf>
    <xf numFmtId="49" fontId="23" fillId="0" borderId="34" xfId="0" applyNumberFormat="1" applyFont="1" applyFill="1" applyBorder="1" applyAlignment="1">
      <alignment horizontal="center" vertical="top"/>
    </xf>
    <xf numFmtId="4" fontId="22" fillId="8" borderId="127" xfId="0" applyNumberFormat="1" applyFont="1" applyFill="1" applyBorder="1" applyAlignment="1">
      <alignment horizontal="right" vertical="center"/>
    </xf>
    <xf numFmtId="4" fontId="22" fillId="2" borderId="137" xfId="0" applyNumberFormat="1" applyFont="1" applyFill="1" applyBorder="1" applyAlignment="1">
      <alignment horizontal="right" vertical="top"/>
    </xf>
    <xf numFmtId="4" fontId="22" fillId="2" borderId="142" xfId="0" applyNumberFormat="1" applyFont="1" applyFill="1" applyBorder="1" applyAlignment="1">
      <alignment horizontal="right" vertical="top"/>
    </xf>
    <xf numFmtId="4" fontId="22" fillId="2" borderId="141" xfId="0" applyNumberFormat="1" applyFont="1" applyFill="1" applyBorder="1" applyAlignment="1">
      <alignment horizontal="right" vertical="top"/>
    </xf>
    <xf numFmtId="4" fontId="22" fillId="2" borderId="115" xfId="0" applyNumberFormat="1" applyFont="1" applyFill="1" applyBorder="1" applyAlignment="1">
      <alignment horizontal="right" vertical="top"/>
    </xf>
    <xf numFmtId="4" fontId="22" fillId="2" borderId="123" xfId="0" applyNumberFormat="1" applyFont="1" applyFill="1" applyBorder="1" applyAlignment="1">
      <alignment horizontal="right" vertical="top"/>
    </xf>
    <xf numFmtId="49" fontId="1" fillId="2" borderId="163" xfId="0" applyNumberFormat="1" applyFont="1" applyFill="1" applyBorder="1" applyAlignment="1">
      <alignment horizontal="left" vertical="center" wrapText="1"/>
    </xf>
    <xf numFmtId="0" fontId="1" fillId="2" borderId="164" xfId="0" applyFont="1" applyFill="1" applyBorder="1" applyAlignment="1">
      <alignment vertical="top" wrapText="1"/>
    </xf>
    <xf numFmtId="49" fontId="1" fillId="2" borderId="165" xfId="0" applyNumberFormat="1" applyFont="1" applyFill="1" applyBorder="1" applyAlignment="1">
      <alignment vertical="top" wrapText="1"/>
    </xf>
    <xf numFmtId="4" fontId="22" fillId="2" borderId="33" xfId="0" applyNumberFormat="1" applyFont="1" applyFill="1" applyBorder="1" applyAlignment="1">
      <alignment horizontal="right" vertical="top"/>
    </xf>
    <xf numFmtId="4" fontId="22" fillId="2" borderId="44" xfId="0" applyNumberFormat="1" applyFont="1" applyFill="1" applyBorder="1" applyAlignment="1">
      <alignment horizontal="right" vertical="top"/>
    </xf>
    <xf numFmtId="4" fontId="22" fillId="2" borderId="31" xfId="0" applyNumberFormat="1" applyFont="1" applyFill="1" applyBorder="1" applyAlignment="1">
      <alignment horizontal="right" vertical="top"/>
    </xf>
    <xf numFmtId="4" fontId="22" fillId="2" borderId="34" xfId="0" applyNumberFormat="1" applyFont="1" applyFill="1" applyBorder="1" applyAlignment="1">
      <alignment horizontal="right" vertical="top"/>
    </xf>
    <xf numFmtId="4" fontId="22" fillId="2" borderId="147" xfId="0" applyNumberFormat="1" applyFont="1" applyFill="1" applyBorder="1" applyAlignment="1">
      <alignment horizontal="right" vertical="top"/>
    </xf>
    <xf numFmtId="4" fontId="22" fillId="2" borderId="36" xfId="0" applyNumberFormat="1" applyFont="1" applyFill="1" applyBorder="1" applyAlignment="1">
      <alignment horizontal="right" vertical="top"/>
    </xf>
    <xf numFmtId="4" fontId="22" fillId="8" borderId="119" xfId="0" applyNumberFormat="1" applyFont="1" applyFill="1" applyBorder="1" applyAlignment="1">
      <alignment horizontal="right" vertical="center"/>
    </xf>
    <xf numFmtId="4" fontId="22" fillId="8" borderId="120" xfId="0" applyNumberFormat="1" applyFont="1" applyFill="1" applyBorder="1" applyAlignment="1">
      <alignment horizontal="right" vertical="center"/>
    </xf>
    <xf numFmtId="4" fontId="22" fillId="2" borderId="166" xfId="0" applyNumberFormat="1" applyFont="1" applyFill="1" applyBorder="1" applyAlignment="1">
      <alignment horizontal="right" vertical="top"/>
    </xf>
    <xf numFmtId="4" fontId="22" fillId="2" borderId="62" xfId="0" applyNumberFormat="1" applyFont="1" applyFill="1" applyBorder="1" applyAlignment="1">
      <alignment horizontal="right" vertical="top"/>
    </xf>
    <xf numFmtId="4" fontId="22" fillId="2" borderId="46" xfId="0" applyNumberFormat="1" applyFont="1" applyFill="1" applyBorder="1" applyAlignment="1">
      <alignment horizontal="right" vertical="top"/>
    </xf>
    <xf numFmtId="0" fontId="26" fillId="2" borderId="24" xfId="0" applyFont="1" applyFill="1" applyBorder="1" applyAlignment="1">
      <alignment wrapText="1"/>
    </xf>
    <xf numFmtId="0" fontId="27" fillId="2" borderId="24" xfId="0" applyFont="1" applyFill="1" applyBorder="1" applyAlignment="1">
      <alignment horizontal="center"/>
    </xf>
    <xf numFmtId="49" fontId="26" fillId="2" borderId="24" xfId="0" applyNumberFormat="1" applyFont="1" applyFill="1" applyBorder="1" applyAlignment="1">
      <alignment horizontal="left" wrapText="1"/>
    </xf>
    <xf numFmtId="0" fontId="26" fillId="2" borderId="3" xfId="0" applyFont="1" applyFill="1" applyBorder="1" applyAlignment="1">
      <alignment horizontal="center"/>
    </xf>
    <xf numFmtId="4" fontId="26" fillId="2" borderId="24" xfId="0" applyNumberFormat="1" applyFont="1" applyFill="1" applyBorder="1" applyAlignment="1">
      <alignment horizontal="right"/>
    </xf>
    <xf numFmtId="49" fontId="26" fillId="2" borderId="24" xfId="0" applyNumberFormat="1" applyFont="1" applyFill="1" applyBorder="1" applyAlignment="1">
      <alignment horizontal="left"/>
    </xf>
    <xf numFmtId="4" fontId="26" fillId="2" borderId="3" xfId="0" applyNumberFormat="1" applyFont="1" applyFill="1" applyBorder="1" applyAlignment="1">
      <alignment horizontal="right"/>
    </xf>
    <xf numFmtId="4" fontId="26" fillId="2" borderId="92" xfId="0" applyNumberFormat="1" applyFont="1" applyFill="1" applyBorder="1" applyAlignment="1">
      <alignment horizontal="right"/>
    </xf>
    <xf numFmtId="4" fontId="27" fillId="2" borderId="24" xfId="0" applyNumberFormat="1" applyFont="1" applyFill="1" applyBorder="1" applyAlignment="1">
      <alignment horizontal="right"/>
    </xf>
    <xf numFmtId="49" fontId="26" fillId="2" borderId="24" xfId="0" applyNumberFormat="1" applyFont="1" applyFill="1" applyBorder="1" applyAlignment="1">
      <alignment horizontal="center" wrapText="1"/>
    </xf>
    <xf numFmtId="4" fontId="22" fillId="2" borderId="167" xfId="0" applyNumberFormat="1" applyFont="1" applyFill="1" applyBorder="1" applyAlignment="1">
      <alignment horizontal="right" vertical="top"/>
    </xf>
    <xf numFmtId="4" fontId="22" fillId="2" borderId="168" xfId="0" applyNumberFormat="1" applyFont="1" applyFill="1" applyBorder="1" applyAlignment="1">
      <alignment horizontal="right" vertical="top"/>
    </xf>
    <xf numFmtId="4" fontId="22" fillId="2" borderId="169" xfId="0" applyNumberFormat="1" applyFont="1" applyFill="1" applyBorder="1" applyAlignment="1">
      <alignment horizontal="right" vertical="top"/>
    </xf>
    <xf numFmtId="4" fontId="22" fillId="2" borderId="104" xfId="0" applyNumberFormat="1" applyFont="1" applyFill="1" applyBorder="1" applyAlignment="1">
      <alignment horizontal="right" vertical="top"/>
    </xf>
    <xf numFmtId="0" fontId="28" fillId="0" borderId="0" xfId="0" applyFont="1" applyAlignment="1"/>
    <xf numFmtId="4" fontId="22" fillId="8" borderId="33" xfId="0" applyNumberFormat="1" applyFont="1" applyFill="1" applyBorder="1" applyAlignment="1">
      <alignment horizontal="right" vertical="center"/>
    </xf>
    <xf numFmtId="49" fontId="1" fillId="2" borderId="170" xfId="0" applyNumberFormat="1" applyFont="1" applyFill="1" applyBorder="1" applyAlignment="1">
      <alignment vertical="top" wrapText="1"/>
    </xf>
    <xf numFmtId="4" fontId="22" fillId="3" borderId="5" xfId="0" applyNumberFormat="1" applyFont="1" applyFill="1" applyBorder="1" applyAlignment="1">
      <alignment horizontal="right" vertical="center"/>
    </xf>
    <xf numFmtId="4" fontId="22" fillId="2" borderId="49" xfId="0" applyNumberFormat="1" applyFont="1" applyFill="1" applyBorder="1" applyAlignment="1">
      <alignment horizontal="right" vertical="center"/>
    </xf>
    <xf numFmtId="4" fontId="3" fillId="8" borderId="101" xfId="0" applyNumberFormat="1" applyFont="1" applyFill="1" applyBorder="1" applyAlignment="1">
      <alignment horizontal="right" vertical="center"/>
    </xf>
    <xf numFmtId="4" fontId="3" fillId="3" borderId="29" xfId="0" applyNumberFormat="1" applyFont="1" applyFill="1" applyBorder="1" applyAlignment="1">
      <alignment horizontal="right" vertical="center"/>
    </xf>
    <xf numFmtId="4" fontId="3" fillId="3" borderId="171" xfId="0" applyNumberFormat="1" applyFont="1" applyFill="1" applyBorder="1" applyAlignment="1">
      <alignment horizontal="right" vertical="center"/>
    </xf>
    <xf numFmtId="4" fontId="3" fillId="3" borderId="172" xfId="0" applyNumberFormat="1" applyFont="1" applyFill="1" applyBorder="1" applyAlignment="1">
      <alignment horizontal="right" vertical="center"/>
    </xf>
    <xf numFmtId="49" fontId="3" fillId="2" borderId="69" xfId="0" applyNumberFormat="1" applyFont="1" applyFill="1" applyBorder="1" applyAlignment="1">
      <alignment horizontal="center" vertical="top"/>
    </xf>
    <xf numFmtId="49" fontId="1" fillId="2" borderId="69" xfId="0" applyNumberFormat="1" applyFont="1" applyFill="1" applyBorder="1" applyAlignment="1">
      <alignment vertical="top" wrapText="1"/>
    </xf>
    <xf numFmtId="49" fontId="25" fillId="2" borderId="69" xfId="0" applyNumberFormat="1" applyFont="1" applyFill="1" applyBorder="1" applyAlignment="1">
      <alignment horizontal="center" vertical="top"/>
    </xf>
    <xf numFmtId="4" fontId="22" fillId="2" borderId="103" xfId="0" applyNumberFormat="1" applyFont="1" applyFill="1" applyBorder="1" applyAlignment="1">
      <alignment horizontal="right" vertical="top"/>
    </xf>
    <xf numFmtId="4" fontId="22" fillId="7" borderId="173" xfId="0" applyNumberFormat="1" applyFont="1" applyFill="1" applyBorder="1" applyAlignment="1">
      <alignment horizontal="right" vertical="top"/>
    </xf>
    <xf numFmtId="4" fontId="22" fillId="7" borderId="174" xfId="0" applyNumberFormat="1" applyFont="1" applyFill="1" applyBorder="1" applyAlignment="1">
      <alignment horizontal="right" vertical="top"/>
    </xf>
    <xf numFmtId="0" fontId="3" fillId="7" borderId="53" xfId="0" applyFont="1" applyFill="1" applyBorder="1" applyAlignment="1">
      <alignment vertical="top" wrapText="1"/>
    </xf>
    <xf numFmtId="49" fontId="3" fillId="7" borderId="175" xfId="0" applyNumberFormat="1" applyFont="1" applyFill="1" applyBorder="1" applyAlignment="1">
      <alignment vertical="top"/>
    </xf>
    <xf numFmtId="49" fontId="3" fillId="7" borderId="176" xfId="0" applyNumberFormat="1" applyFont="1" applyFill="1" applyBorder="1" applyAlignment="1">
      <alignment horizontal="center" vertical="top"/>
    </xf>
    <xf numFmtId="49" fontId="11" fillId="7" borderId="176" xfId="0" applyNumberFormat="1" applyFont="1" applyFill="1" applyBorder="1" applyAlignment="1">
      <alignment vertical="top" wrapText="1"/>
    </xf>
    <xf numFmtId="0" fontId="3" fillId="7" borderId="176" xfId="0" applyFont="1" applyFill="1" applyBorder="1" applyAlignment="1">
      <alignment horizontal="center" vertical="top"/>
    </xf>
    <xf numFmtId="4" fontId="3" fillId="7" borderId="177" xfId="0" applyNumberFormat="1" applyFont="1" applyFill="1" applyBorder="1" applyAlignment="1">
      <alignment horizontal="right" vertical="top"/>
    </xf>
    <xf numFmtId="4" fontId="3" fillId="7" borderId="178" xfId="0" applyNumberFormat="1" applyFont="1" applyFill="1" applyBorder="1" applyAlignment="1">
      <alignment horizontal="right" vertical="top"/>
    </xf>
    <xf numFmtId="4" fontId="3" fillId="7" borderId="179" xfId="0" applyNumberFormat="1" applyFont="1" applyFill="1" applyBorder="1" applyAlignment="1">
      <alignment horizontal="right" vertical="top"/>
    </xf>
    <xf numFmtId="4" fontId="22" fillId="7" borderId="177" xfId="0" applyNumberFormat="1" applyFont="1" applyFill="1" applyBorder="1" applyAlignment="1">
      <alignment horizontal="right" vertical="top"/>
    </xf>
    <xf numFmtId="4" fontId="22" fillId="7" borderId="74" xfId="0" applyNumberFormat="1" applyFont="1" applyFill="1" applyBorder="1" applyAlignment="1">
      <alignment horizontal="right" vertical="top"/>
    </xf>
    <xf numFmtId="0" fontId="3" fillId="7" borderId="180" xfId="0" applyFont="1" applyFill="1" applyBorder="1" applyAlignment="1">
      <alignment vertical="top" wrapText="1"/>
    </xf>
    <xf numFmtId="49" fontId="3" fillId="2" borderId="83" xfId="0" applyNumberFormat="1" applyFont="1" applyFill="1" applyBorder="1" applyAlignment="1">
      <alignment vertical="top"/>
    </xf>
    <xf numFmtId="0" fontId="1" fillId="2" borderId="80" xfId="0" applyFont="1" applyFill="1" applyBorder="1" applyAlignment="1">
      <alignment vertical="top" wrapText="1"/>
    </xf>
    <xf numFmtId="49" fontId="3" fillId="2" borderId="84" xfId="0" applyNumberFormat="1" applyFont="1" applyFill="1" applyBorder="1" applyAlignment="1">
      <alignment vertical="top"/>
    </xf>
    <xf numFmtId="49" fontId="3" fillId="2" borderId="181" xfId="0" applyNumberFormat="1" applyFont="1" applyFill="1" applyBorder="1" applyAlignment="1">
      <alignment horizontal="center" vertical="top"/>
    </xf>
    <xf numFmtId="49" fontId="1" fillId="2" borderId="181" xfId="0" applyNumberFormat="1" applyFont="1" applyFill="1" applyBorder="1" applyAlignment="1">
      <alignment vertical="top" wrapText="1"/>
    </xf>
    <xf numFmtId="0" fontId="1" fillId="2" borderId="181" xfId="0" applyFont="1" applyFill="1" applyBorder="1" applyAlignment="1">
      <alignment horizontal="center" vertical="top"/>
    </xf>
    <xf numFmtId="4" fontId="1" fillId="2" borderId="182" xfId="0" applyNumberFormat="1" applyFont="1" applyFill="1" applyBorder="1" applyAlignment="1">
      <alignment horizontal="right" vertical="top"/>
    </xf>
    <xf numFmtId="4" fontId="1" fillId="2" borderId="183" xfId="0" applyNumberFormat="1" applyFont="1" applyFill="1" applyBorder="1" applyAlignment="1">
      <alignment horizontal="right" vertical="top"/>
    </xf>
    <xf numFmtId="4" fontId="1" fillId="2" borderId="184" xfId="0" applyNumberFormat="1" applyFont="1" applyFill="1" applyBorder="1" applyAlignment="1">
      <alignment horizontal="right" vertical="top"/>
    </xf>
    <xf numFmtId="4" fontId="22" fillId="2" borderId="182" xfId="0" applyNumberFormat="1" applyFont="1" applyFill="1" applyBorder="1" applyAlignment="1">
      <alignment horizontal="right" vertical="top"/>
    </xf>
    <xf numFmtId="4" fontId="22" fillId="2" borderId="185" xfId="0" applyNumberFormat="1" applyFont="1" applyFill="1" applyBorder="1" applyAlignment="1">
      <alignment horizontal="right" vertical="top"/>
    </xf>
    <xf numFmtId="4" fontId="22" fillId="2" borderId="186" xfId="0" applyNumberFormat="1" applyFont="1" applyFill="1" applyBorder="1" applyAlignment="1">
      <alignment horizontal="right" vertical="top"/>
    </xf>
    <xf numFmtId="0" fontId="1" fillId="2" borderId="187" xfId="0" applyFont="1" applyFill="1" applyBorder="1" applyAlignment="1">
      <alignment vertical="top" wrapText="1"/>
    </xf>
    <xf numFmtId="49" fontId="25" fillId="2" borderId="34" xfId="0" applyNumberFormat="1" applyFont="1" applyFill="1" applyBorder="1" applyAlignment="1">
      <alignment vertical="top" wrapText="1"/>
    </xf>
    <xf numFmtId="49" fontId="1" fillId="2" borderId="189" xfId="0" applyNumberFormat="1" applyFont="1" applyFill="1" applyBorder="1" applyAlignment="1">
      <alignment horizontal="center" vertical="top"/>
    </xf>
    <xf numFmtId="4" fontId="1" fillId="2" borderId="188" xfId="0" applyNumberFormat="1" applyFont="1" applyFill="1" applyBorder="1" applyAlignment="1">
      <alignment horizontal="right" vertical="top"/>
    </xf>
    <xf numFmtId="4" fontId="1" fillId="0" borderId="148" xfId="0" applyNumberFormat="1" applyFont="1" applyFill="1" applyBorder="1" applyAlignment="1">
      <alignment horizontal="right" vertical="top"/>
    </xf>
    <xf numFmtId="49" fontId="25" fillId="0" borderId="148" xfId="0" applyNumberFormat="1" applyFont="1" applyFill="1" applyBorder="1" applyAlignment="1">
      <alignment vertical="top" wrapText="1"/>
    </xf>
    <xf numFmtId="49" fontId="29" fillId="7" borderId="32" xfId="0" applyNumberFormat="1" applyFont="1" applyFill="1" applyBorder="1" applyAlignment="1">
      <alignment vertical="top" wrapText="1"/>
    </xf>
    <xf numFmtId="49" fontId="25" fillId="2" borderId="54" xfId="0" applyNumberFormat="1" applyFont="1" applyFill="1" applyBorder="1" applyAlignment="1">
      <alignment vertical="top" wrapText="1"/>
    </xf>
    <xf numFmtId="49" fontId="25" fillId="0" borderId="34" xfId="0" applyNumberFormat="1" applyFont="1" applyFill="1" applyBorder="1" applyAlignment="1">
      <alignment vertical="top" wrapText="1"/>
    </xf>
    <xf numFmtId="49" fontId="25" fillId="2" borderId="33" xfId="0" applyNumberFormat="1" applyFont="1" applyFill="1" applyBorder="1" applyAlignment="1">
      <alignment vertical="top" wrapText="1"/>
    </xf>
    <xf numFmtId="164" fontId="1" fillId="2" borderId="19" xfId="0" applyNumberFormat="1" applyFont="1" applyFill="1" applyBorder="1" applyAlignment="1">
      <alignment horizontal="right" vertical="top" wrapText="1"/>
    </xf>
    <xf numFmtId="49" fontId="3" fillId="2" borderId="65" xfId="0" applyNumberFormat="1" applyFont="1" applyFill="1" applyBorder="1" applyAlignment="1">
      <alignment horizontal="center" vertical="top"/>
    </xf>
    <xf numFmtId="49" fontId="1" fillId="2" borderId="53" xfId="0" applyNumberFormat="1" applyFont="1" applyFill="1" applyBorder="1" applyAlignment="1">
      <alignment vertical="top" wrapText="1"/>
    </xf>
    <xf numFmtId="164" fontId="1" fillId="2" borderId="65" xfId="0" applyNumberFormat="1" applyFont="1" applyFill="1" applyBorder="1" applyAlignment="1">
      <alignment horizontal="right" vertical="top"/>
    </xf>
    <xf numFmtId="164" fontId="1" fillId="2" borderId="55" xfId="0" applyNumberFormat="1" applyFont="1" applyFill="1" applyBorder="1" applyAlignment="1">
      <alignment horizontal="right" vertical="top"/>
    </xf>
    <xf numFmtId="4" fontId="22" fillId="2" borderId="65" xfId="0" applyNumberFormat="1" applyFont="1" applyFill="1" applyBorder="1" applyAlignment="1">
      <alignment horizontal="right" vertical="top"/>
    </xf>
    <xf numFmtId="49" fontId="3" fillId="2" borderId="189" xfId="0" applyNumberFormat="1" applyFont="1" applyFill="1" applyBorder="1" applyAlignment="1">
      <alignment vertical="top"/>
    </xf>
    <xf numFmtId="49" fontId="3" fillId="2" borderId="188" xfId="0" applyNumberFormat="1" applyFont="1" applyFill="1" applyBorder="1" applyAlignment="1">
      <alignment horizontal="center" vertical="top"/>
    </xf>
    <xf numFmtId="49" fontId="1" fillId="2" borderId="191" xfId="0" applyNumberFormat="1" applyFont="1" applyFill="1" applyBorder="1" applyAlignment="1">
      <alignment horizontal="center" vertical="top"/>
    </xf>
    <xf numFmtId="164" fontId="1" fillId="2" borderId="192" xfId="0" applyNumberFormat="1" applyFont="1" applyFill="1" applyBorder="1" applyAlignment="1">
      <alignment horizontal="right" vertical="top"/>
    </xf>
    <xf numFmtId="164" fontId="1" fillId="2" borderId="193" xfId="0" applyNumberFormat="1" applyFont="1" applyFill="1" applyBorder="1" applyAlignment="1">
      <alignment horizontal="left" vertical="top"/>
    </xf>
    <xf numFmtId="4" fontId="1" fillId="2" borderId="170" xfId="0" applyNumberFormat="1" applyFont="1" applyFill="1" applyBorder="1" applyAlignment="1">
      <alignment horizontal="right" vertical="top"/>
    </xf>
    <xf numFmtId="4" fontId="1" fillId="2" borderId="194" xfId="0" applyNumberFormat="1" applyFont="1" applyFill="1" applyBorder="1" applyAlignment="1">
      <alignment horizontal="right" vertical="top"/>
    </xf>
    <xf numFmtId="4" fontId="1" fillId="2" borderId="168" xfId="0" applyNumberFormat="1" applyFont="1" applyFill="1" applyBorder="1" applyAlignment="1">
      <alignment horizontal="right" vertical="top"/>
    </xf>
    <xf numFmtId="4" fontId="1" fillId="2" borderId="195" xfId="0" applyNumberFormat="1" applyFont="1" applyFill="1" applyBorder="1" applyAlignment="1">
      <alignment horizontal="right" vertical="top"/>
    </xf>
    <xf numFmtId="4" fontId="1" fillId="2" borderId="196" xfId="0" applyNumberFormat="1" applyFont="1" applyFill="1" applyBorder="1" applyAlignment="1">
      <alignment horizontal="right" vertical="top"/>
    </xf>
    <xf numFmtId="4" fontId="22" fillId="2" borderId="188" xfId="0" applyNumberFormat="1" applyFont="1" applyFill="1" applyBorder="1" applyAlignment="1">
      <alignment horizontal="right" vertical="top"/>
    </xf>
    <xf numFmtId="4" fontId="22" fillId="2" borderId="195" xfId="0" applyNumberFormat="1" applyFont="1" applyFill="1" applyBorder="1" applyAlignment="1">
      <alignment horizontal="right" vertical="top"/>
    </xf>
    <xf numFmtId="49" fontId="25" fillId="2" borderId="190" xfId="0" applyNumberFormat="1" applyFont="1" applyFill="1" applyBorder="1" applyAlignment="1">
      <alignment vertical="top" wrapText="1"/>
    </xf>
    <xf numFmtId="49" fontId="25" fillId="2" borderId="53" xfId="0" applyNumberFormat="1" applyFont="1" applyFill="1" applyBorder="1" applyAlignment="1">
      <alignment vertical="top" wrapText="1"/>
    </xf>
    <xf numFmtId="49" fontId="1" fillId="0" borderId="34" xfId="0" applyNumberFormat="1" applyFont="1" applyFill="1" applyBorder="1" applyAlignment="1">
      <alignment vertical="top" wrapText="1"/>
    </xf>
    <xf numFmtId="0" fontId="31" fillId="2" borderId="23" xfId="0" applyFont="1" applyFill="1" applyBorder="1" applyAlignment="1"/>
    <xf numFmtId="0" fontId="32" fillId="2" borderId="3" xfId="0" applyFont="1" applyFill="1" applyBorder="1" applyAlignment="1">
      <alignment horizontal="center"/>
    </xf>
    <xf numFmtId="4" fontId="32" fillId="2" borderId="23" xfId="0" applyNumberFormat="1" applyFont="1" applyFill="1" applyBorder="1" applyAlignment="1">
      <alignment horizontal="right"/>
    </xf>
    <xf numFmtId="4" fontId="32" fillId="2" borderId="3" xfId="0" applyNumberFormat="1" applyFont="1" applyFill="1" applyBorder="1" applyAlignment="1">
      <alignment horizontal="right"/>
    </xf>
    <xf numFmtId="4" fontId="32" fillId="2" borderId="66" xfId="0" applyNumberFormat="1" applyFont="1" applyFill="1" applyBorder="1" applyAlignment="1">
      <alignment horizontal="right"/>
    </xf>
    <xf numFmtId="4" fontId="31" fillId="2" borderId="23" xfId="0" applyNumberFormat="1" applyFont="1" applyFill="1" applyBorder="1" applyAlignment="1">
      <alignment horizontal="left"/>
    </xf>
    <xf numFmtId="0" fontId="32" fillId="2" borderId="23" xfId="0" applyFont="1" applyFill="1" applyBorder="1" applyAlignment="1">
      <alignment wrapText="1"/>
    </xf>
    <xf numFmtId="0" fontId="33" fillId="0" borderId="197" xfId="0" applyFont="1" applyBorder="1" applyAlignment="1">
      <alignment wrapText="1"/>
    </xf>
    <xf numFmtId="0" fontId="34" fillId="0" borderId="197" xfId="0" applyFont="1" applyBorder="1" applyAlignment="1">
      <alignment horizontal="right" wrapText="1"/>
    </xf>
    <xf numFmtId="0" fontId="33" fillId="0" borderId="201" xfId="0" applyFont="1" applyBorder="1" applyAlignment="1">
      <alignment wrapText="1"/>
    </xf>
    <xf numFmtId="0" fontId="37" fillId="0" borderId="202" xfId="0" applyFont="1" applyBorder="1" applyAlignment="1">
      <alignment horizontal="center" vertical="center" wrapText="1"/>
    </xf>
    <xf numFmtId="0" fontId="37" fillId="0" borderId="203" xfId="0" applyFont="1" applyBorder="1" applyAlignment="1">
      <alignment horizontal="center" vertical="center" wrapText="1"/>
    </xf>
    <xf numFmtId="0" fontId="33" fillId="0" borderId="203" xfId="0" applyFont="1" applyBorder="1" applyAlignment="1">
      <alignment wrapText="1"/>
    </xf>
    <xf numFmtId="0" fontId="33" fillId="0" borderId="202" xfId="0" applyFont="1" applyBorder="1" applyAlignment="1">
      <alignment horizontal="right" wrapText="1"/>
    </xf>
    <xf numFmtId="0" fontId="38" fillId="0" borderId="197" xfId="0" applyFont="1" applyBorder="1" applyAlignment="1">
      <alignment vertical="center"/>
    </xf>
    <xf numFmtId="0" fontId="38" fillId="0" borderId="197" xfId="0" applyFont="1" applyBorder="1" applyAlignment="1">
      <alignment wrapText="1"/>
    </xf>
    <xf numFmtId="49" fontId="33" fillId="0" borderId="202" xfId="0" applyNumberFormat="1" applyFont="1" applyBorder="1" applyAlignment="1">
      <alignment horizontal="right" wrapText="1"/>
    </xf>
    <xf numFmtId="43" fontId="33" fillId="0" borderId="203" xfId="1" applyFont="1" applyBorder="1" applyAlignment="1">
      <alignment wrapText="1"/>
    </xf>
    <xf numFmtId="0" fontId="37" fillId="11" borderId="202" xfId="0" applyFont="1" applyFill="1" applyBorder="1" applyAlignment="1">
      <alignment horizontal="center" vertical="center" wrapText="1"/>
    </xf>
    <xf numFmtId="0" fontId="37" fillId="11" borderId="203" xfId="0" applyFont="1" applyFill="1" applyBorder="1" applyAlignment="1">
      <alignment horizontal="left" vertical="center" wrapText="1"/>
    </xf>
    <xf numFmtId="0" fontId="37" fillId="11" borderId="203" xfId="0" applyFont="1" applyFill="1" applyBorder="1" applyAlignment="1">
      <alignment horizontal="center" vertical="center" wrapText="1"/>
    </xf>
    <xf numFmtId="49" fontId="37" fillId="11" borderId="202" xfId="0" applyNumberFormat="1" applyFont="1" applyFill="1" applyBorder="1" applyAlignment="1">
      <alignment horizontal="right" wrapText="1"/>
    </xf>
    <xf numFmtId="0" fontId="37" fillId="11" borderId="203" xfId="0" applyFont="1" applyFill="1" applyBorder="1" applyAlignment="1">
      <alignment wrapText="1"/>
    </xf>
    <xf numFmtId="43" fontId="37" fillId="11" borderId="203" xfId="1" applyFont="1" applyFill="1" applyBorder="1" applyAlignment="1">
      <alignment wrapText="1"/>
    </xf>
    <xf numFmtId="0" fontId="37" fillId="0" borderId="203" xfId="0" applyFont="1" applyBorder="1" applyAlignment="1">
      <alignment wrapText="1"/>
    </xf>
    <xf numFmtId="43" fontId="37" fillId="0" borderId="203" xfId="1" applyFont="1" applyBorder="1" applyAlignment="1">
      <alignment wrapText="1"/>
    </xf>
    <xf numFmtId="43" fontId="37" fillId="0" borderId="203" xfId="0" applyNumberFormat="1" applyFont="1" applyBorder="1" applyAlignment="1">
      <alignment wrapText="1"/>
    </xf>
    <xf numFmtId="43" fontId="0" fillId="0" borderId="0" xfId="0" applyNumberFormat="1" applyFont="1" applyAlignment="1"/>
    <xf numFmtId="0" fontId="33" fillId="0" borderId="203" xfId="0" applyFont="1" applyFill="1" applyBorder="1" applyAlignment="1">
      <alignment wrapText="1"/>
    </xf>
    <xf numFmtId="0" fontId="37" fillId="0" borderId="25" xfId="0" applyFont="1" applyBorder="1" applyAlignment="1">
      <alignment horizontal="right" wrapText="1"/>
    </xf>
    <xf numFmtId="43" fontId="37" fillId="0" borderId="204" xfId="1" applyFont="1" applyBorder="1" applyAlignment="1">
      <alignment wrapText="1"/>
    </xf>
    <xf numFmtId="0" fontId="37" fillId="0" borderId="204" xfId="0" applyFont="1" applyBorder="1" applyAlignment="1">
      <alignment wrapText="1"/>
    </xf>
    <xf numFmtId="0" fontId="33" fillId="0" borderId="204" xfId="0" applyFont="1" applyBorder="1" applyAlignment="1">
      <alignment wrapText="1"/>
    </xf>
    <xf numFmtId="43" fontId="37" fillId="0" borderId="25" xfId="1" applyFont="1" applyBorder="1" applyAlignment="1">
      <alignment wrapText="1"/>
    </xf>
    <xf numFmtId="0" fontId="37" fillId="0" borderId="25" xfId="0" applyFont="1" applyBorder="1" applyAlignment="1">
      <alignment wrapText="1"/>
    </xf>
    <xf numFmtId="0" fontId="33" fillId="0" borderId="25" xfId="0" applyFont="1" applyBorder="1" applyAlignment="1">
      <alignment wrapText="1"/>
    </xf>
    <xf numFmtId="0" fontId="17" fillId="0" borderId="70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2" fillId="0" borderId="72" xfId="0" applyFont="1" applyBorder="1"/>
    <xf numFmtId="0" fontId="2" fillId="0" borderId="59" xfId="0" applyFont="1" applyBorder="1"/>
    <xf numFmtId="0" fontId="2" fillId="0" borderId="60" xfId="0" applyFont="1" applyBorder="1"/>
    <xf numFmtId="49" fontId="1" fillId="2" borderId="25" xfId="0" applyNumberFormat="1" applyFont="1" applyFill="1" applyBorder="1" applyAlignment="1">
      <alignment horizontal="left" wrapText="1"/>
    </xf>
    <xf numFmtId="0" fontId="2" fillId="0" borderId="25" xfId="0" applyFont="1" applyBorder="1"/>
    <xf numFmtId="0" fontId="18" fillId="0" borderId="73" xfId="0" applyFont="1" applyBorder="1" applyAlignment="1">
      <alignment horizontal="center" vertical="center" wrapText="1"/>
    </xf>
    <xf numFmtId="0" fontId="2" fillId="0" borderId="74" xfId="0" applyFont="1" applyBorder="1"/>
    <xf numFmtId="0" fontId="2" fillId="0" borderId="75" xfId="0" applyFont="1" applyBorder="1"/>
    <xf numFmtId="0" fontId="18" fillId="0" borderId="76" xfId="0" applyFont="1" applyBorder="1" applyAlignment="1">
      <alignment horizontal="center" vertical="center" wrapText="1"/>
    </xf>
    <xf numFmtId="0" fontId="2" fillId="0" borderId="63" xfId="0" applyFont="1" applyBorder="1"/>
    <xf numFmtId="0" fontId="2" fillId="0" borderId="77" xfId="0" applyFont="1" applyBorder="1"/>
    <xf numFmtId="0" fontId="2" fillId="0" borderId="79" xfId="0" applyFont="1" applyBorder="1"/>
    <xf numFmtId="10" fontId="19" fillId="0" borderId="61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0" fontId="15" fillId="0" borderId="25" xfId="0" applyFont="1" applyBorder="1" applyAlignment="1">
      <alignment horizontal="center"/>
    </xf>
    <xf numFmtId="0" fontId="0" fillId="0" borderId="25" xfId="0" applyFont="1" applyBorder="1" applyAlignment="1"/>
    <xf numFmtId="10" fontId="15" fillId="0" borderId="25" xfId="0" applyNumberFormat="1" applyFont="1" applyBorder="1" applyAlignment="1">
      <alignment horizontal="center" vertical="center"/>
    </xf>
    <xf numFmtId="49" fontId="11" fillId="8" borderId="58" xfId="0" applyNumberFormat="1" applyFont="1" applyFill="1" applyBorder="1" applyAlignment="1">
      <alignment horizontal="left" vertical="center" wrapText="1"/>
    </xf>
    <xf numFmtId="0" fontId="2" fillId="0" borderId="56" xfId="0" applyFont="1" applyBorder="1"/>
    <xf numFmtId="0" fontId="2" fillId="0" borderId="124" xfId="0" applyFont="1" applyBorder="1"/>
    <xf numFmtId="49" fontId="11" fillId="8" borderId="128" xfId="0" applyNumberFormat="1" applyFont="1" applyFill="1" applyBorder="1" applyAlignment="1">
      <alignment horizontal="left" vertical="center" wrapText="1"/>
    </xf>
    <xf numFmtId="0" fontId="2" fillId="0" borderId="129" xfId="0" applyFont="1" applyBorder="1"/>
    <xf numFmtId="0" fontId="2" fillId="0" borderId="130" xfId="0" applyFont="1" applyBorder="1"/>
    <xf numFmtId="164" fontId="1" fillId="2" borderId="47" xfId="0" applyNumberFormat="1" applyFont="1" applyFill="1" applyBorder="1" applyAlignment="1">
      <alignment horizontal="center" vertical="center"/>
    </xf>
    <xf numFmtId="0" fontId="2" fillId="0" borderId="28" xfId="0" applyFont="1" applyBorder="1"/>
    <xf numFmtId="0" fontId="2" fillId="0" borderId="48" xfId="0" applyFont="1" applyBorder="1"/>
    <xf numFmtId="49" fontId="3" fillId="3" borderId="27" xfId="0" applyNumberFormat="1" applyFont="1" applyFill="1" applyBorder="1" applyAlignment="1">
      <alignment horizontal="left" vertical="center"/>
    </xf>
    <xf numFmtId="0" fontId="2" fillId="0" borderId="50" xfId="0" applyFont="1" applyBorder="1"/>
    <xf numFmtId="49" fontId="5" fillId="2" borderId="1" xfId="0" applyNumberFormat="1" applyFont="1" applyFill="1" applyBorder="1" applyAlignment="1">
      <alignment horizontal="left"/>
    </xf>
    <xf numFmtId="0" fontId="2" fillId="0" borderId="22" xfId="0" applyFont="1" applyBorder="1"/>
    <xf numFmtId="0" fontId="2" fillId="0" borderId="2" xfId="0" applyFont="1" applyBorder="1"/>
    <xf numFmtId="49" fontId="20" fillId="4" borderId="26" xfId="0" applyNumberFormat="1" applyFont="1" applyFill="1" applyBorder="1" applyAlignment="1">
      <alignment horizontal="center" vertical="center" wrapText="1"/>
    </xf>
    <xf numFmtId="0" fontId="21" fillId="0" borderId="30" xfId="0" applyFont="1" applyBorder="1"/>
    <xf numFmtId="0" fontId="21" fillId="0" borderId="31" xfId="0" applyFont="1" applyBorder="1"/>
    <xf numFmtId="49" fontId="20" fillId="4" borderId="26" xfId="0" applyNumberFormat="1" applyFont="1" applyFill="1" applyBorder="1" applyAlignment="1">
      <alignment horizontal="center" vertical="center"/>
    </xf>
    <xf numFmtId="49" fontId="20" fillId="4" borderId="27" xfId="0" applyNumberFormat="1" applyFont="1" applyFill="1" applyBorder="1" applyAlignment="1">
      <alignment horizontal="center" vertical="center"/>
    </xf>
    <xf numFmtId="49" fontId="20" fillId="4" borderId="50" xfId="0" applyNumberFormat="1" applyFont="1" applyFill="1" applyBorder="1" applyAlignment="1">
      <alignment horizontal="center" vertical="center"/>
    </xf>
    <xf numFmtId="49" fontId="20" fillId="4" borderId="29" xfId="0" applyNumberFormat="1" applyFont="1" applyFill="1" applyBorder="1" applyAlignment="1">
      <alignment horizontal="center" vertical="center"/>
    </xf>
    <xf numFmtId="49" fontId="20" fillId="4" borderId="27" xfId="0" applyNumberFormat="1" applyFont="1" applyFill="1" applyBorder="1" applyAlignment="1">
      <alignment horizontal="center" vertical="center" wrapText="1"/>
    </xf>
    <xf numFmtId="0" fontId="21" fillId="0" borderId="28" xfId="0" applyFont="1" applyBorder="1"/>
    <xf numFmtId="0" fontId="21" fillId="0" borderId="29" xfId="0" applyFont="1" applyBorder="1"/>
    <xf numFmtId="49" fontId="1" fillId="2" borderId="35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1" fillId="0" borderId="67" xfId="0" applyFont="1" applyBorder="1"/>
    <xf numFmtId="0" fontId="21" fillId="0" borderId="40" xfId="0" applyFont="1" applyBorder="1"/>
    <xf numFmtId="49" fontId="20" fillId="4" borderId="50" xfId="0" applyNumberFormat="1" applyFont="1" applyFill="1" applyBorder="1" applyAlignment="1">
      <alignment horizontal="center" vertical="center" wrapText="1"/>
    </xf>
    <xf numFmtId="49" fontId="20" fillId="4" borderId="29" xfId="0" applyNumberFormat="1" applyFont="1" applyFill="1" applyBorder="1" applyAlignment="1">
      <alignment horizontal="center" vertical="center" wrapText="1"/>
    </xf>
    <xf numFmtId="49" fontId="20" fillId="4" borderId="58" xfId="0" applyNumberFormat="1" applyFont="1" applyFill="1" applyBorder="1" applyAlignment="1">
      <alignment horizontal="center" vertical="center" wrapText="1"/>
    </xf>
    <xf numFmtId="49" fontId="20" fillId="4" borderId="56" xfId="0" applyNumberFormat="1" applyFont="1" applyFill="1" applyBorder="1" applyAlignment="1">
      <alignment horizontal="center" vertical="center" wrapText="1"/>
    </xf>
    <xf numFmtId="49" fontId="20" fillId="4" borderId="57" xfId="0" applyNumberFormat="1" applyFont="1" applyFill="1" applyBorder="1" applyAlignment="1">
      <alignment horizontal="center" vertical="center" wrapText="1"/>
    </xf>
    <xf numFmtId="0" fontId="21" fillId="0" borderId="50" xfId="0" applyFont="1" applyBorder="1"/>
    <xf numFmtId="0" fontId="24" fillId="9" borderId="70" xfId="0" applyFont="1" applyFill="1" applyBorder="1" applyAlignment="1">
      <alignment horizontal="center" vertical="center" wrapText="1"/>
    </xf>
    <xf numFmtId="0" fontId="24" fillId="9" borderId="159" xfId="0" applyFont="1" applyFill="1" applyBorder="1" applyAlignment="1">
      <alignment horizontal="center" vertical="center" wrapText="1"/>
    </xf>
    <xf numFmtId="0" fontId="24" fillId="9" borderId="76" xfId="0" applyFont="1" applyFill="1" applyBorder="1" applyAlignment="1">
      <alignment horizontal="center" vertical="center" wrapText="1"/>
    </xf>
    <xf numFmtId="0" fontId="24" fillId="9" borderId="160" xfId="0" applyFont="1" applyFill="1" applyBorder="1" applyAlignment="1">
      <alignment horizontal="center" vertical="center" wrapText="1"/>
    </xf>
    <xf numFmtId="0" fontId="24" fillId="9" borderId="150" xfId="0" applyFont="1" applyFill="1" applyBorder="1" applyAlignment="1">
      <alignment horizontal="center" vertical="center" wrapText="1"/>
    </xf>
    <xf numFmtId="0" fontId="24" fillId="9" borderId="122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right" wrapText="1"/>
    </xf>
    <xf numFmtId="0" fontId="37" fillId="0" borderId="29" xfId="0" applyFont="1" applyBorder="1" applyAlignment="1">
      <alignment horizontal="right" wrapText="1"/>
    </xf>
    <xf numFmtId="0" fontId="33" fillId="0" borderId="198" xfId="0" applyFont="1" applyBorder="1" applyAlignment="1">
      <alignment horizontal="right" wrapText="1"/>
    </xf>
    <xf numFmtId="0" fontId="33" fillId="0" borderId="199" xfId="0" applyFont="1" applyBorder="1" applyAlignment="1">
      <alignment horizontal="right" wrapText="1"/>
    </xf>
    <xf numFmtId="0" fontId="33" fillId="0" borderId="200" xfId="0" applyFont="1" applyBorder="1" applyAlignment="1">
      <alignment horizontal="right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50" xfId="0" applyFont="1" applyFill="1" applyBorder="1" applyAlignment="1">
      <alignment horizontal="center" vertical="center" wrapText="1"/>
    </xf>
    <xf numFmtId="0" fontId="37" fillId="10" borderId="29" xfId="0" applyFont="1" applyFill="1" applyBorder="1" applyAlignment="1">
      <alignment horizontal="center" vertical="center" wrapText="1"/>
    </xf>
    <xf numFmtId="49" fontId="33" fillId="0" borderId="51" xfId="0" applyNumberFormat="1" applyFont="1" applyBorder="1" applyAlignment="1">
      <alignment horizontal="center" vertical="center" wrapText="1"/>
    </xf>
    <xf numFmtId="49" fontId="33" fillId="0" borderId="31" xfId="0" applyNumberFormat="1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49" fontId="33" fillId="0" borderId="51" xfId="0" applyNumberFormat="1" applyFont="1" applyBorder="1" applyAlignment="1">
      <alignment horizontal="center" wrapText="1"/>
    </xf>
    <xf numFmtId="49" fontId="33" fillId="0" borderId="31" xfId="0" applyNumberFormat="1" applyFont="1" applyBorder="1" applyAlignment="1">
      <alignment horizontal="center" wrapText="1"/>
    </xf>
    <xf numFmtId="0" fontId="33" fillId="0" borderId="51" xfId="0" applyFont="1" applyBorder="1" applyAlignment="1">
      <alignment horizontal="center" wrapText="1"/>
    </xf>
    <xf numFmtId="0" fontId="33" fillId="0" borderId="31" xfId="0" applyFont="1" applyBorder="1" applyAlignment="1">
      <alignment horizontal="center" wrapText="1"/>
    </xf>
    <xf numFmtId="0" fontId="34" fillId="0" borderId="198" xfId="0" applyFont="1" applyBorder="1" applyAlignment="1">
      <alignment horizontal="right" wrapText="1"/>
    </xf>
    <xf numFmtId="0" fontId="34" fillId="0" borderId="199" xfId="0" applyFont="1" applyBorder="1" applyAlignment="1">
      <alignment horizontal="right" wrapText="1"/>
    </xf>
    <xf numFmtId="0" fontId="34" fillId="0" borderId="200" xfId="0" applyFont="1" applyBorder="1" applyAlignment="1">
      <alignment horizontal="right" wrapText="1"/>
    </xf>
    <xf numFmtId="0" fontId="35" fillId="0" borderId="198" xfId="0" applyFont="1" applyBorder="1" applyAlignment="1">
      <alignment horizontal="center" wrapText="1"/>
    </xf>
    <xf numFmtId="0" fontId="35" fillId="0" borderId="199" xfId="0" applyFont="1" applyBorder="1" applyAlignment="1">
      <alignment horizontal="center" wrapText="1"/>
    </xf>
    <xf numFmtId="0" fontId="35" fillId="0" borderId="200" xfId="0" applyFont="1" applyBorder="1" applyAlignment="1">
      <alignment horizontal="center" wrapText="1"/>
    </xf>
    <xf numFmtId="0" fontId="36" fillId="0" borderId="198" xfId="0" applyFont="1" applyBorder="1" applyAlignment="1">
      <alignment horizontal="center" wrapText="1"/>
    </xf>
    <xf numFmtId="0" fontId="36" fillId="0" borderId="199" xfId="0" applyFont="1" applyBorder="1" applyAlignment="1">
      <alignment horizontal="center" wrapText="1"/>
    </xf>
    <xf numFmtId="0" fontId="36" fillId="0" borderId="20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1971675" cy="1552575"/>
    <xdr:pic>
      <xdr:nvPicPr>
        <xdr:cNvPr id="2" name="image1.png" descr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5"/>
  <sheetViews>
    <sheetView zoomScaleNormal="100" workbookViewId="0">
      <selection activeCell="K3" sqref="K3"/>
    </sheetView>
  </sheetViews>
  <sheetFormatPr defaultColWidth="12.625" defaultRowHeight="15" customHeight="1" x14ac:dyDescent="0.2"/>
  <cols>
    <col min="1" max="14" width="13.75" customWidth="1"/>
  </cols>
  <sheetData>
    <row r="1" spans="1:15" ht="15" customHeight="1" x14ac:dyDescent="0.25">
      <c r="A1" s="559" t="s">
        <v>0</v>
      </c>
      <c r="B1" s="560"/>
      <c r="C1" s="177"/>
      <c r="D1" s="178"/>
      <c r="E1" s="177"/>
      <c r="F1" s="177"/>
      <c r="G1" s="177"/>
      <c r="H1" s="177"/>
      <c r="I1" s="177"/>
      <c r="J1" s="177"/>
      <c r="K1" s="179" t="s">
        <v>353</v>
      </c>
      <c r="L1" s="177"/>
      <c r="M1" s="177"/>
      <c r="N1" s="177"/>
      <c r="O1" s="2"/>
    </row>
    <row r="2" spans="1:15" ht="15.75" customHeight="1" x14ac:dyDescent="0.25">
      <c r="A2" s="180"/>
      <c r="B2" s="177"/>
      <c r="C2" s="177"/>
      <c r="D2" s="178"/>
      <c r="E2" s="177"/>
      <c r="F2" s="177"/>
      <c r="G2" s="177"/>
      <c r="H2" s="177"/>
      <c r="I2" s="177"/>
      <c r="J2" s="177"/>
      <c r="K2" s="179" t="s">
        <v>354</v>
      </c>
      <c r="L2" s="177"/>
      <c r="M2" s="177"/>
      <c r="N2" s="177"/>
      <c r="O2" s="2"/>
    </row>
    <row r="3" spans="1:15" ht="19.5" customHeight="1" x14ac:dyDescent="0.25">
      <c r="A3" s="180"/>
      <c r="B3" s="177"/>
      <c r="C3" s="177"/>
      <c r="D3" s="178"/>
      <c r="E3" s="177"/>
      <c r="F3" s="177"/>
      <c r="G3" s="177"/>
      <c r="H3" s="177"/>
      <c r="I3" s="177"/>
      <c r="J3" s="177"/>
      <c r="K3" s="181" t="s">
        <v>355</v>
      </c>
      <c r="L3" s="177"/>
      <c r="M3" s="177"/>
      <c r="N3" s="177"/>
      <c r="O3" s="2"/>
    </row>
    <row r="4" spans="1:15" ht="14.25" customHeight="1" x14ac:dyDescent="0.2">
      <c r="A4" s="180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2"/>
    </row>
    <row r="5" spans="1:15" ht="14.25" customHeight="1" x14ac:dyDescent="0.2">
      <c r="A5" s="180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2"/>
    </row>
    <row r="6" spans="1:15" ht="14.25" customHeight="1" x14ac:dyDescent="0.2">
      <c r="A6" s="180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2"/>
    </row>
    <row r="7" spans="1:15" ht="14.25" customHeight="1" x14ac:dyDescent="0.2">
      <c r="A7" s="180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2"/>
    </row>
    <row r="8" spans="1:15" ht="14.25" customHeight="1" x14ac:dyDescent="0.2">
      <c r="A8" s="180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2"/>
    </row>
    <row r="9" spans="1:15" ht="14.25" customHeight="1" x14ac:dyDescent="0.2">
      <c r="A9" s="180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2"/>
    </row>
    <row r="10" spans="1:15" ht="14.25" customHeight="1" x14ac:dyDescent="0.2">
      <c r="A10" s="182" t="s">
        <v>1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2"/>
    </row>
    <row r="11" spans="1:15" ht="14.25" customHeight="1" x14ac:dyDescent="0.2">
      <c r="A11" s="183" t="s">
        <v>356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2"/>
    </row>
    <row r="12" spans="1:15" ht="14.25" customHeight="1" x14ac:dyDescent="0.2">
      <c r="A12" s="183" t="s">
        <v>2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2"/>
    </row>
    <row r="13" spans="1:15" ht="14.25" customHeight="1" x14ac:dyDescent="0.2">
      <c r="A13" s="183" t="s">
        <v>357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2"/>
    </row>
    <row r="14" spans="1:15" ht="14.25" customHeight="1" x14ac:dyDescent="0.2">
      <c r="A14" s="183" t="s">
        <v>358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2"/>
    </row>
    <row r="15" spans="1:15" ht="15.75" customHeight="1" x14ac:dyDescent="0.2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2"/>
    </row>
    <row r="16" spans="1:15" ht="15.75" customHeight="1" x14ac:dyDescent="0.25">
      <c r="A16" s="177"/>
      <c r="B16" s="570" t="s">
        <v>321</v>
      </c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2"/>
    </row>
    <row r="17" spans="1:15" ht="15.75" customHeight="1" x14ac:dyDescent="0.25">
      <c r="A17" s="177"/>
      <c r="B17" s="570" t="s">
        <v>426</v>
      </c>
      <c r="C17" s="571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2"/>
    </row>
    <row r="18" spans="1:15" ht="15.75" customHeight="1" x14ac:dyDescent="0.2">
      <c r="A18" s="177"/>
      <c r="B18" s="572" t="s">
        <v>601</v>
      </c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2"/>
    </row>
    <row r="19" spans="1:15" ht="15.75" customHeight="1" x14ac:dyDescent="0.2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2"/>
    </row>
    <row r="20" spans="1:15" ht="15.75" customHeight="1" thickBot="1" x14ac:dyDescent="0.25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2"/>
    </row>
    <row r="21" spans="1:15" ht="15.75" customHeight="1" x14ac:dyDescent="0.2">
      <c r="A21" s="552"/>
      <c r="B21" s="555" t="s">
        <v>322</v>
      </c>
      <c r="C21" s="556"/>
      <c r="D21" s="561" t="s">
        <v>323</v>
      </c>
      <c r="E21" s="562"/>
      <c r="F21" s="562"/>
      <c r="G21" s="562"/>
      <c r="H21" s="562"/>
      <c r="I21" s="562"/>
      <c r="J21" s="563"/>
      <c r="K21" s="564" t="s">
        <v>324</v>
      </c>
      <c r="L21" s="556"/>
      <c r="M21" s="564" t="s">
        <v>360</v>
      </c>
      <c r="N21" s="566"/>
      <c r="O21" s="2"/>
    </row>
    <row r="22" spans="1:15" ht="66" customHeight="1" x14ac:dyDescent="0.2">
      <c r="A22" s="553"/>
      <c r="B22" s="557"/>
      <c r="C22" s="558"/>
      <c r="D22" s="204" t="s">
        <v>325</v>
      </c>
      <c r="E22" s="205" t="s">
        <v>359</v>
      </c>
      <c r="F22" s="205" t="s">
        <v>326</v>
      </c>
      <c r="G22" s="205" t="s">
        <v>327</v>
      </c>
      <c r="H22" s="205" t="s">
        <v>3</v>
      </c>
      <c r="I22" s="568" t="s">
        <v>328</v>
      </c>
      <c r="J22" s="569"/>
      <c r="K22" s="565"/>
      <c r="L22" s="558"/>
      <c r="M22" s="565"/>
      <c r="N22" s="567"/>
      <c r="O22" s="2"/>
    </row>
    <row r="23" spans="1:15" ht="48" customHeight="1" x14ac:dyDescent="0.2">
      <c r="A23" s="553"/>
      <c r="B23" s="161" t="s">
        <v>329</v>
      </c>
      <c r="C23" s="162" t="s">
        <v>330</v>
      </c>
      <c r="D23" s="161" t="s">
        <v>330</v>
      </c>
      <c r="E23" s="163" t="s">
        <v>330</v>
      </c>
      <c r="F23" s="163" t="s">
        <v>330</v>
      </c>
      <c r="G23" s="163" t="s">
        <v>330</v>
      </c>
      <c r="H23" s="163" t="s">
        <v>330</v>
      </c>
      <c r="I23" s="163" t="s">
        <v>329</v>
      </c>
      <c r="J23" s="164" t="s">
        <v>331</v>
      </c>
      <c r="K23" s="161" t="s">
        <v>329</v>
      </c>
      <c r="L23" s="162" t="s">
        <v>330</v>
      </c>
      <c r="M23" s="165" t="s">
        <v>329</v>
      </c>
      <c r="N23" s="189" t="s">
        <v>330</v>
      </c>
      <c r="O23" s="2"/>
    </row>
    <row r="24" spans="1:15" ht="15.75" customHeight="1" thickBot="1" x14ac:dyDescent="0.25">
      <c r="A24" s="554"/>
      <c r="B24" s="166" t="s">
        <v>319</v>
      </c>
      <c r="C24" s="167" t="s">
        <v>332</v>
      </c>
      <c r="D24" s="168" t="s">
        <v>320</v>
      </c>
      <c r="E24" s="169" t="s">
        <v>333</v>
      </c>
      <c r="F24" s="169" t="s">
        <v>334</v>
      </c>
      <c r="G24" s="169" t="s">
        <v>335</v>
      </c>
      <c r="H24" s="169" t="s">
        <v>336</v>
      </c>
      <c r="I24" s="169" t="s">
        <v>337</v>
      </c>
      <c r="J24" s="167" t="s">
        <v>338</v>
      </c>
      <c r="K24" s="168" t="s">
        <v>339</v>
      </c>
      <c r="L24" s="167" t="s">
        <v>340</v>
      </c>
      <c r="M24" s="168" t="s">
        <v>341</v>
      </c>
      <c r="N24" s="190" t="s">
        <v>342</v>
      </c>
      <c r="O24" s="2"/>
    </row>
    <row r="25" spans="1:15" ht="34.5" customHeight="1" thickBot="1" x14ac:dyDescent="0.25">
      <c r="A25" s="191" t="s">
        <v>343</v>
      </c>
      <c r="B25" s="170">
        <f>C25/N25</f>
        <v>0.99760281908475634</v>
      </c>
      <c r="C25" s="171">
        <v>499388</v>
      </c>
      <c r="D25" s="172"/>
      <c r="E25" s="173"/>
      <c r="F25" s="173"/>
      <c r="G25" s="173"/>
      <c r="H25" s="173">
        <v>1200</v>
      </c>
      <c r="I25" s="174">
        <f>J25/N25</f>
        <v>2.3971809152436734E-3</v>
      </c>
      <c r="J25" s="171">
        <f t="shared" ref="J25:J28" si="0">D25+E25+F25+G25+H25</f>
        <v>1200</v>
      </c>
      <c r="K25" s="175"/>
      <c r="L25" s="171">
        <v>0</v>
      </c>
      <c r="M25" s="176">
        <v>1</v>
      </c>
      <c r="N25" s="192">
        <f t="shared" ref="N25:N28" si="1">C25+J25+L25</f>
        <v>500588</v>
      </c>
      <c r="O25" s="2"/>
    </row>
    <row r="26" spans="1:15" ht="34.5" customHeight="1" thickBot="1" x14ac:dyDescent="0.25">
      <c r="A26" s="193" t="s">
        <v>344</v>
      </c>
      <c r="B26" s="170">
        <f>C26/N26</f>
        <v>0.99561246857455543</v>
      </c>
      <c r="C26" s="171">
        <v>499220.91</v>
      </c>
      <c r="D26" s="172"/>
      <c r="E26" s="173"/>
      <c r="F26" s="173"/>
      <c r="G26" s="173"/>
      <c r="H26" s="173">
        <v>2200</v>
      </c>
      <c r="I26" s="174">
        <f>J26/N26</f>
        <v>4.3875314254445434E-3</v>
      </c>
      <c r="J26" s="171">
        <f t="shared" si="0"/>
        <v>2200</v>
      </c>
      <c r="K26" s="175"/>
      <c r="L26" s="171">
        <v>0</v>
      </c>
      <c r="M26" s="176">
        <v>1</v>
      </c>
      <c r="N26" s="192">
        <f t="shared" si="1"/>
        <v>501420.91</v>
      </c>
      <c r="O26" s="2"/>
    </row>
    <row r="27" spans="1:15" ht="36" customHeight="1" thickBot="1" x14ac:dyDescent="0.25">
      <c r="A27" s="193" t="s">
        <v>345</v>
      </c>
      <c r="B27" s="170">
        <f>C27/N27</f>
        <v>0.99416044444326479</v>
      </c>
      <c r="C27" s="171">
        <v>374541</v>
      </c>
      <c r="D27" s="172"/>
      <c r="E27" s="173"/>
      <c r="F27" s="173"/>
      <c r="G27" s="173"/>
      <c r="H27" s="173">
        <v>2200</v>
      </c>
      <c r="I27" s="174">
        <f>J27/N27</f>
        <v>5.8395555567352635E-3</v>
      </c>
      <c r="J27" s="171">
        <f t="shared" si="0"/>
        <v>2200</v>
      </c>
      <c r="K27" s="175"/>
      <c r="L27" s="171">
        <v>0</v>
      </c>
      <c r="M27" s="176">
        <v>1</v>
      </c>
      <c r="N27" s="192">
        <f t="shared" si="1"/>
        <v>376741</v>
      </c>
      <c r="O27" s="2"/>
    </row>
    <row r="28" spans="1:15" ht="30.75" customHeight="1" thickBot="1" x14ac:dyDescent="0.25">
      <c r="A28" s="194" t="s">
        <v>346</v>
      </c>
      <c r="B28" s="195">
        <f>C28/N28</f>
        <v>1</v>
      </c>
      <c r="C28" s="196">
        <f>C26-C27</f>
        <v>124679.90999999997</v>
      </c>
      <c r="D28" s="197">
        <f t="shared" ref="D28:H28" si="2">D26-D27</f>
        <v>0</v>
      </c>
      <c r="E28" s="198">
        <f t="shared" si="2"/>
        <v>0</v>
      </c>
      <c r="F28" s="198">
        <f t="shared" si="2"/>
        <v>0</v>
      </c>
      <c r="G28" s="198">
        <f t="shared" si="2"/>
        <v>0</v>
      </c>
      <c r="H28" s="198">
        <f t="shared" si="2"/>
        <v>0</v>
      </c>
      <c r="I28" s="199">
        <v>0</v>
      </c>
      <c r="J28" s="196">
        <f t="shared" si="0"/>
        <v>0</v>
      </c>
      <c r="K28" s="200"/>
      <c r="L28" s="196">
        <f>L26-L27</f>
        <v>0</v>
      </c>
      <c r="M28" s="201">
        <v>1</v>
      </c>
      <c r="N28" s="202">
        <f t="shared" si="1"/>
        <v>124679.90999999997</v>
      </c>
      <c r="O28" s="2"/>
    </row>
    <row r="29" spans="1:15" ht="15.75" customHeight="1" x14ac:dyDescent="0.2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2"/>
    </row>
    <row r="30" spans="1:15" ht="15.75" customHeight="1" x14ac:dyDescent="0.2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2"/>
    </row>
    <row r="31" spans="1:15" ht="15.75" customHeight="1" x14ac:dyDescent="0.25">
      <c r="A31" s="177"/>
      <c r="B31" s="184" t="s">
        <v>347</v>
      </c>
      <c r="C31" s="203" t="s">
        <v>348</v>
      </c>
      <c r="D31" s="203"/>
      <c r="E31" s="203"/>
      <c r="F31" s="184"/>
      <c r="G31" s="203"/>
      <c r="H31" s="203"/>
      <c r="I31" s="185"/>
      <c r="J31" s="203" t="s">
        <v>349</v>
      </c>
      <c r="K31" s="203"/>
      <c r="L31" s="203"/>
      <c r="M31" s="203"/>
      <c r="N31" s="203"/>
      <c r="O31" s="2"/>
    </row>
    <row r="32" spans="1:15" ht="15.75" customHeight="1" x14ac:dyDescent="0.25">
      <c r="A32" s="177"/>
      <c r="B32" s="186"/>
      <c r="C32" s="186"/>
      <c r="D32" s="187" t="s">
        <v>350</v>
      </c>
      <c r="E32" s="186"/>
      <c r="F32" s="188"/>
      <c r="G32" s="187" t="s">
        <v>351</v>
      </c>
      <c r="H32" s="186"/>
      <c r="I32" s="181"/>
      <c r="J32" s="186"/>
      <c r="K32" s="188" t="s">
        <v>352</v>
      </c>
      <c r="L32" s="186"/>
      <c r="M32" s="186"/>
      <c r="N32" s="186"/>
      <c r="O32" s="2"/>
    </row>
    <row r="33" spans="1:15" ht="15.75" customHeight="1" x14ac:dyDescent="0.2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2"/>
    </row>
    <row r="34" spans="1:15" ht="15.75" customHeight="1" x14ac:dyDescent="0.2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2"/>
    </row>
    <row r="35" spans="1:15" ht="15.75" customHeight="1" x14ac:dyDescent="0.2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2"/>
    </row>
    <row r="36" spans="1:15" ht="15.75" customHeight="1" x14ac:dyDescent="0.2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2"/>
    </row>
    <row r="37" spans="1:15" ht="15.75" customHeight="1" x14ac:dyDescent="0.2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2"/>
    </row>
    <row r="38" spans="1:15" ht="15.75" customHeight="1" x14ac:dyDescent="0.2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2"/>
    </row>
    <row r="39" spans="1:15" ht="15.75" customHeight="1" x14ac:dyDescent="0.2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2"/>
    </row>
    <row r="40" spans="1:15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</sheetData>
  <mergeCells count="10">
    <mergeCell ref="M21:N22"/>
    <mergeCell ref="I22:J22"/>
    <mergeCell ref="B16:N16"/>
    <mergeCell ref="B17:N17"/>
    <mergeCell ref="B18:N18"/>
    <mergeCell ref="A21:A24"/>
    <mergeCell ref="B21:C22"/>
    <mergeCell ref="A1:B1"/>
    <mergeCell ref="D21:J21"/>
    <mergeCell ref="K21:L22"/>
  </mergeCells>
  <pageMargins left="0.59055118110236227" right="0.19685039370078741" top="0.74803149606299213" bottom="0.59055118110236227" header="0" footer="0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60"/>
  <sheetViews>
    <sheetView showGridLines="0" tabSelected="1" topLeftCell="A199" zoomScale="84" zoomScaleNormal="84" workbookViewId="0">
      <selection activeCell="Z209" sqref="Z209"/>
    </sheetView>
  </sheetViews>
  <sheetFormatPr defaultColWidth="12.625" defaultRowHeight="15" customHeight="1" x14ac:dyDescent="0.2"/>
  <cols>
    <col min="1" max="1" width="9.625" customWidth="1"/>
    <col min="2" max="2" width="6.625" customWidth="1"/>
    <col min="3" max="3" width="44.375" customWidth="1"/>
    <col min="4" max="4" width="8.125" customWidth="1"/>
    <col min="5" max="5" width="9.375" customWidth="1"/>
    <col min="6" max="6" width="13" customWidth="1"/>
    <col min="7" max="7" width="12.25" customWidth="1"/>
    <col min="8" max="9" width="10.375" style="160" customWidth="1"/>
    <col min="10" max="10" width="13.625" style="160" customWidth="1"/>
    <col min="11" max="11" width="6.375" customWidth="1"/>
    <col min="12" max="12" width="8" customWidth="1"/>
    <col min="13" max="13" width="10" customWidth="1"/>
    <col min="14" max="14" width="8.75" style="160" customWidth="1"/>
    <col min="15" max="16" width="10" style="160" customWidth="1"/>
    <col min="17" max="17" width="6" customWidth="1"/>
    <col min="18" max="18" width="5.875" customWidth="1"/>
    <col min="19" max="19" width="8" customWidth="1"/>
    <col min="20" max="21" width="5.625" style="160" customWidth="1"/>
    <col min="22" max="22" width="7.5" style="160" customWidth="1"/>
    <col min="23" max="23" width="12.625" customWidth="1"/>
    <col min="24" max="24" width="12.625" style="160" customWidth="1"/>
    <col min="25" max="25" width="8.5" style="160" customWidth="1"/>
    <col min="26" max="26" width="8.25" style="160" customWidth="1"/>
    <col min="27" max="27" width="15.5" customWidth="1"/>
  </cols>
  <sheetData>
    <row r="1" spans="1:27" ht="15.75" customHeight="1" x14ac:dyDescent="0.25">
      <c r="A1" s="584" t="s">
        <v>361</v>
      </c>
      <c r="B1" s="585"/>
      <c r="C1" s="585"/>
      <c r="D1" s="585"/>
      <c r="E1" s="58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11"/>
      <c r="X1" s="11"/>
      <c r="Y1" s="11"/>
      <c r="Z1" s="11"/>
      <c r="AA1" s="9"/>
    </row>
    <row r="2" spans="1:27" ht="19.5" customHeight="1" x14ac:dyDescent="0.2">
      <c r="A2" s="12" t="s">
        <v>356</v>
      </c>
      <c r="B2" s="13"/>
      <c r="C2" s="14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  <c r="X2" s="17"/>
      <c r="Y2" s="17"/>
      <c r="Z2" s="17"/>
      <c r="AA2" s="4"/>
    </row>
    <row r="3" spans="1:27" ht="19.5" customHeight="1" x14ac:dyDescent="0.2">
      <c r="A3" s="3" t="s">
        <v>2</v>
      </c>
      <c r="B3" s="13"/>
      <c r="C3" s="14"/>
      <c r="D3" s="15"/>
      <c r="E3" s="16"/>
      <c r="F3" s="16"/>
      <c r="G3" s="16"/>
      <c r="H3" s="16"/>
      <c r="I3" s="16"/>
      <c r="J3" s="16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9"/>
      <c r="Y3" s="19"/>
      <c r="Z3" s="19"/>
      <c r="AA3" s="4"/>
    </row>
    <row r="4" spans="1:27" ht="19.5" customHeight="1" x14ac:dyDescent="0.2">
      <c r="A4" s="3" t="s">
        <v>357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9.5" customHeight="1" x14ac:dyDescent="0.2">
      <c r="A5" s="3" t="s">
        <v>358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25" customHeight="1" thickBot="1" x14ac:dyDescent="0.25">
      <c r="A6" s="20"/>
      <c r="B6" s="21"/>
      <c r="C6" s="22"/>
      <c r="D6" s="23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6"/>
      <c r="Y6" s="26"/>
      <c r="Z6" s="26"/>
      <c r="AA6" s="27"/>
    </row>
    <row r="7" spans="1:27" ht="26.25" customHeight="1" thickBot="1" x14ac:dyDescent="0.25">
      <c r="A7" s="587" t="s">
        <v>7</v>
      </c>
      <c r="B7" s="590" t="s">
        <v>8</v>
      </c>
      <c r="C7" s="587" t="s">
        <v>9</v>
      </c>
      <c r="D7" s="587" t="s">
        <v>10</v>
      </c>
      <c r="E7" s="591" t="s">
        <v>11</v>
      </c>
      <c r="F7" s="592"/>
      <c r="G7" s="592"/>
      <c r="H7" s="592"/>
      <c r="I7" s="592"/>
      <c r="J7" s="593"/>
      <c r="K7" s="594" t="s">
        <v>12</v>
      </c>
      <c r="L7" s="605"/>
      <c r="M7" s="605"/>
      <c r="N7" s="605"/>
      <c r="O7" s="605"/>
      <c r="P7" s="606"/>
      <c r="Q7" s="607" t="s">
        <v>13</v>
      </c>
      <c r="R7" s="608"/>
      <c r="S7" s="608"/>
      <c r="T7" s="608"/>
      <c r="U7" s="608"/>
      <c r="V7" s="609"/>
      <c r="W7" s="607" t="s">
        <v>379</v>
      </c>
      <c r="X7" s="608"/>
      <c r="Y7" s="608"/>
      <c r="Z7" s="609"/>
      <c r="AA7" s="587" t="s">
        <v>370</v>
      </c>
    </row>
    <row r="8" spans="1:27" ht="42" customHeight="1" thickBot="1" x14ac:dyDescent="0.25">
      <c r="A8" s="588"/>
      <c r="B8" s="588"/>
      <c r="C8" s="588"/>
      <c r="D8" s="588"/>
      <c r="E8" s="594" t="s">
        <v>14</v>
      </c>
      <c r="F8" s="595"/>
      <c r="G8" s="596"/>
      <c r="H8" s="594" t="s">
        <v>362</v>
      </c>
      <c r="I8" s="595"/>
      <c r="J8" s="596"/>
      <c r="K8" s="594" t="s">
        <v>14</v>
      </c>
      <c r="L8" s="595"/>
      <c r="M8" s="596"/>
      <c r="N8" s="594" t="s">
        <v>362</v>
      </c>
      <c r="O8" s="595"/>
      <c r="P8" s="596"/>
      <c r="Q8" s="594" t="s">
        <v>14</v>
      </c>
      <c r="R8" s="595"/>
      <c r="S8" s="596"/>
      <c r="T8" s="594" t="s">
        <v>362</v>
      </c>
      <c r="U8" s="595"/>
      <c r="V8" s="610"/>
      <c r="W8" s="611" t="s">
        <v>366</v>
      </c>
      <c r="X8" s="613" t="s">
        <v>367</v>
      </c>
      <c r="Y8" s="615" t="s">
        <v>368</v>
      </c>
      <c r="Z8" s="616"/>
      <c r="AA8" s="603"/>
    </row>
    <row r="9" spans="1:27" ht="71.25" customHeight="1" thickBot="1" x14ac:dyDescent="0.25">
      <c r="A9" s="589"/>
      <c r="B9" s="589"/>
      <c r="C9" s="589"/>
      <c r="D9" s="589"/>
      <c r="E9" s="238" t="s">
        <v>15</v>
      </c>
      <c r="F9" s="238" t="s">
        <v>16</v>
      </c>
      <c r="G9" s="238" t="s">
        <v>17</v>
      </c>
      <c r="H9" s="238" t="s">
        <v>15</v>
      </c>
      <c r="I9" s="238" t="s">
        <v>16</v>
      </c>
      <c r="J9" s="238" t="s">
        <v>19</v>
      </c>
      <c r="K9" s="238" t="s">
        <v>15</v>
      </c>
      <c r="L9" s="238" t="s">
        <v>18</v>
      </c>
      <c r="M9" s="238" t="s">
        <v>20</v>
      </c>
      <c r="N9" s="238" t="s">
        <v>15</v>
      </c>
      <c r="O9" s="238" t="s">
        <v>18</v>
      </c>
      <c r="P9" s="238" t="s">
        <v>363</v>
      </c>
      <c r="Q9" s="238" t="s">
        <v>15</v>
      </c>
      <c r="R9" s="238" t="s">
        <v>18</v>
      </c>
      <c r="S9" s="238" t="s">
        <v>364</v>
      </c>
      <c r="T9" s="238" t="s">
        <v>15</v>
      </c>
      <c r="U9" s="238" t="s">
        <v>18</v>
      </c>
      <c r="V9" s="237" t="s">
        <v>365</v>
      </c>
      <c r="W9" s="612"/>
      <c r="X9" s="614"/>
      <c r="Y9" s="385" t="s">
        <v>369</v>
      </c>
      <c r="Z9" s="386" t="s">
        <v>329</v>
      </c>
      <c r="AA9" s="604"/>
    </row>
    <row r="10" spans="1:27" ht="24.75" customHeight="1" thickBot="1" x14ac:dyDescent="0.25">
      <c r="A10" s="28">
        <v>1</v>
      </c>
      <c r="B10" s="28">
        <v>2</v>
      </c>
      <c r="C10" s="29">
        <v>3</v>
      </c>
      <c r="D10" s="29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0">
        <v>15</v>
      </c>
      <c r="P10" s="30">
        <v>16</v>
      </c>
      <c r="Q10" s="30">
        <v>17</v>
      </c>
      <c r="R10" s="30">
        <v>18</v>
      </c>
      <c r="S10" s="30">
        <v>19</v>
      </c>
      <c r="T10" s="30">
        <v>20</v>
      </c>
      <c r="U10" s="30">
        <v>21</v>
      </c>
      <c r="V10" s="30">
        <v>22</v>
      </c>
      <c r="W10" s="384">
        <v>23</v>
      </c>
      <c r="X10" s="384">
        <v>24</v>
      </c>
      <c r="Y10" s="384">
        <v>25</v>
      </c>
      <c r="Z10" s="384">
        <v>26</v>
      </c>
      <c r="AA10" s="29">
        <v>27</v>
      </c>
    </row>
    <row r="11" spans="1:27" ht="23.25" customHeight="1" thickBot="1" x14ac:dyDescent="0.25">
      <c r="A11" s="31" t="s">
        <v>21</v>
      </c>
      <c r="B11" s="32" t="s">
        <v>22</v>
      </c>
      <c r="C11" s="33" t="s">
        <v>23</v>
      </c>
      <c r="D11" s="34"/>
      <c r="E11" s="35"/>
      <c r="F11" s="35"/>
      <c r="G11" s="35"/>
      <c r="H11" s="206"/>
      <c r="I11" s="206"/>
      <c r="J11" s="206"/>
      <c r="K11" s="35"/>
      <c r="L11" s="35"/>
      <c r="M11" s="35"/>
      <c r="N11" s="206"/>
      <c r="O11" s="206"/>
      <c r="P11" s="206"/>
      <c r="Q11" s="35"/>
      <c r="R11" s="35"/>
      <c r="S11" s="35"/>
      <c r="T11" s="206"/>
      <c r="U11" s="206"/>
      <c r="V11" s="206"/>
      <c r="W11" s="36"/>
      <c r="X11" s="380"/>
      <c r="Y11" s="380"/>
      <c r="Z11" s="380"/>
      <c r="AA11" s="37"/>
    </row>
    <row r="12" spans="1:27" ht="30" customHeight="1" thickBot="1" x14ac:dyDescent="0.25">
      <c r="A12" s="38" t="s">
        <v>24</v>
      </c>
      <c r="B12" s="39">
        <v>1</v>
      </c>
      <c r="C12" s="40" t="s">
        <v>25</v>
      </c>
      <c r="D12" s="41"/>
      <c r="E12" s="42"/>
      <c r="F12" s="42"/>
      <c r="G12" s="42"/>
      <c r="H12" s="207"/>
      <c r="I12" s="207"/>
      <c r="J12" s="207"/>
      <c r="K12" s="42"/>
      <c r="L12" s="42"/>
      <c r="M12" s="42"/>
      <c r="N12" s="207"/>
      <c r="O12" s="207"/>
      <c r="P12" s="207"/>
      <c r="Q12" s="42"/>
      <c r="R12" s="42"/>
      <c r="S12" s="42"/>
      <c r="T12" s="207"/>
      <c r="U12" s="207"/>
      <c r="V12" s="207"/>
      <c r="W12" s="43"/>
      <c r="X12" s="381"/>
      <c r="Y12" s="381"/>
      <c r="Z12" s="381"/>
      <c r="AA12" s="44"/>
    </row>
    <row r="13" spans="1:27" ht="30" customHeight="1" x14ac:dyDescent="0.2">
      <c r="A13" s="45" t="s">
        <v>26</v>
      </c>
      <c r="B13" s="46" t="s">
        <v>27</v>
      </c>
      <c r="C13" s="491" t="s">
        <v>28</v>
      </c>
      <c r="D13" s="48"/>
      <c r="E13" s="49">
        <f>SUM(E14:E16)</f>
        <v>2</v>
      </c>
      <c r="F13" s="50"/>
      <c r="G13" s="51">
        <f t="shared" ref="G13:K13" si="0">SUM(G14:G16)</f>
        <v>7500</v>
      </c>
      <c r="H13" s="49">
        <f>SUM(H14:H16)</f>
        <v>2</v>
      </c>
      <c r="I13" s="50"/>
      <c r="J13" s="51">
        <f t="shared" ref="J13" si="1">SUM(J14:J16)</f>
        <v>7500</v>
      </c>
      <c r="K13" s="49">
        <f t="shared" si="0"/>
        <v>0</v>
      </c>
      <c r="L13" s="50"/>
      <c r="M13" s="51">
        <f t="shared" ref="M13:Q13" si="2">SUM(M14:M16)</f>
        <v>0</v>
      </c>
      <c r="N13" s="49">
        <f t="shared" si="2"/>
        <v>0</v>
      </c>
      <c r="O13" s="50"/>
      <c r="P13" s="51">
        <f t="shared" ref="P13" si="3">SUM(P14:P16)</f>
        <v>0</v>
      </c>
      <c r="Q13" s="49">
        <f t="shared" si="2"/>
        <v>0</v>
      </c>
      <c r="R13" s="50"/>
      <c r="S13" s="51">
        <f>SUM(S14:S16)</f>
        <v>0</v>
      </c>
      <c r="T13" s="49">
        <f t="shared" ref="T13" si="4">SUM(T14:T16)</f>
        <v>0</v>
      </c>
      <c r="U13" s="50"/>
      <c r="V13" s="51">
        <f>SUM(V14:V16)</f>
        <v>0</v>
      </c>
      <c r="W13" s="390">
        <f t="shared" ref="W13:W30" si="5">G13+M13+S13</f>
        <v>7500</v>
      </c>
      <c r="X13" s="395">
        <v>7500</v>
      </c>
      <c r="Y13" s="402">
        <v>0</v>
      </c>
      <c r="Z13" s="402">
        <v>0</v>
      </c>
      <c r="AA13" s="52"/>
    </row>
    <row r="14" spans="1:27" ht="30.75" customHeight="1" thickBot="1" x14ac:dyDescent="0.25">
      <c r="A14" s="53" t="s">
        <v>29</v>
      </c>
      <c r="B14" s="54" t="s">
        <v>30</v>
      </c>
      <c r="C14" s="55" t="s">
        <v>31</v>
      </c>
      <c r="D14" s="56" t="s">
        <v>32</v>
      </c>
      <c r="E14" s="57">
        <v>2</v>
      </c>
      <c r="F14" s="58">
        <v>3750</v>
      </c>
      <c r="G14" s="59">
        <f t="shared" ref="G14:G16" si="6">E14*F14</f>
        <v>7500</v>
      </c>
      <c r="H14" s="57">
        <v>2</v>
      </c>
      <c r="I14" s="58">
        <v>3750</v>
      </c>
      <c r="J14" s="59">
        <f t="shared" ref="J14:J16" si="7">H14*I14</f>
        <v>7500</v>
      </c>
      <c r="K14" s="57"/>
      <c r="L14" s="58"/>
      <c r="M14" s="59">
        <f t="shared" ref="M14:M16" si="8">K14*L14</f>
        <v>0</v>
      </c>
      <c r="N14" s="57"/>
      <c r="O14" s="58"/>
      <c r="P14" s="59">
        <f t="shared" ref="P14:P16" si="9">N14*O14</f>
        <v>0</v>
      </c>
      <c r="Q14" s="57"/>
      <c r="R14" s="58"/>
      <c r="S14" s="59">
        <f t="shared" ref="S14:S16" si="10">Q14*R14</f>
        <v>0</v>
      </c>
      <c r="T14" s="57"/>
      <c r="U14" s="58"/>
      <c r="V14" s="59">
        <f t="shared" ref="V14:V16" si="11">T14*U14</f>
        <v>0</v>
      </c>
      <c r="W14" s="391">
        <f t="shared" si="5"/>
        <v>7500</v>
      </c>
      <c r="X14" s="396">
        <v>7500</v>
      </c>
      <c r="Y14" s="403">
        <v>0</v>
      </c>
      <c r="Z14" s="403">
        <v>0</v>
      </c>
      <c r="AA14" s="61"/>
    </row>
    <row r="15" spans="1:27" ht="30" hidden="1" customHeight="1" x14ac:dyDescent="0.2">
      <c r="A15" s="62" t="s">
        <v>29</v>
      </c>
      <c r="B15" s="63" t="s">
        <v>33</v>
      </c>
      <c r="C15" s="64" t="s">
        <v>34</v>
      </c>
      <c r="D15" s="65" t="s">
        <v>32</v>
      </c>
      <c r="E15" s="66"/>
      <c r="F15" s="67"/>
      <c r="G15" s="68">
        <f t="shared" si="6"/>
        <v>0</v>
      </c>
      <c r="H15" s="66"/>
      <c r="I15" s="67"/>
      <c r="J15" s="68">
        <f t="shared" si="7"/>
        <v>0</v>
      </c>
      <c r="K15" s="66"/>
      <c r="L15" s="67"/>
      <c r="M15" s="68">
        <f t="shared" si="8"/>
        <v>0</v>
      </c>
      <c r="N15" s="66"/>
      <c r="O15" s="67"/>
      <c r="P15" s="68">
        <f t="shared" si="9"/>
        <v>0</v>
      </c>
      <c r="Q15" s="66"/>
      <c r="R15" s="67"/>
      <c r="S15" s="68">
        <f t="shared" si="10"/>
        <v>0</v>
      </c>
      <c r="T15" s="66"/>
      <c r="U15" s="67"/>
      <c r="V15" s="68">
        <f t="shared" si="11"/>
        <v>0</v>
      </c>
      <c r="W15" s="392">
        <f t="shared" si="5"/>
        <v>0</v>
      </c>
      <c r="X15" s="397">
        <v>0</v>
      </c>
      <c r="Y15" s="404">
        <v>0</v>
      </c>
      <c r="Z15" s="404">
        <v>0</v>
      </c>
      <c r="AA15" s="70"/>
    </row>
    <row r="16" spans="1:27" ht="30" hidden="1" customHeight="1" x14ac:dyDescent="0.2">
      <c r="A16" s="53" t="s">
        <v>29</v>
      </c>
      <c r="B16" s="54" t="s">
        <v>35</v>
      </c>
      <c r="C16" s="55" t="s">
        <v>34</v>
      </c>
      <c r="D16" s="56" t="s">
        <v>32</v>
      </c>
      <c r="E16" s="57"/>
      <c r="F16" s="58"/>
      <c r="G16" s="59">
        <f t="shared" si="6"/>
        <v>0</v>
      </c>
      <c r="H16" s="57"/>
      <c r="I16" s="58"/>
      <c r="J16" s="59">
        <f t="shared" si="7"/>
        <v>0</v>
      </c>
      <c r="K16" s="57"/>
      <c r="L16" s="58"/>
      <c r="M16" s="59">
        <f t="shared" si="8"/>
        <v>0</v>
      </c>
      <c r="N16" s="57"/>
      <c r="O16" s="58"/>
      <c r="P16" s="59">
        <f t="shared" si="9"/>
        <v>0</v>
      </c>
      <c r="Q16" s="57"/>
      <c r="R16" s="58"/>
      <c r="S16" s="59">
        <f t="shared" si="10"/>
        <v>0</v>
      </c>
      <c r="T16" s="57"/>
      <c r="U16" s="58"/>
      <c r="V16" s="59">
        <f t="shared" si="11"/>
        <v>0</v>
      </c>
      <c r="W16" s="391">
        <f t="shared" si="5"/>
        <v>0</v>
      </c>
      <c r="X16" s="396">
        <v>0</v>
      </c>
      <c r="Y16" s="403">
        <v>0</v>
      </c>
      <c r="Z16" s="403">
        <v>0</v>
      </c>
      <c r="AA16" s="71"/>
    </row>
    <row r="17" spans="1:27" ht="30" customHeight="1" x14ac:dyDescent="0.2">
      <c r="A17" s="45" t="s">
        <v>26</v>
      </c>
      <c r="B17" s="46" t="s">
        <v>36</v>
      </c>
      <c r="C17" s="47" t="s">
        <v>37</v>
      </c>
      <c r="D17" s="48"/>
      <c r="E17" s="49">
        <f>SUM(E18:E20)</f>
        <v>0</v>
      </c>
      <c r="F17" s="50"/>
      <c r="G17" s="51">
        <f t="shared" ref="G17:K17" si="12">SUM(G18:G20)</f>
        <v>0</v>
      </c>
      <c r="H17" s="49">
        <f>SUM(H18:H20)</f>
        <v>0</v>
      </c>
      <c r="I17" s="50"/>
      <c r="J17" s="51">
        <f t="shared" ref="J17" si="13">SUM(J18:J20)</f>
        <v>0</v>
      </c>
      <c r="K17" s="49">
        <f t="shared" si="12"/>
        <v>0</v>
      </c>
      <c r="L17" s="50"/>
      <c r="M17" s="51">
        <f t="shared" ref="M17:Q17" si="14">SUM(M18:M20)</f>
        <v>0</v>
      </c>
      <c r="N17" s="49">
        <f t="shared" si="14"/>
        <v>0</v>
      </c>
      <c r="O17" s="50"/>
      <c r="P17" s="51">
        <f t="shared" ref="P17" si="15">SUM(P18:P20)</f>
        <v>0</v>
      </c>
      <c r="Q17" s="49">
        <f t="shared" si="14"/>
        <v>0</v>
      </c>
      <c r="R17" s="50"/>
      <c r="S17" s="51">
        <f>SUM(S18:S20)</f>
        <v>0</v>
      </c>
      <c r="T17" s="49">
        <f t="shared" ref="T17" si="16">SUM(T18:T20)</f>
        <v>0</v>
      </c>
      <c r="U17" s="50"/>
      <c r="V17" s="51">
        <f>SUM(V18:V20)</f>
        <v>0</v>
      </c>
      <c r="W17" s="390">
        <f t="shared" si="5"/>
        <v>0</v>
      </c>
      <c r="X17" s="395">
        <v>0</v>
      </c>
      <c r="Y17" s="402">
        <v>0</v>
      </c>
      <c r="Z17" s="402">
        <v>0</v>
      </c>
      <c r="AA17" s="52"/>
    </row>
    <row r="18" spans="1:27" ht="30" customHeight="1" thickBot="1" x14ac:dyDescent="0.25">
      <c r="A18" s="53" t="s">
        <v>29</v>
      </c>
      <c r="B18" s="54" t="s">
        <v>38</v>
      </c>
      <c r="C18" s="55" t="s">
        <v>34</v>
      </c>
      <c r="D18" s="56" t="s">
        <v>32</v>
      </c>
      <c r="E18" s="57"/>
      <c r="F18" s="58"/>
      <c r="G18" s="59">
        <f t="shared" ref="G18:G20" si="17">E18*F18</f>
        <v>0</v>
      </c>
      <c r="H18" s="57"/>
      <c r="I18" s="58"/>
      <c r="J18" s="59">
        <f t="shared" ref="J18:J20" si="18">H18*I18</f>
        <v>0</v>
      </c>
      <c r="K18" s="57"/>
      <c r="L18" s="58"/>
      <c r="M18" s="59">
        <f t="shared" ref="M18:M20" si="19">K18*L18</f>
        <v>0</v>
      </c>
      <c r="N18" s="57"/>
      <c r="O18" s="58"/>
      <c r="P18" s="59">
        <f t="shared" ref="P18:P20" si="20">N18*O18</f>
        <v>0</v>
      </c>
      <c r="Q18" s="57"/>
      <c r="R18" s="58"/>
      <c r="S18" s="59">
        <f t="shared" ref="S18:S20" si="21">Q18*R18</f>
        <v>0</v>
      </c>
      <c r="T18" s="57"/>
      <c r="U18" s="58"/>
      <c r="V18" s="59">
        <f t="shared" ref="V18:V20" si="22">T18*U18</f>
        <v>0</v>
      </c>
      <c r="W18" s="391">
        <f t="shared" si="5"/>
        <v>0</v>
      </c>
      <c r="X18" s="396">
        <v>0</v>
      </c>
      <c r="Y18" s="403">
        <v>0</v>
      </c>
      <c r="Z18" s="403">
        <v>0</v>
      </c>
      <c r="AA18" s="71"/>
    </row>
    <row r="19" spans="1:27" ht="30" hidden="1" customHeight="1" x14ac:dyDescent="0.2">
      <c r="A19" s="62" t="s">
        <v>29</v>
      </c>
      <c r="B19" s="63" t="s">
        <v>39</v>
      </c>
      <c r="C19" s="64" t="s">
        <v>34</v>
      </c>
      <c r="D19" s="65" t="s">
        <v>32</v>
      </c>
      <c r="E19" s="66"/>
      <c r="F19" s="67"/>
      <c r="G19" s="68">
        <f t="shared" si="17"/>
        <v>0</v>
      </c>
      <c r="H19" s="66"/>
      <c r="I19" s="67"/>
      <c r="J19" s="68">
        <f t="shared" si="18"/>
        <v>0</v>
      </c>
      <c r="K19" s="66"/>
      <c r="L19" s="67"/>
      <c r="M19" s="68">
        <f t="shared" si="19"/>
        <v>0</v>
      </c>
      <c r="N19" s="66"/>
      <c r="O19" s="67"/>
      <c r="P19" s="68">
        <f t="shared" si="20"/>
        <v>0</v>
      </c>
      <c r="Q19" s="66"/>
      <c r="R19" s="67"/>
      <c r="S19" s="68">
        <f t="shared" si="21"/>
        <v>0</v>
      </c>
      <c r="T19" s="66"/>
      <c r="U19" s="67"/>
      <c r="V19" s="68">
        <f t="shared" si="22"/>
        <v>0</v>
      </c>
      <c r="W19" s="392">
        <f t="shared" si="5"/>
        <v>0</v>
      </c>
      <c r="X19" s="397">
        <v>0</v>
      </c>
      <c r="Y19" s="404">
        <v>0</v>
      </c>
      <c r="Z19" s="404">
        <v>0</v>
      </c>
      <c r="AA19" s="70"/>
    </row>
    <row r="20" spans="1:27" ht="30" hidden="1" customHeight="1" x14ac:dyDescent="0.2">
      <c r="A20" s="53" t="s">
        <v>29</v>
      </c>
      <c r="B20" s="54" t="s">
        <v>40</v>
      </c>
      <c r="C20" s="55" t="s">
        <v>34</v>
      </c>
      <c r="D20" s="56" t="s">
        <v>32</v>
      </c>
      <c r="E20" s="57"/>
      <c r="F20" s="58"/>
      <c r="G20" s="59">
        <f t="shared" si="17"/>
        <v>0</v>
      </c>
      <c r="H20" s="57"/>
      <c r="I20" s="58"/>
      <c r="J20" s="59">
        <f t="shared" si="18"/>
        <v>0</v>
      </c>
      <c r="K20" s="57"/>
      <c r="L20" s="58"/>
      <c r="M20" s="59">
        <f t="shared" si="19"/>
        <v>0</v>
      </c>
      <c r="N20" s="57"/>
      <c r="O20" s="58"/>
      <c r="P20" s="59">
        <f t="shared" si="20"/>
        <v>0</v>
      </c>
      <c r="Q20" s="57"/>
      <c r="R20" s="58"/>
      <c r="S20" s="59">
        <f t="shared" si="21"/>
        <v>0</v>
      </c>
      <c r="T20" s="57"/>
      <c r="U20" s="58"/>
      <c r="V20" s="59">
        <f t="shared" si="22"/>
        <v>0</v>
      </c>
      <c r="W20" s="391">
        <f t="shared" si="5"/>
        <v>0</v>
      </c>
      <c r="X20" s="396">
        <v>0</v>
      </c>
      <c r="Y20" s="403">
        <v>0</v>
      </c>
      <c r="Z20" s="403">
        <v>0</v>
      </c>
      <c r="AA20" s="71"/>
    </row>
    <row r="21" spans="1:27" ht="30" customHeight="1" x14ac:dyDescent="0.2">
      <c r="A21" s="45" t="s">
        <v>26</v>
      </c>
      <c r="B21" s="46" t="s">
        <v>41</v>
      </c>
      <c r="C21" s="47" t="s">
        <v>42</v>
      </c>
      <c r="D21" s="48"/>
      <c r="E21" s="49">
        <f>SUM(E22)</f>
        <v>1</v>
      </c>
      <c r="F21" s="50"/>
      <c r="G21" s="51">
        <f t="shared" ref="G21:K21" si="23">SUM(G22)</f>
        <v>20000</v>
      </c>
      <c r="H21" s="49">
        <f>SUM(H22)</f>
        <v>1</v>
      </c>
      <c r="I21" s="50"/>
      <c r="J21" s="51">
        <f t="shared" si="23"/>
        <v>20000</v>
      </c>
      <c r="K21" s="49">
        <f t="shared" si="23"/>
        <v>1</v>
      </c>
      <c r="L21" s="50"/>
      <c r="M21" s="51">
        <f t="shared" ref="M21:Q21" si="24">SUM(M22)</f>
        <v>100</v>
      </c>
      <c r="N21" s="49">
        <f t="shared" si="24"/>
        <v>1</v>
      </c>
      <c r="O21" s="50"/>
      <c r="P21" s="51">
        <f t="shared" si="24"/>
        <v>1100</v>
      </c>
      <c r="Q21" s="49">
        <f t="shared" si="24"/>
        <v>0</v>
      </c>
      <c r="R21" s="50"/>
      <c r="S21" s="51">
        <f>SUM(S22)</f>
        <v>0</v>
      </c>
      <c r="T21" s="49">
        <f t="shared" ref="T21" si="25">SUM(T22)</f>
        <v>0</v>
      </c>
      <c r="U21" s="50"/>
      <c r="V21" s="51">
        <f>SUM(V22)</f>
        <v>0</v>
      </c>
      <c r="W21" s="390">
        <f t="shared" si="5"/>
        <v>20100</v>
      </c>
      <c r="X21" s="395">
        <v>21100</v>
      </c>
      <c r="Y21" s="402">
        <v>1000</v>
      </c>
      <c r="Z21" s="402">
        <v>4.9800000000000004</v>
      </c>
      <c r="AA21" s="52"/>
    </row>
    <row r="22" spans="1:27" ht="38.25" customHeight="1" thickBot="1" x14ac:dyDescent="0.25">
      <c r="A22" s="343" t="s">
        <v>29</v>
      </c>
      <c r="B22" s="456" t="s">
        <v>43</v>
      </c>
      <c r="C22" s="457" t="s">
        <v>380</v>
      </c>
      <c r="D22" s="458" t="s">
        <v>54</v>
      </c>
      <c r="E22" s="350">
        <v>1</v>
      </c>
      <c r="F22" s="351">
        <v>20000</v>
      </c>
      <c r="G22" s="349">
        <f>E22*F22</f>
        <v>20000</v>
      </c>
      <c r="H22" s="350">
        <v>1</v>
      </c>
      <c r="I22" s="351">
        <v>20000</v>
      </c>
      <c r="J22" s="349">
        <f>H22*I22</f>
        <v>20000</v>
      </c>
      <c r="K22" s="350">
        <v>1</v>
      </c>
      <c r="L22" s="351">
        <v>100</v>
      </c>
      <c r="M22" s="349">
        <f>K22*L22</f>
        <v>100</v>
      </c>
      <c r="N22" s="350">
        <v>1</v>
      </c>
      <c r="O22" s="351">
        <v>1100</v>
      </c>
      <c r="P22" s="489">
        <f>N22*O22</f>
        <v>1100</v>
      </c>
      <c r="Q22" s="350"/>
      <c r="R22" s="351"/>
      <c r="S22" s="349">
        <f>Q22*R22</f>
        <v>0</v>
      </c>
      <c r="T22" s="350"/>
      <c r="U22" s="351"/>
      <c r="V22" s="349">
        <f>T22*U22</f>
        <v>0</v>
      </c>
      <c r="W22" s="426">
        <f t="shared" si="5"/>
        <v>20100</v>
      </c>
      <c r="X22" s="427">
        <v>21100</v>
      </c>
      <c r="Y22" s="459">
        <v>1000</v>
      </c>
      <c r="Z22" s="459">
        <v>4.9800000000000004</v>
      </c>
      <c r="AA22" s="490"/>
    </row>
    <row r="23" spans="1:27" ht="30" customHeight="1" x14ac:dyDescent="0.2">
      <c r="A23" s="463" t="s">
        <v>24</v>
      </c>
      <c r="B23" s="464" t="s">
        <v>44</v>
      </c>
      <c r="C23" s="465" t="s">
        <v>45</v>
      </c>
      <c r="D23" s="466"/>
      <c r="E23" s="467">
        <f>SUM(E24:E26)</f>
        <v>27500</v>
      </c>
      <c r="F23" s="468"/>
      <c r="G23" s="469">
        <f t="shared" ref="G23:K23" si="26">SUM(G24:G26)</f>
        <v>6050</v>
      </c>
      <c r="H23" s="467">
        <f>SUM(H24:H26)</f>
        <v>27500</v>
      </c>
      <c r="I23" s="468"/>
      <c r="J23" s="469">
        <f t="shared" ref="J23" si="27">SUM(J24:J26)</f>
        <v>6050</v>
      </c>
      <c r="K23" s="467">
        <f t="shared" si="26"/>
        <v>100</v>
      </c>
      <c r="L23" s="468"/>
      <c r="M23" s="469">
        <f t="shared" ref="M23:Q23" si="28">SUM(M24:M26)</f>
        <v>0</v>
      </c>
      <c r="N23" s="467">
        <f t="shared" si="28"/>
        <v>1100</v>
      </c>
      <c r="O23" s="468"/>
      <c r="P23" s="469">
        <f t="shared" ref="P23" si="29">SUM(P24:P26)</f>
        <v>0</v>
      </c>
      <c r="Q23" s="467">
        <f t="shared" si="28"/>
        <v>0</v>
      </c>
      <c r="R23" s="468"/>
      <c r="S23" s="469">
        <f>SUM(S24:S26)</f>
        <v>0</v>
      </c>
      <c r="T23" s="467">
        <f t="shared" ref="T23" si="30">SUM(T24:T26)</f>
        <v>0</v>
      </c>
      <c r="U23" s="468"/>
      <c r="V23" s="469">
        <f>SUM(V24:V26)</f>
        <v>0</v>
      </c>
      <c r="W23" s="470">
        <f t="shared" si="5"/>
        <v>6050</v>
      </c>
      <c r="X23" s="471">
        <v>6050</v>
      </c>
      <c r="Y23" s="409">
        <v>0</v>
      </c>
      <c r="Z23" s="409">
        <v>0</v>
      </c>
      <c r="AA23" s="472"/>
    </row>
    <row r="24" spans="1:27" ht="30" customHeight="1" x14ac:dyDescent="0.2">
      <c r="A24" s="473" t="s">
        <v>29</v>
      </c>
      <c r="B24" s="89" t="s">
        <v>46</v>
      </c>
      <c r="C24" s="129" t="s">
        <v>47</v>
      </c>
      <c r="D24" s="80"/>
      <c r="E24" s="66">
        <f>G13</f>
        <v>7500</v>
      </c>
      <c r="F24" s="67">
        <v>0.22</v>
      </c>
      <c r="G24" s="68">
        <f t="shared" ref="G24:G26" si="31">E24*F24</f>
        <v>1650</v>
      </c>
      <c r="H24" s="66">
        <f>J13</f>
        <v>7500</v>
      </c>
      <c r="I24" s="67">
        <v>0.22</v>
      </c>
      <c r="J24" s="68">
        <f t="shared" ref="J24:J26" si="32">H24*I24</f>
        <v>1650</v>
      </c>
      <c r="K24" s="66">
        <f>M13</f>
        <v>0</v>
      </c>
      <c r="L24" s="67">
        <v>0.22</v>
      </c>
      <c r="M24" s="68">
        <f t="shared" ref="M24:M26" si="33">K24*L24</f>
        <v>0</v>
      </c>
      <c r="N24" s="66">
        <f>P13</f>
        <v>0</v>
      </c>
      <c r="O24" s="67">
        <v>0.22</v>
      </c>
      <c r="P24" s="68">
        <f t="shared" ref="P24:P26" si="34">N24*O24</f>
        <v>0</v>
      </c>
      <c r="Q24" s="66">
        <f>S13</f>
        <v>0</v>
      </c>
      <c r="R24" s="67">
        <v>0.22</v>
      </c>
      <c r="S24" s="68">
        <f t="shared" ref="S24:S26" si="35">Q24*R24</f>
        <v>0</v>
      </c>
      <c r="T24" s="66">
        <f>V13</f>
        <v>0</v>
      </c>
      <c r="U24" s="67">
        <v>0.22</v>
      </c>
      <c r="V24" s="68">
        <f t="shared" ref="V24:V26" si="36">T24*U24</f>
        <v>0</v>
      </c>
      <c r="W24" s="392">
        <f t="shared" si="5"/>
        <v>1650</v>
      </c>
      <c r="X24" s="397">
        <v>1650</v>
      </c>
      <c r="Y24" s="404">
        <v>0</v>
      </c>
      <c r="Z24" s="404">
        <v>0</v>
      </c>
      <c r="AA24" s="474"/>
    </row>
    <row r="25" spans="1:27" ht="30" customHeight="1" x14ac:dyDescent="0.2">
      <c r="A25" s="473" t="s">
        <v>29</v>
      </c>
      <c r="B25" s="89" t="s">
        <v>48</v>
      </c>
      <c r="C25" s="129" t="s">
        <v>49</v>
      </c>
      <c r="D25" s="80"/>
      <c r="E25" s="66">
        <f>G17</f>
        <v>0</v>
      </c>
      <c r="F25" s="67">
        <v>0.22</v>
      </c>
      <c r="G25" s="68">
        <f t="shared" si="31"/>
        <v>0</v>
      </c>
      <c r="H25" s="66">
        <f>J17</f>
        <v>0</v>
      </c>
      <c r="I25" s="67">
        <v>0.22</v>
      </c>
      <c r="J25" s="68">
        <f t="shared" si="32"/>
        <v>0</v>
      </c>
      <c r="K25" s="66">
        <f>M17</f>
        <v>0</v>
      </c>
      <c r="L25" s="67">
        <v>0.22</v>
      </c>
      <c r="M25" s="68">
        <f t="shared" si="33"/>
        <v>0</v>
      </c>
      <c r="N25" s="66">
        <f>P17</f>
        <v>0</v>
      </c>
      <c r="O25" s="67">
        <v>0.22</v>
      </c>
      <c r="P25" s="68">
        <f t="shared" si="34"/>
        <v>0</v>
      </c>
      <c r="Q25" s="66">
        <f>S17</f>
        <v>0</v>
      </c>
      <c r="R25" s="67">
        <v>0.22</v>
      </c>
      <c r="S25" s="68">
        <f t="shared" si="35"/>
        <v>0</v>
      </c>
      <c r="T25" s="66">
        <f>V17</f>
        <v>0</v>
      </c>
      <c r="U25" s="67">
        <v>0.22</v>
      </c>
      <c r="V25" s="68">
        <f t="shared" si="36"/>
        <v>0</v>
      </c>
      <c r="W25" s="392">
        <f t="shared" si="5"/>
        <v>0</v>
      </c>
      <c r="X25" s="397">
        <v>0</v>
      </c>
      <c r="Y25" s="404">
        <v>0</v>
      </c>
      <c r="Z25" s="404">
        <v>0</v>
      </c>
      <c r="AA25" s="474"/>
    </row>
    <row r="26" spans="1:27" ht="30" customHeight="1" thickBot="1" x14ac:dyDescent="0.25">
      <c r="A26" s="475" t="s">
        <v>29</v>
      </c>
      <c r="B26" s="476" t="s">
        <v>50</v>
      </c>
      <c r="C26" s="477" t="s">
        <v>42</v>
      </c>
      <c r="D26" s="478"/>
      <c r="E26" s="479">
        <f>G21</f>
        <v>20000</v>
      </c>
      <c r="F26" s="480">
        <v>0.22</v>
      </c>
      <c r="G26" s="481">
        <f t="shared" si="31"/>
        <v>4400</v>
      </c>
      <c r="H26" s="479">
        <f>J21</f>
        <v>20000</v>
      </c>
      <c r="I26" s="480">
        <v>0.22</v>
      </c>
      <c r="J26" s="481">
        <f t="shared" si="32"/>
        <v>4400</v>
      </c>
      <c r="K26" s="479">
        <f>M21</f>
        <v>100</v>
      </c>
      <c r="L26" s="480">
        <v>0</v>
      </c>
      <c r="M26" s="481">
        <f t="shared" si="33"/>
        <v>0</v>
      </c>
      <c r="N26" s="479">
        <f>P21</f>
        <v>1100</v>
      </c>
      <c r="O26" s="480">
        <v>0</v>
      </c>
      <c r="P26" s="481">
        <f t="shared" si="34"/>
        <v>0</v>
      </c>
      <c r="Q26" s="479">
        <f>S21</f>
        <v>0</v>
      </c>
      <c r="R26" s="480">
        <v>0.22</v>
      </c>
      <c r="S26" s="481">
        <f t="shared" si="35"/>
        <v>0</v>
      </c>
      <c r="T26" s="479">
        <f>V21</f>
        <v>0</v>
      </c>
      <c r="U26" s="480">
        <v>0.22</v>
      </c>
      <c r="V26" s="481">
        <f t="shared" si="36"/>
        <v>0</v>
      </c>
      <c r="W26" s="482">
        <f t="shared" si="5"/>
        <v>4400</v>
      </c>
      <c r="X26" s="483">
        <v>4400</v>
      </c>
      <c r="Y26" s="484">
        <v>0</v>
      </c>
      <c r="Z26" s="484">
        <v>0</v>
      </c>
      <c r="AA26" s="485"/>
    </row>
    <row r="27" spans="1:27" ht="30" customHeight="1" thickBot="1" x14ac:dyDescent="0.25">
      <c r="A27" s="255" t="s">
        <v>26</v>
      </c>
      <c r="B27" s="256" t="s">
        <v>51</v>
      </c>
      <c r="C27" s="257" t="s">
        <v>52</v>
      </c>
      <c r="D27" s="258"/>
      <c r="E27" s="259">
        <f>SUM(E28:E30)</f>
        <v>1</v>
      </c>
      <c r="F27" s="260"/>
      <c r="G27" s="261">
        <f t="shared" ref="G27:K27" si="37">SUM(G28:G30)</f>
        <v>48000</v>
      </c>
      <c r="H27" s="259">
        <f>SUM(H28:H30)</f>
        <v>1</v>
      </c>
      <c r="I27" s="260"/>
      <c r="J27" s="261">
        <f t="shared" ref="J27" si="38">SUM(J28:J30)</f>
        <v>48000</v>
      </c>
      <c r="K27" s="259">
        <f t="shared" si="37"/>
        <v>0</v>
      </c>
      <c r="L27" s="260"/>
      <c r="M27" s="261">
        <f t="shared" ref="M27:Q27" si="39">SUM(M28:M30)</f>
        <v>0</v>
      </c>
      <c r="N27" s="259">
        <f t="shared" si="39"/>
        <v>0</v>
      </c>
      <c r="O27" s="260"/>
      <c r="P27" s="261">
        <f t="shared" ref="P27" si="40">SUM(P28:P30)</f>
        <v>0</v>
      </c>
      <c r="Q27" s="259">
        <f t="shared" si="39"/>
        <v>0</v>
      </c>
      <c r="R27" s="260"/>
      <c r="S27" s="261">
        <f>SUM(S28:S30)</f>
        <v>0</v>
      </c>
      <c r="T27" s="259">
        <f t="shared" ref="T27" si="41">SUM(T28:T30)</f>
        <v>0</v>
      </c>
      <c r="U27" s="260"/>
      <c r="V27" s="261">
        <f>SUM(V28:V30)</f>
        <v>0</v>
      </c>
      <c r="W27" s="407">
        <f t="shared" si="5"/>
        <v>48000</v>
      </c>
      <c r="X27" s="460">
        <v>48000</v>
      </c>
      <c r="Y27" s="461">
        <v>0</v>
      </c>
      <c r="Z27" s="461">
        <v>0</v>
      </c>
      <c r="AA27" s="462"/>
    </row>
    <row r="28" spans="1:27" ht="33" customHeight="1" thickBot="1" x14ac:dyDescent="0.25">
      <c r="A28" s="53" t="s">
        <v>29</v>
      </c>
      <c r="B28" s="54" t="s">
        <v>53</v>
      </c>
      <c r="C28" s="55" t="s">
        <v>381</v>
      </c>
      <c r="D28" s="56" t="s">
        <v>54</v>
      </c>
      <c r="E28" s="57">
        <v>1</v>
      </c>
      <c r="F28" s="58">
        <v>48000</v>
      </c>
      <c r="G28" s="59">
        <f t="shared" ref="G28:G30" si="42">E28*F28</f>
        <v>48000</v>
      </c>
      <c r="H28" s="57">
        <v>1</v>
      </c>
      <c r="I28" s="58">
        <v>48000</v>
      </c>
      <c r="J28" s="59">
        <f t="shared" ref="J28" si="43">H28*I28</f>
        <v>48000</v>
      </c>
      <c r="K28" s="57"/>
      <c r="L28" s="58"/>
      <c r="M28" s="59">
        <f t="shared" ref="M28:M30" si="44">K28*L28</f>
        <v>0</v>
      </c>
      <c r="N28" s="57"/>
      <c r="O28" s="58"/>
      <c r="P28" s="59">
        <f t="shared" ref="P28:P30" si="45">N28*O28</f>
        <v>0</v>
      </c>
      <c r="Q28" s="57"/>
      <c r="R28" s="58"/>
      <c r="S28" s="59">
        <f t="shared" ref="S28:S30" si="46">Q28*R28</f>
        <v>0</v>
      </c>
      <c r="T28" s="57"/>
      <c r="U28" s="58"/>
      <c r="V28" s="59">
        <f t="shared" ref="V28:V30" si="47">T28*U28</f>
        <v>0</v>
      </c>
      <c r="W28" s="391">
        <f t="shared" si="5"/>
        <v>48000</v>
      </c>
      <c r="X28" s="399">
        <v>48000</v>
      </c>
      <c r="Y28" s="406">
        <v>0</v>
      </c>
      <c r="Z28" s="406">
        <v>0</v>
      </c>
      <c r="AA28" s="82"/>
    </row>
    <row r="29" spans="1:27" ht="30" hidden="1" customHeight="1" x14ac:dyDescent="0.2">
      <c r="A29" s="62" t="s">
        <v>29</v>
      </c>
      <c r="B29" s="63" t="s">
        <v>55</v>
      </c>
      <c r="C29" s="64" t="s">
        <v>56</v>
      </c>
      <c r="D29" s="65" t="s">
        <v>32</v>
      </c>
      <c r="E29" s="66"/>
      <c r="F29" s="67"/>
      <c r="G29" s="68">
        <f t="shared" si="42"/>
        <v>0</v>
      </c>
      <c r="H29" s="221"/>
      <c r="I29" s="231"/>
      <c r="J29" s="210"/>
      <c r="K29" s="66"/>
      <c r="L29" s="67"/>
      <c r="M29" s="68">
        <f t="shared" si="44"/>
        <v>0</v>
      </c>
      <c r="N29" s="66"/>
      <c r="O29" s="67"/>
      <c r="P29" s="68">
        <f t="shared" si="45"/>
        <v>0</v>
      </c>
      <c r="Q29" s="66"/>
      <c r="R29" s="67"/>
      <c r="S29" s="68">
        <f t="shared" si="46"/>
        <v>0</v>
      </c>
      <c r="T29" s="66"/>
      <c r="U29" s="67"/>
      <c r="V29" s="68">
        <f t="shared" si="47"/>
        <v>0</v>
      </c>
      <c r="W29" s="392">
        <f t="shared" si="5"/>
        <v>0</v>
      </c>
      <c r="X29" s="400">
        <v>0</v>
      </c>
      <c r="Y29" s="400">
        <v>0</v>
      </c>
      <c r="Z29" s="400">
        <v>0</v>
      </c>
      <c r="AA29" s="83"/>
    </row>
    <row r="30" spans="1:27" ht="30" hidden="1" customHeight="1" x14ac:dyDescent="0.2">
      <c r="A30" s="53" t="s">
        <v>29</v>
      </c>
      <c r="B30" s="54" t="s">
        <v>57</v>
      </c>
      <c r="C30" s="55" t="s">
        <v>56</v>
      </c>
      <c r="D30" s="56" t="s">
        <v>32</v>
      </c>
      <c r="E30" s="57"/>
      <c r="F30" s="58"/>
      <c r="G30" s="59">
        <f t="shared" si="42"/>
        <v>0</v>
      </c>
      <c r="H30" s="220"/>
      <c r="I30" s="230"/>
      <c r="J30" s="209"/>
      <c r="K30" s="57"/>
      <c r="L30" s="58"/>
      <c r="M30" s="59">
        <f t="shared" si="44"/>
        <v>0</v>
      </c>
      <c r="N30" s="57"/>
      <c r="O30" s="58"/>
      <c r="P30" s="59">
        <f t="shared" si="45"/>
        <v>0</v>
      </c>
      <c r="Q30" s="57"/>
      <c r="R30" s="58"/>
      <c r="S30" s="59">
        <f t="shared" si="46"/>
        <v>0</v>
      </c>
      <c r="T30" s="57"/>
      <c r="U30" s="58"/>
      <c r="V30" s="59">
        <f t="shared" si="47"/>
        <v>0</v>
      </c>
      <c r="W30" s="391">
        <f t="shared" si="5"/>
        <v>0</v>
      </c>
      <c r="X30" s="396">
        <v>0</v>
      </c>
      <c r="Y30" s="396">
        <v>0</v>
      </c>
      <c r="Z30" s="396">
        <v>0</v>
      </c>
      <c r="AA30" s="71"/>
    </row>
    <row r="31" spans="1:27" ht="30" customHeight="1" thickBot="1" x14ac:dyDescent="0.25">
      <c r="A31" s="244" t="s">
        <v>58</v>
      </c>
      <c r="B31" s="245"/>
      <c r="C31" s="246"/>
      <c r="D31" s="247"/>
      <c r="E31" s="370"/>
      <c r="F31" s="249"/>
      <c r="G31" s="250">
        <f>G13+G17+G21+G23+G27</f>
        <v>81550</v>
      </c>
      <c r="H31" s="251"/>
      <c r="I31" s="242"/>
      <c r="J31" s="250">
        <f>J13+J17+J21+J23+J27</f>
        <v>81550</v>
      </c>
      <c r="K31" s="371"/>
      <c r="L31" s="273"/>
      <c r="M31" s="250">
        <f>M13+M17+M21+M23+M27</f>
        <v>100</v>
      </c>
      <c r="N31" s="371"/>
      <c r="O31" s="273"/>
      <c r="P31" s="250">
        <f>P13+P17+P21+P23+P27</f>
        <v>1100</v>
      </c>
      <c r="Q31" s="389"/>
      <c r="R31" s="273"/>
      <c r="S31" s="249">
        <f t="shared" ref="S31:W31" si="48">S13+S17+S21+S23+S27</f>
        <v>0</v>
      </c>
      <c r="T31" s="389"/>
      <c r="U31" s="273"/>
      <c r="V31" s="249">
        <f t="shared" ref="V31" si="49">V13+V17+V21+V23+V27</f>
        <v>0</v>
      </c>
      <c r="W31" s="394">
        <f t="shared" si="48"/>
        <v>81650</v>
      </c>
      <c r="X31" s="401">
        <v>82650</v>
      </c>
      <c r="Y31" s="401">
        <v>1000</v>
      </c>
      <c r="Z31" s="401">
        <v>4.9800000000000004</v>
      </c>
      <c r="AA31" s="254"/>
    </row>
    <row r="32" spans="1:27" ht="30" customHeight="1" thickBot="1" x14ac:dyDescent="0.25">
      <c r="A32" s="263" t="s">
        <v>24</v>
      </c>
      <c r="B32" s="264">
        <v>2</v>
      </c>
      <c r="C32" s="265" t="s">
        <v>59</v>
      </c>
      <c r="D32" s="266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8"/>
      <c r="X32" s="268"/>
      <c r="Y32" s="268"/>
      <c r="Z32" s="268"/>
      <c r="AA32" s="269"/>
    </row>
    <row r="33" spans="1:27" ht="30" customHeight="1" x14ac:dyDescent="0.2">
      <c r="A33" s="255" t="s">
        <v>26</v>
      </c>
      <c r="B33" s="256" t="s">
        <v>60</v>
      </c>
      <c r="C33" s="257" t="s">
        <v>61</v>
      </c>
      <c r="D33" s="258"/>
      <c r="E33" s="259">
        <f>SUM(E34:E36)</f>
        <v>0</v>
      </c>
      <c r="F33" s="260"/>
      <c r="G33" s="261">
        <f t="shared" ref="G33:K33" si="50">SUM(G34:G36)</f>
        <v>0</v>
      </c>
      <c r="H33" s="259">
        <f>SUM(H34:H36)</f>
        <v>0</v>
      </c>
      <c r="I33" s="260"/>
      <c r="J33" s="261">
        <f t="shared" ref="J33" si="51">SUM(J34:J36)</f>
        <v>0</v>
      </c>
      <c r="K33" s="259">
        <f t="shared" si="50"/>
        <v>0</v>
      </c>
      <c r="L33" s="260"/>
      <c r="M33" s="261">
        <f t="shared" ref="M33:Q33" si="52">SUM(M34:M36)</f>
        <v>0</v>
      </c>
      <c r="N33" s="259">
        <f>SUM(N34:N36)</f>
        <v>0</v>
      </c>
      <c r="O33" s="260"/>
      <c r="P33" s="261">
        <f t="shared" ref="P33" si="53">SUM(P34:P36)</f>
        <v>0</v>
      </c>
      <c r="Q33" s="259">
        <f t="shared" si="52"/>
        <v>0</v>
      </c>
      <c r="R33" s="260"/>
      <c r="S33" s="261">
        <f>SUM(S34:S36)</f>
        <v>0</v>
      </c>
      <c r="T33" s="259">
        <f>SUM(T34:T36)</f>
        <v>0</v>
      </c>
      <c r="U33" s="260"/>
      <c r="V33" s="261">
        <f t="shared" ref="V33" si="54">SUM(V34:V36)</f>
        <v>0</v>
      </c>
      <c r="W33" s="407">
        <f t="shared" ref="W33:W44" si="55">G33+M33+S33</f>
        <v>0</v>
      </c>
      <c r="X33" s="408">
        <v>0</v>
      </c>
      <c r="Y33" s="409">
        <v>0</v>
      </c>
      <c r="Z33" s="408">
        <v>0</v>
      </c>
      <c r="AA33" s="262"/>
    </row>
    <row r="34" spans="1:27" ht="30" customHeight="1" thickBot="1" x14ac:dyDescent="0.25">
      <c r="A34" s="53" t="s">
        <v>29</v>
      </c>
      <c r="B34" s="54" t="s">
        <v>62</v>
      </c>
      <c r="C34" s="55" t="s">
        <v>63</v>
      </c>
      <c r="D34" s="56" t="s">
        <v>64</v>
      </c>
      <c r="E34" s="57"/>
      <c r="F34" s="58"/>
      <c r="G34" s="59">
        <f t="shared" ref="G34:G36" si="56">E34*F34</f>
        <v>0</v>
      </c>
      <c r="H34" s="57"/>
      <c r="I34" s="58"/>
      <c r="J34" s="59">
        <f t="shared" ref="J34:J36" si="57">H34*I34</f>
        <v>0</v>
      </c>
      <c r="K34" s="57"/>
      <c r="L34" s="58"/>
      <c r="M34" s="59">
        <f t="shared" ref="M34:M36" si="58">K34*L34</f>
        <v>0</v>
      </c>
      <c r="N34" s="57"/>
      <c r="O34" s="58"/>
      <c r="P34" s="59">
        <f t="shared" ref="P34:P36" si="59">N34*O34</f>
        <v>0</v>
      </c>
      <c r="Q34" s="57"/>
      <c r="R34" s="58"/>
      <c r="S34" s="59">
        <f t="shared" ref="S34:S36" si="60">Q34*R34</f>
        <v>0</v>
      </c>
      <c r="T34" s="57"/>
      <c r="U34" s="58"/>
      <c r="V34" s="59">
        <f t="shared" ref="V34:V36" si="61">T34*U34</f>
        <v>0</v>
      </c>
      <c r="W34" s="391">
        <f t="shared" si="55"/>
        <v>0</v>
      </c>
      <c r="X34" s="396">
        <v>0</v>
      </c>
      <c r="Y34" s="403">
        <v>0</v>
      </c>
      <c r="Z34" s="396">
        <v>0</v>
      </c>
      <c r="AA34" s="71"/>
    </row>
    <row r="35" spans="1:27" ht="30" hidden="1" customHeight="1" x14ac:dyDescent="0.2">
      <c r="A35" s="62" t="s">
        <v>29</v>
      </c>
      <c r="B35" s="63" t="s">
        <v>65</v>
      </c>
      <c r="C35" s="64" t="s">
        <v>63</v>
      </c>
      <c r="D35" s="65" t="s">
        <v>64</v>
      </c>
      <c r="E35" s="66"/>
      <c r="F35" s="67"/>
      <c r="G35" s="68">
        <f t="shared" si="56"/>
        <v>0</v>
      </c>
      <c r="H35" s="66"/>
      <c r="I35" s="67"/>
      <c r="J35" s="68">
        <f t="shared" si="57"/>
        <v>0</v>
      </c>
      <c r="K35" s="66"/>
      <c r="L35" s="67"/>
      <c r="M35" s="68">
        <f t="shared" si="58"/>
        <v>0</v>
      </c>
      <c r="N35" s="66"/>
      <c r="O35" s="67"/>
      <c r="P35" s="68">
        <f t="shared" si="59"/>
        <v>0</v>
      </c>
      <c r="Q35" s="66"/>
      <c r="R35" s="67"/>
      <c r="S35" s="68">
        <f t="shared" si="60"/>
        <v>0</v>
      </c>
      <c r="T35" s="66"/>
      <c r="U35" s="67"/>
      <c r="V35" s="68">
        <f t="shared" si="61"/>
        <v>0</v>
      </c>
      <c r="W35" s="392">
        <f t="shared" si="55"/>
        <v>0</v>
      </c>
      <c r="X35" s="397">
        <v>0</v>
      </c>
      <c r="Y35" s="404">
        <v>0</v>
      </c>
      <c r="Z35" s="397">
        <v>0</v>
      </c>
      <c r="AA35" s="70"/>
    </row>
    <row r="36" spans="1:27" ht="30" hidden="1" customHeight="1" x14ac:dyDescent="0.2">
      <c r="A36" s="53" t="s">
        <v>29</v>
      </c>
      <c r="B36" s="54" t="s">
        <v>66</v>
      </c>
      <c r="C36" s="55" t="s">
        <v>63</v>
      </c>
      <c r="D36" s="56" t="s">
        <v>64</v>
      </c>
      <c r="E36" s="57"/>
      <c r="F36" s="58"/>
      <c r="G36" s="59">
        <f t="shared" si="56"/>
        <v>0</v>
      </c>
      <c r="H36" s="57"/>
      <c r="I36" s="58"/>
      <c r="J36" s="59">
        <f t="shared" si="57"/>
        <v>0</v>
      </c>
      <c r="K36" s="57"/>
      <c r="L36" s="58"/>
      <c r="M36" s="59">
        <f t="shared" si="58"/>
        <v>0</v>
      </c>
      <c r="N36" s="57"/>
      <c r="O36" s="58"/>
      <c r="P36" s="59">
        <f t="shared" si="59"/>
        <v>0</v>
      </c>
      <c r="Q36" s="57"/>
      <c r="R36" s="58"/>
      <c r="S36" s="59">
        <f t="shared" si="60"/>
        <v>0</v>
      </c>
      <c r="T36" s="57"/>
      <c r="U36" s="58"/>
      <c r="V36" s="59">
        <f t="shared" si="61"/>
        <v>0</v>
      </c>
      <c r="W36" s="391">
        <f t="shared" si="55"/>
        <v>0</v>
      </c>
      <c r="X36" s="396">
        <v>0</v>
      </c>
      <c r="Y36" s="403">
        <v>0</v>
      </c>
      <c r="Z36" s="396">
        <v>0</v>
      </c>
      <c r="AA36" s="71"/>
    </row>
    <row r="37" spans="1:27" ht="30" customHeight="1" x14ac:dyDescent="0.2">
      <c r="A37" s="45" t="s">
        <v>26</v>
      </c>
      <c r="B37" s="46" t="s">
        <v>67</v>
      </c>
      <c r="C37" s="47" t="s">
        <v>68</v>
      </c>
      <c r="D37" s="48"/>
      <c r="E37" s="49">
        <f>SUM(E38:E40)</f>
        <v>0</v>
      </c>
      <c r="F37" s="50"/>
      <c r="G37" s="51">
        <f t="shared" ref="G37:K37" si="62">SUM(G38:G40)</f>
        <v>0</v>
      </c>
      <c r="H37" s="49">
        <f>SUM(H38:H40)</f>
        <v>0</v>
      </c>
      <c r="I37" s="50"/>
      <c r="J37" s="51">
        <f t="shared" ref="J37" si="63">SUM(J38:J40)</f>
        <v>0</v>
      </c>
      <c r="K37" s="49">
        <f t="shared" si="62"/>
        <v>0</v>
      </c>
      <c r="L37" s="50"/>
      <c r="M37" s="51">
        <f t="shared" ref="M37:Q37" si="64">SUM(M38:M40)</f>
        <v>0</v>
      </c>
      <c r="N37" s="49">
        <f>SUM(N38:N40)</f>
        <v>0</v>
      </c>
      <c r="O37" s="50"/>
      <c r="P37" s="51">
        <f t="shared" ref="P37" si="65">SUM(P38:P40)</f>
        <v>0</v>
      </c>
      <c r="Q37" s="49">
        <f t="shared" si="64"/>
        <v>0</v>
      </c>
      <c r="R37" s="50"/>
      <c r="S37" s="51">
        <f>SUM(S38:S40)</f>
        <v>0</v>
      </c>
      <c r="T37" s="49">
        <f>SUM(T38:T40)</f>
        <v>0</v>
      </c>
      <c r="U37" s="50"/>
      <c r="V37" s="51">
        <f t="shared" ref="V37" si="66">SUM(V38:V40)</f>
        <v>0</v>
      </c>
      <c r="W37" s="390">
        <f t="shared" si="55"/>
        <v>0</v>
      </c>
      <c r="X37" s="395">
        <v>0</v>
      </c>
      <c r="Y37" s="402">
        <v>0</v>
      </c>
      <c r="Z37" s="395">
        <v>0</v>
      </c>
      <c r="AA37" s="52"/>
    </row>
    <row r="38" spans="1:27" ht="30" customHeight="1" thickBot="1" x14ac:dyDescent="0.25">
      <c r="A38" s="53" t="s">
        <v>29</v>
      </c>
      <c r="B38" s="54" t="s">
        <v>69</v>
      </c>
      <c r="C38" s="55" t="s">
        <v>70</v>
      </c>
      <c r="D38" s="56" t="s">
        <v>71</v>
      </c>
      <c r="E38" s="57"/>
      <c r="F38" s="58"/>
      <c r="G38" s="59">
        <f t="shared" ref="G38:G40" si="67">E38*F38</f>
        <v>0</v>
      </c>
      <c r="H38" s="57"/>
      <c r="I38" s="58"/>
      <c r="J38" s="59">
        <f t="shared" ref="J38:J40" si="68">H38*I38</f>
        <v>0</v>
      </c>
      <c r="K38" s="57"/>
      <c r="L38" s="58"/>
      <c r="M38" s="59">
        <f t="shared" ref="M38:M40" si="69">K38*L38</f>
        <v>0</v>
      </c>
      <c r="N38" s="57"/>
      <c r="O38" s="58"/>
      <c r="P38" s="59">
        <f t="shared" ref="P38:P40" si="70">N38*O38</f>
        <v>0</v>
      </c>
      <c r="Q38" s="57"/>
      <c r="R38" s="58"/>
      <c r="S38" s="59">
        <f t="shared" ref="S38:S40" si="71">Q38*R38</f>
        <v>0</v>
      </c>
      <c r="T38" s="57"/>
      <c r="U38" s="58"/>
      <c r="V38" s="59">
        <f t="shared" ref="V38:V40" si="72">T38*U38</f>
        <v>0</v>
      </c>
      <c r="W38" s="391">
        <f t="shared" si="55"/>
        <v>0</v>
      </c>
      <c r="X38" s="396">
        <v>0</v>
      </c>
      <c r="Y38" s="403">
        <v>0</v>
      </c>
      <c r="Z38" s="396">
        <v>0</v>
      </c>
      <c r="AA38" s="71"/>
    </row>
    <row r="39" spans="1:27" ht="30" hidden="1" customHeight="1" x14ac:dyDescent="0.2">
      <c r="A39" s="62" t="s">
        <v>29</v>
      </c>
      <c r="B39" s="63" t="s">
        <v>72</v>
      </c>
      <c r="C39" s="64" t="s">
        <v>70</v>
      </c>
      <c r="D39" s="65" t="s">
        <v>71</v>
      </c>
      <c r="E39" s="66"/>
      <c r="F39" s="67"/>
      <c r="G39" s="68">
        <f t="shared" si="67"/>
        <v>0</v>
      </c>
      <c r="H39" s="66"/>
      <c r="I39" s="67"/>
      <c r="J39" s="68">
        <f t="shared" si="68"/>
        <v>0</v>
      </c>
      <c r="K39" s="66"/>
      <c r="L39" s="67"/>
      <c r="M39" s="68">
        <f t="shared" si="69"/>
        <v>0</v>
      </c>
      <c r="N39" s="66"/>
      <c r="O39" s="67"/>
      <c r="P39" s="68">
        <f t="shared" si="70"/>
        <v>0</v>
      </c>
      <c r="Q39" s="66"/>
      <c r="R39" s="67"/>
      <c r="S39" s="68">
        <f t="shared" si="71"/>
        <v>0</v>
      </c>
      <c r="T39" s="66"/>
      <c r="U39" s="67"/>
      <c r="V39" s="68">
        <f t="shared" si="72"/>
        <v>0</v>
      </c>
      <c r="W39" s="392">
        <f t="shared" si="55"/>
        <v>0</v>
      </c>
      <c r="X39" s="397">
        <v>0</v>
      </c>
      <c r="Y39" s="404">
        <v>0</v>
      </c>
      <c r="Z39" s="397">
        <v>0</v>
      </c>
      <c r="AA39" s="70"/>
    </row>
    <row r="40" spans="1:27" ht="30" hidden="1" customHeight="1" x14ac:dyDescent="0.2">
      <c r="A40" s="53" t="s">
        <v>29</v>
      </c>
      <c r="B40" s="54" t="s">
        <v>73</v>
      </c>
      <c r="C40" s="55" t="s">
        <v>70</v>
      </c>
      <c r="D40" s="56" t="s">
        <v>71</v>
      </c>
      <c r="E40" s="57"/>
      <c r="F40" s="58"/>
      <c r="G40" s="59">
        <f t="shared" si="67"/>
        <v>0</v>
      </c>
      <c r="H40" s="57"/>
      <c r="I40" s="58"/>
      <c r="J40" s="59">
        <f t="shared" si="68"/>
        <v>0</v>
      </c>
      <c r="K40" s="57"/>
      <c r="L40" s="58"/>
      <c r="M40" s="59">
        <f t="shared" si="69"/>
        <v>0</v>
      </c>
      <c r="N40" s="57"/>
      <c r="O40" s="58"/>
      <c r="P40" s="59">
        <f t="shared" si="70"/>
        <v>0</v>
      </c>
      <c r="Q40" s="57"/>
      <c r="R40" s="58"/>
      <c r="S40" s="59">
        <f t="shared" si="71"/>
        <v>0</v>
      </c>
      <c r="T40" s="57"/>
      <c r="U40" s="58"/>
      <c r="V40" s="59">
        <f t="shared" si="72"/>
        <v>0</v>
      </c>
      <c r="W40" s="391">
        <f t="shared" si="55"/>
        <v>0</v>
      </c>
      <c r="X40" s="396">
        <v>0</v>
      </c>
      <c r="Y40" s="403">
        <v>0</v>
      </c>
      <c r="Z40" s="396">
        <v>0</v>
      </c>
      <c r="AA40" s="71"/>
    </row>
    <row r="41" spans="1:27" ht="30" customHeight="1" x14ac:dyDescent="0.2">
      <c r="A41" s="45" t="s">
        <v>26</v>
      </c>
      <c r="B41" s="46" t="s">
        <v>74</v>
      </c>
      <c r="C41" s="47" t="s">
        <v>75</v>
      </c>
      <c r="D41" s="48"/>
      <c r="E41" s="49">
        <f>SUM(E42:E44)</f>
        <v>0</v>
      </c>
      <c r="F41" s="50"/>
      <c r="G41" s="51">
        <f t="shared" ref="G41:K41" si="73">SUM(G42:G44)</f>
        <v>0</v>
      </c>
      <c r="H41" s="49">
        <f>SUM(H42:H44)</f>
        <v>0</v>
      </c>
      <c r="I41" s="50"/>
      <c r="J41" s="51">
        <f t="shared" ref="J41" si="74">SUM(J42:J44)</f>
        <v>0</v>
      </c>
      <c r="K41" s="49">
        <f t="shared" si="73"/>
        <v>0</v>
      </c>
      <c r="L41" s="50"/>
      <c r="M41" s="51">
        <f t="shared" ref="M41:Q41" si="75">SUM(M42:M44)</f>
        <v>0</v>
      </c>
      <c r="N41" s="49">
        <f>SUM(N42:N44)</f>
        <v>0</v>
      </c>
      <c r="O41" s="50"/>
      <c r="P41" s="51">
        <f t="shared" ref="P41" si="76">SUM(P42:P44)</f>
        <v>0</v>
      </c>
      <c r="Q41" s="49">
        <f t="shared" si="75"/>
        <v>0</v>
      </c>
      <c r="R41" s="50"/>
      <c r="S41" s="51">
        <f>SUM(S42:S44)</f>
        <v>0</v>
      </c>
      <c r="T41" s="49">
        <f>SUM(T42:T44)</f>
        <v>0</v>
      </c>
      <c r="U41" s="50"/>
      <c r="V41" s="51">
        <f t="shared" ref="V41" si="77">SUM(V42:V44)</f>
        <v>0</v>
      </c>
      <c r="W41" s="390">
        <f t="shared" si="55"/>
        <v>0</v>
      </c>
      <c r="X41" s="395">
        <v>0</v>
      </c>
      <c r="Y41" s="402">
        <v>0</v>
      </c>
      <c r="Z41" s="395">
        <v>0</v>
      </c>
      <c r="AA41" s="52"/>
    </row>
    <row r="42" spans="1:27" ht="30" customHeight="1" thickBot="1" x14ac:dyDescent="0.25">
      <c r="A42" s="53" t="s">
        <v>29</v>
      </c>
      <c r="B42" s="54" t="s">
        <v>76</v>
      </c>
      <c r="C42" s="55" t="s">
        <v>77</v>
      </c>
      <c r="D42" s="56" t="s">
        <v>71</v>
      </c>
      <c r="E42" s="57"/>
      <c r="F42" s="58"/>
      <c r="G42" s="59">
        <f t="shared" ref="G42:G44" si="78">E42*F42</f>
        <v>0</v>
      </c>
      <c r="H42" s="57"/>
      <c r="I42" s="58"/>
      <c r="J42" s="59">
        <f t="shared" ref="J42:J44" si="79">H42*I42</f>
        <v>0</v>
      </c>
      <c r="K42" s="57"/>
      <c r="L42" s="58"/>
      <c r="M42" s="59">
        <f t="shared" ref="M42:M44" si="80">K42*L42</f>
        <v>0</v>
      </c>
      <c r="N42" s="57"/>
      <c r="O42" s="58"/>
      <c r="P42" s="59">
        <f t="shared" ref="P42:P44" si="81">N42*O42</f>
        <v>0</v>
      </c>
      <c r="Q42" s="57"/>
      <c r="R42" s="58"/>
      <c r="S42" s="59">
        <f t="shared" ref="S42:S44" si="82">Q42*R42</f>
        <v>0</v>
      </c>
      <c r="T42" s="57"/>
      <c r="U42" s="58"/>
      <c r="V42" s="59">
        <f t="shared" ref="V42:V44" si="83">T42*U42</f>
        <v>0</v>
      </c>
      <c r="W42" s="391">
        <f t="shared" si="55"/>
        <v>0</v>
      </c>
      <c r="X42" s="396">
        <v>0</v>
      </c>
      <c r="Y42" s="403">
        <v>0</v>
      </c>
      <c r="Z42" s="396">
        <v>0</v>
      </c>
      <c r="AA42" s="71"/>
    </row>
    <row r="43" spans="1:27" ht="30" hidden="1" customHeight="1" x14ac:dyDescent="0.2">
      <c r="A43" s="62" t="s">
        <v>29</v>
      </c>
      <c r="B43" s="63" t="s">
        <v>78</v>
      </c>
      <c r="C43" s="64" t="s">
        <v>79</v>
      </c>
      <c r="D43" s="65" t="s">
        <v>71</v>
      </c>
      <c r="E43" s="66"/>
      <c r="F43" s="67"/>
      <c r="G43" s="68">
        <f t="shared" si="78"/>
        <v>0</v>
      </c>
      <c r="H43" s="66"/>
      <c r="I43" s="67"/>
      <c r="J43" s="68">
        <f t="shared" si="79"/>
        <v>0</v>
      </c>
      <c r="K43" s="66"/>
      <c r="L43" s="67"/>
      <c r="M43" s="68">
        <f t="shared" si="80"/>
        <v>0</v>
      </c>
      <c r="N43" s="66"/>
      <c r="O43" s="67"/>
      <c r="P43" s="68">
        <f t="shared" si="81"/>
        <v>0</v>
      </c>
      <c r="Q43" s="66"/>
      <c r="R43" s="67"/>
      <c r="S43" s="68">
        <f t="shared" si="82"/>
        <v>0</v>
      </c>
      <c r="T43" s="66"/>
      <c r="U43" s="67"/>
      <c r="V43" s="68">
        <f t="shared" si="83"/>
        <v>0</v>
      </c>
      <c r="W43" s="392">
        <f t="shared" si="55"/>
        <v>0</v>
      </c>
      <c r="X43" s="397">
        <v>0</v>
      </c>
      <c r="Y43" s="397">
        <v>0</v>
      </c>
      <c r="Z43" s="397">
        <v>0</v>
      </c>
      <c r="AA43" s="70"/>
    </row>
    <row r="44" spans="1:27" ht="30" hidden="1" customHeight="1" x14ac:dyDescent="0.2">
      <c r="A44" s="53" t="s">
        <v>29</v>
      </c>
      <c r="B44" s="54" t="s">
        <v>80</v>
      </c>
      <c r="C44" s="55" t="s">
        <v>77</v>
      </c>
      <c r="D44" s="56" t="s">
        <v>71</v>
      </c>
      <c r="E44" s="57"/>
      <c r="F44" s="58"/>
      <c r="G44" s="59">
        <f t="shared" si="78"/>
        <v>0</v>
      </c>
      <c r="H44" s="57"/>
      <c r="I44" s="58"/>
      <c r="J44" s="59">
        <f t="shared" si="79"/>
        <v>0</v>
      </c>
      <c r="K44" s="57"/>
      <c r="L44" s="58"/>
      <c r="M44" s="59">
        <f t="shared" si="80"/>
        <v>0</v>
      </c>
      <c r="N44" s="57"/>
      <c r="O44" s="58"/>
      <c r="P44" s="59">
        <f t="shared" si="81"/>
        <v>0</v>
      </c>
      <c r="Q44" s="57"/>
      <c r="R44" s="58"/>
      <c r="S44" s="59">
        <f t="shared" si="82"/>
        <v>0</v>
      </c>
      <c r="T44" s="57"/>
      <c r="U44" s="58"/>
      <c r="V44" s="59">
        <f t="shared" si="83"/>
        <v>0</v>
      </c>
      <c r="W44" s="391">
        <f t="shared" si="55"/>
        <v>0</v>
      </c>
      <c r="X44" s="396">
        <v>0</v>
      </c>
      <c r="Y44" s="396">
        <v>0</v>
      </c>
      <c r="Z44" s="396">
        <v>0</v>
      </c>
      <c r="AA44" s="71"/>
    </row>
    <row r="45" spans="1:27" ht="30" customHeight="1" thickBot="1" x14ac:dyDescent="0.25">
      <c r="A45" s="244" t="s">
        <v>81</v>
      </c>
      <c r="B45" s="245"/>
      <c r="C45" s="246"/>
      <c r="D45" s="247"/>
      <c r="E45" s="248">
        <f>E41+E37+E33</f>
        <v>0</v>
      </c>
      <c r="F45" s="249"/>
      <c r="G45" s="250">
        <f t="shared" ref="G45:K45" si="84">G41+G37+G33</f>
        <v>0</v>
      </c>
      <c r="H45" s="248">
        <f>H41+H37+H33</f>
        <v>0</v>
      </c>
      <c r="I45" s="249"/>
      <c r="J45" s="250">
        <f t="shared" ref="J45" si="85">J41+J37+J33</f>
        <v>0</v>
      </c>
      <c r="K45" s="248">
        <f t="shared" si="84"/>
        <v>0</v>
      </c>
      <c r="L45" s="249"/>
      <c r="M45" s="250">
        <f t="shared" ref="M45:Q45" si="86">M41+M37+M33</f>
        <v>0</v>
      </c>
      <c r="N45" s="248">
        <f>N41+N37+N33</f>
        <v>0</v>
      </c>
      <c r="O45" s="249"/>
      <c r="P45" s="250">
        <f t="shared" ref="P45" si="87">P41+P37+P33</f>
        <v>0</v>
      </c>
      <c r="Q45" s="248">
        <f t="shared" si="86"/>
        <v>0</v>
      </c>
      <c r="R45" s="249"/>
      <c r="S45" s="250">
        <f t="shared" ref="S45:W45" si="88">S41+S37+S33</f>
        <v>0</v>
      </c>
      <c r="T45" s="248">
        <f>T41+T37+T33</f>
        <v>0</v>
      </c>
      <c r="U45" s="249"/>
      <c r="V45" s="250">
        <f t="shared" ref="V45" si="89">V41+V37+V33</f>
        <v>0</v>
      </c>
      <c r="W45" s="410">
        <f t="shared" si="88"/>
        <v>0</v>
      </c>
      <c r="X45" s="410">
        <v>0</v>
      </c>
      <c r="Y45" s="410">
        <v>0</v>
      </c>
      <c r="Z45" s="410">
        <v>0</v>
      </c>
      <c r="AA45" s="254"/>
    </row>
    <row r="46" spans="1:27" ht="30" customHeight="1" thickBot="1" x14ac:dyDescent="0.25">
      <c r="A46" s="263" t="s">
        <v>24</v>
      </c>
      <c r="B46" s="264">
        <v>3</v>
      </c>
      <c r="C46" s="265" t="s">
        <v>82</v>
      </c>
      <c r="D46" s="266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8"/>
      <c r="X46" s="268"/>
      <c r="Y46" s="268"/>
      <c r="Z46" s="268"/>
      <c r="AA46" s="269"/>
    </row>
    <row r="47" spans="1:27" ht="45" customHeight="1" x14ac:dyDescent="0.2">
      <c r="A47" s="255" t="s">
        <v>26</v>
      </c>
      <c r="B47" s="256" t="s">
        <v>83</v>
      </c>
      <c r="C47" s="257" t="s">
        <v>84</v>
      </c>
      <c r="D47" s="258"/>
      <c r="E47" s="259">
        <f>SUM(E48:E50)</f>
        <v>0</v>
      </c>
      <c r="F47" s="260"/>
      <c r="G47" s="261">
        <f t="shared" ref="G47:K47" si="90">SUM(G48:G50)</f>
        <v>0</v>
      </c>
      <c r="H47" s="259">
        <f>SUM(H48:H50)</f>
        <v>0</v>
      </c>
      <c r="I47" s="260"/>
      <c r="J47" s="261">
        <f t="shared" ref="J47" si="91">SUM(J48:J50)</f>
        <v>0</v>
      </c>
      <c r="K47" s="259">
        <f t="shared" si="90"/>
        <v>0</v>
      </c>
      <c r="L47" s="260"/>
      <c r="M47" s="261">
        <f t="shared" ref="M47:Q47" si="92">SUM(M48:M50)</f>
        <v>0</v>
      </c>
      <c r="N47" s="259">
        <f t="shared" si="92"/>
        <v>0</v>
      </c>
      <c r="O47" s="260"/>
      <c r="P47" s="261">
        <f t="shared" ref="P47" si="93">SUM(P48:P50)</f>
        <v>0</v>
      </c>
      <c r="Q47" s="259">
        <f t="shared" si="92"/>
        <v>0</v>
      </c>
      <c r="R47" s="260"/>
      <c r="S47" s="261">
        <f>SUM(S48:S50)</f>
        <v>0</v>
      </c>
      <c r="T47" s="259">
        <f t="shared" ref="T47" si="94">SUM(T48:T50)</f>
        <v>0</v>
      </c>
      <c r="U47" s="260"/>
      <c r="V47" s="261">
        <f t="shared" ref="V47:X47" si="95">SUM(V48:V50)</f>
        <v>0</v>
      </c>
      <c r="W47" s="407">
        <f t="shared" ref="W47:W50" si="96">G47+M47+S47</f>
        <v>0</v>
      </c>
      <c r="X47" s="261">
        <f t="shared" si="95"/>
        <v>0</v>
      </c>
      <c r="Y47" s="261">
        <f t="shared" ref="Y47:Z47" si="97">SUM(Y48:Y50)</f>
        <v>0</v>
      </c>
      <c r="Z47" s="261">
        <f t="shared" si="97"/>
        <v>0</v>
      </c>
      <c r="AA47" s="262"/>
    </row>
    <row r="48" spans="1:27" ht="30" customHeight="1" thickBot="1" x14ac:dyDescent="0.25">
      <c r="A48" s="53" t="s">
        <v>29</v>
      </c>
      <c r="B48" s="54" t="s">
        <v>85</v>
      </c>
      <c r="C48" s="55" t="s">
        <v>86</v>
      </c>
      <c r="D48" s="56" t="s">
        <v>64</v>
      </c>
      <c r="E48" s="57"/>
      <c r="F48" s="58"/>
      <c r="G48" s="59">
        <f t="shared" ref="G48:G50" si="98">E48*F48</f>
        <v>0</v>
      </c>
      <c r="H48" s="57"/>
      <c r="I48" s="58"/>
      <c r="J48" s="59">
        <f t="shared" ref="J48" si="99">H48*I48</f>
        <v>0</v>
      </c>
      <c r="K48" s="57"/>
      <c r="L48" s="58"/>
      <c r="M48" s="59">
        <f t="shared" ref="M48:M50" si="100">K48*L48</f>
        <v>0</v>
      </c>
      <c r="N48" s="57"/>
      <c r="O48" s="58"/>
      <c r="P48" s="59">
        <f t="shared" ref="P48:P50" si="101">N48*O48</f>
        <v>0</v>
      </c>
      <c r="Q48" s="57"/>
      <c r="R48" s="58"/>
      <c r="S48" s="59">
        <f t="shared" ref="S48:S50" si="102">Q48*R48</f>
        <v>0</v>
      </c>
      <c r="T48" s="57"/>
      <c r="U48" s="58"/>
      <c r="V48" s="59">
        <f t="shared" ref="V48:Z50" si="103">T48*U48</f>
        <v>0</v>
      </c>
      <c r="W48" s="391">
        <f t="shared" si="96"/>
        <v>0</v>
      </c>
      <c r="X48" s="59">
        <f t="shared" si="103"/>
        <v>0</v>
      </c>
      <c r="Y48" s="59">
        <f t="shared" si="103"/>
        <v>0</v>
      </c>
      <c r="Z48" s="59">
        <f t="shared" si="103"/>
        <v>0</v>
      </c>
      <c r="AA48" s="71"/>
    </row>
    <row r="49" spans="1:27" ht="30" hidden="1" customHeight="1" x14ac:dyDescent="0.2">
      <c r="A49" s="62" t="s">
        <v>29</v>
      </c>
      <c r="B49" s="63" t="s">
        <v>87</v>
      </c>
      <c r="C49" s="64" t="s">
        <v>88</v>
      </c>
      <c r="D49" s="65" t="s">
        <v>64</v>
      </c>
      <c r="E49" s="66"/>
      <c r="F49" s="67"/>
      <c r="G49" s="68">
        <f t="shared" si="98"/>
        <v>0</v>
      </c>
      <c r="H49" s="221"/>
      <c r="I49" s="231"/>
      <c r="J49" s="210"/>
      <c r="K49" s="66"/>
      <c r="L49" s="67"/>
      <c r="M49" s="68">
        <f t="shared" si="100"/>
        <v>0</v>
      </c>
      <c r="N49" s="66"/>
      <c r="O49" s="67"/>
      <c r="P49" s="68">
        <f t="shared" si="101"/>
        <v>0</v>
      </c>
      <c r="Q49" s="66"/>
      <c r="R49" s="67"/>
      <c r="S49" s="68">
        <f t="shared" si="102"/>
        <v>0</v>
      </c>
      <c r="T49" s="66"/>
      <c r="U49" s="67"/>
      <c r="V49" s="68">
        <f t="shared" si="103"/>
        <v>0</v>
      </c>
      <c r="W49" s="392">
        <f t="shared" si="96"/>
        <v>0</v>
      </c>
      <c r="X49" s="68">
        <f t="shared" si="103"/>
        <v>0</v>
      </c>
      <c r="Y49" s="68">
        <f t="shared" si="103"/>
        <v>0</v>
      </c>
      <c r="Z49" s="68">
        <f t="shared" si="103"/>
        <v>0</v>
      </c>
      <c r="AA49" s="70"/>
    </row>
    <row r="50" spans="1:27" ht="30" hidden="1" customHeight="1" x14ac:dyDescent="0.2">
      <c r="A50" s="53" t="s">
        <v>29</v>
      </c>
      <c r="B50" s="54" t="s">
        <v>89</v>
      </c>
      <c r="C50" s="55" t="s">
        <v>90</v>
      </c>
      <c r="D50" s="56" t="s">
        <v>64</v>
      </c>
      <c r="E50" s="57"/>
      <c r="F50" s="58"/>
      <c r="G50" s="59">
        <f t="shared" si="98"/>
        <v>0</v>
      </c>
      <c r="H50" s="220"/>
      <c r="I50" s="230"/>
      <c r="J50" s="209"/>
      <c r="K50" s="57"/>
      <c r="L50" s="58"/>
      <c r="M50" s="59">
        <f t="shared" si="100"/>
        <v>0</v>
      </c>
      <c r="N50" s="57"/>
      <c r="O50" s="58"/>
      <c r="P50" s="59">
        <f t="shared" si="101"/>
        <v>0</v>
      </c>
      <c r="Q50" s="57"/>
      <c r="R50" s="58"/>
      <c r="S50" s="59">
        <f t="shared" si="102"/>
        <v>0</v>
      </c>
      <c r="T50" s="57"/>
      <c r="U50" s="58"/>
      <c r="V50" s="59">
        <f t="shared" si="103"/>
        <v>0</v>
      </c>
      <c r="W50" s="391">
        <f t="shared" si="96"/>
        <v>0</v>
      </c>
      <c r="X50" s="59">
        <f t="shared" si="103"/>
        <v>0</v>
      </c>
      <c r="Y50" s="59">
        <f t="shared" si="103"/>
        <v>0</v>
      </c>
      <c r="Z50" s="59">
        <f t="shared" si="103"/>
        <v>0</v>
      </c>
      <c r="AA50" s="71"/>
    </row>
    <row r="51" spans="1:27" ht="47.25" customHeight="1" x14ac:dyDescent="0.2">
      <c r="A51" s="45" t="s">
        <v>26</v>
      </c>
      <c r="B51" s="46" t="s">
        <v>91</v>
      </c>
      <c r="C51" s="47" t="s">
        <v>92</v>
      </c>
      <c r="D51" s="48"/>
      <c r="E51" s="49"/>
      <c r="F51" s="50"/>
      <c r="G51" s="51"/>
      <c r="H51" s="219"/>
      <c r="I51" s="229"/>
      <c r="J51" s="208"/>
      <c r="K51" s="49">
        <f>SUM(K52:K53)</f>
        <v>0</v>
      </c>
      <c r="L51" s="50"/>
      <c r="M51" s="51">
        <f t="shared" ref="M51:Q51" si="104">SUM(M52:M53)</f>
        <v>0</v>
      </c>
      <c r="N51" s="49">
        <f>SUM(N52:N53)</f>
        <v>0</v>
      </c>
      <c r="O51" s="50"/>
      <c r="P51" s="51">
        <f t="shared" ref="P51" si="105">SUM(P52:P53)</f>
        <v>0</v>
      </c>
      <c r="Q51" s="49">
        <f t="shared" si="104"/>
        <v>0</v>
      </c>
      <c r="R51" s="50"/>
      <c r="S51" s="51">
        <f>SUM(S52:S53)</f>
        <v>0</v>
      </c>
      <c r="T51" s="49">
        <f>SUM(T52:T53)</f>
        <v>0</v>
      </c>
      <c r="U51" s="50"/>
      <c r="V51" s="51">
        <f t="shared" ref="V51:X51" si="106">SUM(V52:V53)</f>
        <v>0</v>
      </c>
      <c r="W51" s="390">
        <f t="shared" ref="W51:W53" si="107">M51+S51</f>
        <v>0</v>
      </c>
      <c r="X51" s="51">
        <f t="shared" si="106"/>
        <v>0</v>
      </c>
      <c r="Y51" s="51">
        <f t="shared" ref="Y51:Z51" si="108">SUM(Y52:Y53)</f>
        <v>0</v>
      </c>
      <c r="Z51" s="51">
        <f t="shared" si="108"/>
        <v>0</v>
      </c>
      <c r="AA51" s="52"/>
    </row>
    <row r="52" spans="1:27" ht="30" customHeight="1" x14ac:dyDescent="0.2">
      <c r="A52" s="62" t="s">
        <v>29</v>
      </c>
      <c r="B52" s="63" t="s">
        <v>93</v>
      </c>
      <c r="C52" s="64" t="s">
        <v>94</v>
      </c>
      <c r="D52" s="65" t="s">
        <v>54</v>
      </c>
      <c r="E52" s="597" t="s">
        <v>95</v>
      </c>
      <c r="F52" s="598"/>
      <c r="G52" s="599"/>
      <c r="H52" s="597" t="s">
        <v>95</v>
      </c>
      <c r="I52" s="598"/>
      <c r="J52" s="599"/>
      <c r="K52" s="66"/>
      <c r="L52" s="67"/>
      <c r="M52" s="68">
        <f t="shared" ref="M52:M53" si="109">K52*L52</f>
        <v>0</v>
      </c>
      <c r="N52" s="66"/>
      <c r="O52" s="67"/>
      <c r="P52" s="68">
        <f t="shared" ref="P52:P53" si="110">N52*O52</f>
        <v>0</v>
      </c>
      <c r="Q52" s="66"/>
      <c r="R52" s="67"/>
      <c r="S52" s="68">
        <f t="shared" ref="S52:S53" si="111">Q52*R52</f>
        <v>0</v>
      </c>
      <c r="T52" s="66"/>
      <c r="U52" s="67"/>
      <c r="V52" s="68">
        <f t="shared" ref="V52:Z53" si="112">T52*U52</f>
        <v>0</v>
      </c>
      <c r="W52" s="392">
        <f t="shared" si="107"/>
        <v>0</v>
      </c>
      <c r="X52" s="68">
        <f t="shared" si="112"/>
        <v>0</v>
      </c>
      <c r="Y52" s="68">
        <f t="shared" si="112"/>
        <v>0</v>
      </c>
      <c r="Z52" s="68">
        <f t="shared" si="112"/>
        <v>0</v>
      </c>
      <c r="AA52" s="70"/>
    </row>
    <row r="53" spans="1:27" ht="30" customHeight="1" thickBot="1" x14ac:dyDescent="0.25">
      <c r="A53" s="53" t="s">
        <v>29</v>
      </c>
      <c r="B53" s="54" t="s">
        <v>96</v>
      </c>
      <c r="C53" s="55" t="s">
        <v>97</v>
      </c>
      <c r="D53" s="56" t="s">
        <v>54</v>
      </c>
      <c r="E53" s="600"/>
      <c r="F53" s="601"/>
      <c r="G53" s="602"/>
      <c r="H53" s="600"/>
      <c r="I53" s="601"/>
      <c r="J53" s="602"/>
      <c r="K53" s="57"/>
      <c r="L53" s="58"/>
      <c r="M53" s="59">
        <f t="shared" si="109"/>
        <v>0</v>
      </c>
      <c r="N53" s="57"/>
      <c r="O53" s="58"/>
      <c r="P53" s="59">
        <f t="shared" si="110"/>
        <v>0</v>
      </c>
      <c r="Q53" s="57"/>
      <c r="R53" s="58"/>
      <c r="S53" s="59">
        <f t="shared" si="111"/>
        <v>0</v>
      </c>
      <c r="T53" s="57"/>
      <c r="U53" s="58"/>
      <c r="V53" s="59">
        <f t="shared" si="112"/>
        <v>0</v>
      </c>
      <c r="W53" s="391">
        <f t="shared" si="107"/>
        <v>0</v>
      </c>
      <c r="X53" s="59">
        <f t="shared" si="112"/>
        <v>0</v>
      </c>
      <c r="Y53" s="59">
        <f t="shared" si="112"/>
        <v>0</v>
      </c>
      <c r="Z53" s="59">
        <f t="shared" si="112"/>
        <v>0</v>
      </c>
      <c r="AA53" s="71"/>
    </row>
    <row r="54" spans="1:27" ht="30" customHeight="1" thickBot="1" x14ac:dyDescent="0.25">
      <c r="A54" s="244" t="s">
        <v>98</v>
      </c>
      <c r="B54" s="245"/>
      <c r="C54" s="246"/>
      <c r="D54" s="247"/>
      <c r="E54" s="248">
        <f>E47</f>
        <v>0</v>
      </c>
      <c r="F54" s="249"/>
      <c r="G54" s="250">
        <f>G47</f>
        <v>0</v>
      </c>
      <c r="H54" s="251">
        <v>0</v>
      </c>
      <c r="I54" s="242"/>
      <c r="J54" s="252">
        <v>0</v>
      </c>
      <c r="K54" s="248">
        <f>K51+K47</f>
        <v>0</v>
      </c>
      <c r="L54" s="249"/>
      <c r="M54" s="250">
        <f t="shared" ref="M54:Q54" si="113">M51+M47</f>
        <v>0</v>
      </c>
      <c r="N54" s="248">
        <f>N51+N47</f>
        <v>0</v>
      </c>
      <c r="O54" s="249"/>
      <c r="P54" s="250">
        <f t="shared" ref="P54" si="114">P51+P47</f>
        <v>0</v>
      </c>
      <c r="Q54" s="248">
        <f t="shared" si="113"/>
        <v>0</v>
      </c>
      <c r="R54" s="249"/>
      <c r="S54" s="250">
        <f t="shared" ref="S54:W54" si="115">S51+S47</f>
        <v>0</v>
      </c>
      <c r="T54" s="248">
        <f>T51+T47</f>
        <v>0</v>
      </c>
      <c r="U54" s="249"/>
      <c r="V54" s="250">
        <f t="shared" ref="V54:X54" si="116">V51+V47</f>
        <v>0</v>
      </c>
      <c r="W54" s="410">
        <f t="shared" si="115"/>
        <v>0</v>
      </c>
      <c r="X54" s="250">
        <f t="shared" si="116"/>
        <v>0</v>
      </c>
      <c r="Y54" s="250">
        <f t="shared" ref="Y54:Z54" si="117">Y51+Y47</f>
        <v>0</v>
      </c>
      <c r="Z54" s="250">
        <f t="shared" si="117"/>
        <v>0</v>
      </c>
      <c r="AA54" s="254"/>
    </row>
    <row r="55" spans="1:27" ht="30" customHeight="1" thickBot="1" x14ac:dyDescent="0.25">
      <c r="A55" s="263" t="s">
        <v>24</v>
      </c>
      <c r="B55" s="264">
        <v>4</v>
      </c>
      <c r="C55" s="265" t="s">
        <v>99</v>
      </c>
      <c r="D55" s="266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8"/>
      <c r="X55" s="268"/>
      <c r="Y55" s="268"/>
      <c r="Z55" s="268"/>
      <c r="AA55" s="269"/>
    </row>
    <row r="56" spans="1:27" ht="30" customHeight="1" x14ac:dyDescent="0.2">
      <c r="A56" s="255" t="s">
        <v>26</v>
      </c>
      <c r="B56" s="256" t="s">
        <v>100</v>
      </c>
      <c r="C56" s="257" t="s">
        <v>101</v>
      </c>
      <c r="D56" s="258"/>
      <c r="E56" s="259">
        <f>SUM(E57:E58)</f>
        <v>0</v>
      </c>
      <c r="F56" s="260"/>
      <c r="G56" s="261">
        <f t="shared" ref="G56:K56" si="118">SUM(G57:G58)</f>
        <v>0</v>
      </c>
      <c r="H56" s="259">
        <f>SUM(H57:H58)</f>
        <v>0</v>
      </c>
      <c r="I56" s="260"/>
      <c r="J56" s="261">
        <f t="shared" ref="J56" si="119">SUM(J57:J58)</f>
        <v>0</v>
      </c>
      <c r="K56" s="259">
        <f t="shared" si="118"/>
        <v>0</v>
      </c>
      <c r="L56" s="260"/>
      <c r="M56" s="261">
        <f t="shared" ref="M56:Q56" si="120">SUM(M57:M58)</f>
        <v>0</v>
      </c>
      <c r="N56" s="259">
        <f>SUM(N57:N58)</f>
        <v>0</v>
      </c>
      <c r="O56" s="260"/>
      <c r="P56" s="261">
        <f t="shared" ref="P56" si="121">SUM(P57:P58)</f>
        <v>0</v>
      </c>
      <c r="Q56" s="259">
        <f t="shared" si="120"/>
        <v>0</v>
      </c>
      <c r="R56" s="260"/>
      <c r="S56" s="261">
        <f>SUM(S57:S58)</f>
        <v>0</v>
      </c>
      <c r="T56" s="259">
        <f>SUM(T57:T58)</f>
        <v>0</v>
      </c>
      <c r="U56" s="260"/>
      <c r="V56" s="261">
        <f t="shared" ref="V56:X56" si="122">SUM(V57:V58)</f>
        <v>0</v>
      </c>
      <c r="W56" s="407">
        <f t="shared" ref="W56:W99" si="123">G56+M56+S56</f>
        <v>0</v>
      </c>
      <c r="X56" s="261">
        <f t="shared" si="122"/>
        <v>0</v>
      </c>
      <c r="Y56" s="261">
        <f t="shared" ref="Y56:Z56" si="124">SUM(Y57:Y58)</f>
        <v>0</v>
      </c>
      <c r="Z56" s="261">
        <f t="shared" si="124"/>
        <v>0</v>
      </c>
      <c r="AA56" s="262"/>
    </row>
    <row r="57" spans="1:27" ht="30" customHeight="1" thickBot="1" x14ac:dyDescent="0.25">
      <c r="A57" s="53" t="s">
        <v>29</v>
      </c>
      <c r="B57" s="54" t="s">
        <v>102</v>
      </c>
      <c r="C57" s="55" t="s">
        <v>103</v>
      </c>
      <c r="D57" s="84" t="s">
        <v>104</v>
      </c>
      <c r="E57" s="85"/>
      <c r="F57" s="86"/>
      <c r="G57" s="87">
        <f t="shared" ref="G57:G58" si="125">E57*F57</f>
        <v>0</v>
      </c>
      <c r="H57" s="85"/>
      <c r="I57" s="86"/>
      <c r="J57" s="87">
        <f t="shared" ref="J57" si="126">H57*I57</f>
        <v>0</v>
      </c>
      <c r="K57" s="57"/>
      <c r="L57" s="86"/>
      <c r="M57" s="59">
        <f t="shared" ref="M57:M58" si="127">K57*L57</f>
        <v>0</v>
      </c>
      <c r="N57" s="85"/>
      <c r="O57" s="86"/>
      <c r="P57" s="87">
        <f t="shared" ref="P57" si="128">N57*O57</f>
        <v>0</v>
      </c>
      <c r="Q57" s="57"/>
      <c r="R57" s="86"/>
      <c r="S57" s="59">
        <f t="shared" ref="S57:S58" si="129">Q57*R57</f>
        <v>0</v>
      </c>
      <c r="T57" s="85"/>
      <c r="U57" s="86"/>
      <c r="V57" s="87">
        <f t="shared" ref="V57:Z57" si="130">T57*U57</f>
        <v>0</v>
      </c>
      <c r="W57" s="391">
        <f t="shared" si="123"/>
        <v>0</v>
      </c>
      <c r="X57" s="87">
        <f t="shared" si="130"/>
        <v>0</v>
      </c>
      <c r="Y57" s="87">
        <f t="shared" si="130"/>
        <v>0</v>
      </c>
      <c r="Z57" s="87">
        <f t="shared" si="130"/>
        <v>0</v>
      </c>
      <c r="AA57" s="71"/>
    </row>
    <row r="58" spans="1:27" ht="30" hidden="1" customHeight="1" x14ac:dyDescent="0.2">
      <c r="A58" s="53" t="s">
        <v>29</v>
      </c>
      <c r="B58" s="54" t="s">
        <v>105</v>
      </c>
      <c r="C58" s="55" t="s">
        <v>103</v>
      </c>
      <c r="D58" s="84" t="s">
        <v>104</v>
      </c>
      <c r="E58" s="85"/>
      <c r="F58" s="86"/>
      <c r="G58" s="87">
        <f t="shared" si="125"/>
        <v>0</v>
      </c>
      <c r="H58" s="224"/>
      <c r="I58" s="234"/>
      <c r="J58" s="213"/>
      <c r="K58" s="57"/>
      <c r="L58" s="86"/>
      <c r="M58" s="59">
        <f t="shared" si="127"/>
        <v>0</v>
      </c>
      <c r="N58" s="240"/>
      <c r="O58" s="230"/>
      <c r="P58" s="209"/>
      <c r="Q58" s="57"/>
      <c r="R58" s="86"/>
      <c r="S58" s="59">
        <f t="shared" si="129"/>
        <v>0</v>
      </c>
      <c r="T58" s="209"/>
      <c r="U58" s="230"/>
      <c r="V58" s="209"/>
      <c r="W58" s="60">
        <f t="shared" si="123"/>
        <v>0</v>
      </c>
      <c r="X58" s="382"/>
      <c r="Y58" s="387"/>
      <c r="Z58" s="382"/>
      <c r="AA58" s="71"/>
    </row>
    <row r="59" spans="1:27" ht="30" customHeight="1" x14ac:dyDescent="0.2">
      <c r="A59" s="45" t="s">
        <v>26</v>
      </c>
      <c r="B59" s="46" t="s">
        <v>106</v>
      </c>
      <c r="C59" s="491" t="s">
        <v>382</v>
      </c>
      <c r="D59" s="48"/>
      <c r="E59" s="49">
        <f>SUM(E60:E88)</f>
        <v>29</v>
      </c>
      <c r="F59" s="50"/>
      <c r="G59" s="51">
        <f>SUM(G60:G88)</f>
        <v>61600</v>
      </c>
      <c r="H59" s="49">
        <f>SUM(H60:H88)</f>
        <v>29</v>
      </c>
      <c r="I59" s="50"/>
      <c r="J59" s="51">
        <f>SUM(J60:J88)</f>
        <v>61600</v>
      </c>
      <c r="K59" s="49">
        <f>SUM(K60:K88)</f>
        <v>0</v>
      </c>
      <c r="L59" s="50"/>
      <c r="M59" s="51">
        <f>SUM(M60:M88)</f>
        <v>0</v>
      </c>
      <c r="N59" s="49">
        <f>SUM(N60:N88)</f>
        <v>0</v>
      </c>
      <c r="O59" s="229"/>
      <c r="P59" s="208">
        <v>0</v>
      </c>
      <c r="Q59" s="49">
        <f>SUM(Q60:Q88)</f>
        <v>0</v>
      </c>
      <c r="R59" s="50"/>
      <c r="S59" s="51">
        <f>SUM(S60:S88)</f>
        <v>0</v>
      </c>
      <c r="T59" s="49">
        <f>SUM(T60:T88)</f>
        <v>0</v>
      </c>
      <c r="U59" s="229"/>
      <c r="V59" s="51">
        <f>SUM(V60:V88)</f>
        <v>0</v>
      </c>
      <c r="W59" s="390">
        <f t="shared" si="123"/>
        <v>61600</v>
      </c>
      <c r="X59" s="395">
        <v>61600</v>
      </c>
      <c r="Y59" s="402">
        <v>0</v>
      </c>
      <c r="Z59" s="395">
        <v>0</v>
      </c>
      <c r="AA59" s="52"/>
    </row>
    <row r="60" spans="1:27" ht="14.25" x14ac:dyDescent="0.2">
      <c r="A60" s="62" t="s">
        <v>29</v>
      </c>
      <c r="B60" s="63" t="s">
        <v>107</v>
      </c>
      <c r="C60" s="88" t="s">
        <v>108</v>
      </c>
      <c r="D60" s="65" t="s">
        <v>109</v>
      </c>
      <c r="E60" s="66">
        <v>1</v>
      </c>
      <c r="F60" s="67">
        <v>10000</v>
      </c>
      <c r="G60" s="68">
        <f t="shared" ref="G60:G88" si="131">E60*F60</f>
        <v>10000</v>
      </c>
      <c r="H60" s="66">
        <v>1</v>
      </c>
      <c r="I60" s="67">
        <v>10000</v>
      </c>
      <c r="J60" s="68">
        <f t="shared" ref="J60:J88" si="132">H60*I60</f>
        <v>10000</v>
      </c>
      <c r="K60" s="66"/>
      <c r="L60" s="67"/>
      <c r="M60" s="68">
        <f t="shared" ref="M60:M88" si="133">K60*L60</f>
        <v>0</v>
      </c>
      <c r="N60" s="241"/>
      <c r="O60" s="231"/>
      <c r="P60" s="210">
        <v>0</v>
      </c>
      <c r="Q60" s="66"/>
      <c r="R60" s="67"/>
      <c r="S60" s="68">
        <f t="shared" ref="S60:S88" si="134">Q60*R60</f>
        <v>0</v>
      </c>
      <c r="T60" s="210"/>
      <c r="U60" s="231"/>
      <c r="V60" s="68">
        <f t="shared" ref="V60:V88" si="135">T60*U60</f>
        <v>0</v>
      </c>
      <c r="W60" s="392">
        <f t="shared" si="123"/>
        <v>10000</v>
      </c>
      <c r="X60" s="397">
        <v>10000</v>
      </c>
      <c r="Y60" s="404">
        <v>0</v>
      </c>
      <c r="Z60" s="397">
        <v>0</v>
      </c>
      <c r="AA60" s="72"/>
    </row>
    <row r="61" spans="1:27" ht="25.5" x14ac:dyDescent="0.2">
      <c r="A61" s="62" t="s">
        <v>29</v>
      </c>
      <c r="B61" s="63" t="s">
        <v>110</v>
      </c>
      <c r="C61" s="88" t="s">
        <v>111</v>
      </c>
      <c r="D61" s="65" t="s">
        <v>109</v>
      </c>
      <c r="E61" s="66">
        <v>1</v>
      </c>
      <c r="F61" s="67">
        <v>9900</v>
      </c>
      <c r="G61" s="68">
        <f t="shared" si="131"/>
        <v>9900</v>
      </c>
      <c r="H61" s="66">
        <v>1</v>
      </c>
      <c r="I61" s="67">
        <v>9900</v>
      </c>
      <c r="J61" s="68">
        <f t="shared" si="132"/>
        <v>9900</v>
      </c>
      <c r="K61" s="66"/>
      <c r="L61" s="67"/>
      <c r="M61" s="68">
        <f t="shared" si="133"/>
        <v>0</v>
      </c>
      <c r="N61" s="241"/>
      <c r="O61" s="231"/>
      <c r="P61" s="210">
        <v>0</v>
      </c>
      <c r="Q61" s="66"/>
      <c r="R61" s="67"/>
      <c r="S61" s="68">
        <f t="shared" si="134"/>
        <v>0</v>
      </c>
      <c r="T61" s="210"/>
      <c r="U61" s="231"/>
      <c r="V61" s="68">
        <f t="shared" si="135"/>
        <v>0</v>
      </c>
      <c r="W61" s="392">
        <f t="shared" si="123"/>
        <v>9900</v>
      </c>
      <c r="X61" s="397">
        <v>9900</v>
      </c>
      <c r="Y61" s="404">
        <v>0</v>
      </c>
      <c r="Z61" s="397">
        <v>0</v>
      </c>
      <c r="AA61" s="72"/>
    </row>
    <row r="62" spans="1:27" ht="25.5" x14ac:dyDescent="0.2">
      <c r="A62" s="62" t="s">
        <v>29</v>
      </c>
      <c r="B62" s="63" t="s">
        <v>112</v>
      </c>
      <c r="C62" s="88" t="s">
        <v>113</v>
      </c>
      <c r="D62" s="65" t="s">
        <v>109</v>
      </c>
      <c r="E62" s="66">
        <v>1</v>
      </c>
      <c r="F62" s="67">
        <v>1500</v>
      </c>
      <c r="G62" s="68">
        <f t="shared" si="131"/>
        <v>1500</v>
      </c>
      <c r="H62" s="66">
        <v>1</v>
      </c>
      <c r="I62" s="67">
        <v>1500</v>
      </c>
      <c r="J62" s="68">
        <f t="shared" si="132"/>
        <v>1500</v>
      </c>
      <c r="K62" s="66"/>
      <c r="L62" s="67"/>
      <c r="M62" s="68">
        <f t="shared" si="133"/>
        <v>0</v>
      </c>
      <c r="N62" s="241"/>
      <c r="O62" s="231"/>
      <c r="P62" s="210">
        <v>0</v>
      </c>
      <c r="Q62" s="66"/>
      <c r="R62" s="67"/>
      <c r="S62" s="68">
        <f t="shared" si="134"/>
        <v>0</v>
      </c>
      <c r="T62" s="210"/>
      <c r="U62" s="231"/>
      <c r="V62" s="68">
        <f t="shared" si="135"/>
        <v>0</v>
      </c>
      <c r="W62" s="392">
        <f t="shared" si="123"/>
        <v>1500</v>
      </c>
      <c r="X62" s="397">
        <v>1500</v>
      </c>
      <c r="Y62" s="404">
        <v>0</v>
      </c>
      <c r="Z62" s="397">
        <v>0</v>
      </c>
      <c r="AA62" s="72"/>
    </row>
    <row r="63" spans="1:27" ht="14.25" x14ac:dyDescent="0.2">
      <c r="A63" s="62" t="s">
        <v>29</v>
      </c>
      <c r="B63" s="63" t="s">
        <v>114</v>
      </c>
      <c r="C63" s="88" t="s">
        <v>115</v>
      </c>
      <c r="D63" s="65" t="s">
        <v>109</v>
      </c>
      <c r="E63" s="66">
        <v>1</v>
      </c>
      <c r="F63" s="67">
        <v>750</v>
      </c>
      <c r="G63" s="68">
        <f t="shared" si="131"/>
        <v>750</v>
      </c>
      <c r="H63" s="66">
        <v>1</v>
      </c>
      <c r="I63" s="67">
        <v>750</v>
      </c>
      <c r="J63" s="68">
        <f t="shared" si="132"/>
        <v>750</v>
      </c>
      <c r="K63" s="66"/>
      <c r="L63" s="67"/>
      <c r="M63" s="68">
        <f t="shared" si="133"/>
        <v>0</v>
      </c>
      <c r="N63" s="241"/>
      <c r="O63" s="231"/>
      <c r="P63" s="210">
        <v>0</v>
      </c>
      <c r="Q63" s="66"/>
      <c r="R63" s="67"/>
      <c r="S63" s="68">
        <f t="shared" si="134"/>
        <v>0</v>
      </c>
      <c r="T63" s="210"/>
      <c r="U63" s="231"/>
      <c r="V63" s="68">
        <f t="shared" si="135"/>
        <v>0</v>
      </c>
      <c r="W63" s="392">
        <f t="shared" si="123"/>
        <v>750</v>
      </c>
      <c r="X63" s="397">
        <v>750</v>
      </c>
      <c r="Y63" s="404">
        <v>0</v>
      </c>
      <c r="Z63" s="397">
        <v>0</v>
      </c>
      <c r="AA63" s="72"/>
    </row>
    <row r="64" spans="1:27" ht="25.5" x14ac:dyDescent="0.2">
      <c r="A64" s="62" t="s">
        <v>29</v>
      </c>
      <c r="B64" s="63" t="s">
        <v>116</v>
      </c>
      <c r="C64" s="88" t="s">
        <v>117</v>
      </c>
      <c r="D64" s="65" t="s">
        <v>109</v>
      </c>
      <c r="E64" s="66">
        <v>1</v>
      </c>
      <c r="F64" s="67">
        <v>2200</v>
      </c>
      <c r="G64" s="68">
        <f t="shared" si="131"/>
        <v>2200</v>
      </c>
      <c r="H64" s="66">
        <v>1</v>
      </c>
      <c r="I64" s="67">
        <v>2200</v>
      </c>
      <c r="J64" s="68">
        <f t="shared" si="132"/>
        <v>2200</v>
      </c>
      <c r="K64" s="66"/>
      <c r="L64" s="67"/>
      <c r="M64" s="68">
        <f t="shared" si="133"/>
        <v>0</v>
      </c>
      <c r="N64" s="241"/>
      <c r="O64" s="231"/>
      <c r="P64" s="210">
        <v>0</v>
      </c>
      <c r="Q64" s="66"/>
      <c r="R64" s="67"/>
      <c r="S64" s="68">
        <f t="shared" si="134"/>
        <v>0</v>
      </c>
      <c r="T64" s="210"/>
      <c r="U64" s="231"/>
      <c r="V64" s="68">
        <f t="shared" si="135"/>
        <v>0</v>
      </c>
      <c r="W64" s="392">
        <f t="shared" si="123"/>
        <v>2200</v>
      </c>
      <c r="X64" s="397">
        <v>2200</v>
      </c>
      <c r="Y64" s="404">
        <v>0</v>
      </c>
      <c r="Z64" s="397">
        <v>0</v>
      </c>
      <c r="AA64" s="72"/>
    </row>
    <row r="65" spans="1:27" ht="14.25" x14ac:dyDescent="0.2">
      <c r="A65" s="62" t="s">
        <v>29</v>
      </c>
      <c r="B65" s="63" t="s">
        <v>118</v>
      </c>
      <c r="C65" s="88" t="s">
        <v>119</v>
      </c>
      <c r="D65" s="65" t="s">
        <v>109</v>
      </c>
      <c r="E65" s="66">
        <v>1</v>
      </c>
      <c r="F65" s="67">
        <v>200</v>
      </c>
      <c r="G65" s="68">
        <f t="shared" si="131"/>
        <v>200</v>
      </c>
      <c r="H65" s="66">
        <v>1</v>
      </c>
      <c r="I65" s="67">
        <v>200</v>
      </c>
      <c r="J65" s="68">
        <f t="shared" si="132"/>
        <v>200</v>
      </c>
      <c r="K65" s="66"/>
      <c r="L65" s="67"/>
      <c r="M65" s="68">
        <f t="shared" si="133"/>
        <v>0</v>
      </c>
      <c r="N65" s="241"/>
      <c r="O65" s="231"/>
      <c r="P65" s="210">
        <v>0</v>
      </c>
      <c r="Q65" s="66"/>
      <c r="R65" s="67"/>
      <c r="S65" s="68">
        <f t="shared" si="134"/>
        <v>0</v>
      </c>
      <c r="T65" s="210"/>
      <c r="U65" s="231"/>
      <c r="V65" s="68">
        <f t="shared" si="135"/>
        <v>0</v>
      </c>
      <c r="W65" s="392">
        <f t="shared" si="123"/>
        <v>200</v>
      </c>
      <c r="X65" s="397">
        <v>200</v>
      </c>
      <c r="Y65" s="404">
        <v>0</v>
      </c>
      <c r="Z65" s="397">
        <v>0</v>
      </c>
      <c r="AA65" s="72"/>
    </row>
    <row r="66" spans="1:27" ht="14.25" x14ac:dyDescent="0.2">
      <c r="A66" s="62" t="s">
        <v>29</v>
      </c>
      <c r="B66" s="63" t="s">
        <v>120</v>
      </c>
      <c r="C66" s="88" t="s">
        <v>121</v>
      </c>
      <c r="D66" s="65" t="s">
        <v>109</v>
      </c>
      <c r="E66" s="66">
        <v>1</v>
      </c>
      <c r="F66" s="67">
        <v>600</v>
      </c>
      <c r="G66" s="68">
        <f t="shared" si="131"/>
        <v>600</v>
      </c>
      <c r="H66" s="66">
        <v>1</v>
      </c>
      <c r="I66" s="67">
        <v>600</v>
      </c>
      <c r="J66" s="68">
        <f t="shared" si="132"/>
        <v>600</v>
      </c>
      <c r="K66" s="66"/>
      <c r="L66" s="67"/>
      <c r="M66" s="68">
        <f t="shared" si="133"/>
        <v>0</v>
      </c>
      <c r="N66" s="241"/>
      <c r="O66" s="231"/>
      <c r="P66" s="210">
        <v>0</v>
      </c>
      <c r="Q66" s="66"/>
      <c r="R66" s="67"/>
      <c r="S66" s="68">
        <f t="shared" si="134"/>
        <v>0</v>
      </c>
      <c r="T66" s="210"/>
      <c r="U66" s="231"/>
      <c r="V66" s="68">
        <f t="shared" si="135"/>
        <v>0</v>
      </c>
      <c r="W66" s="392">
        <f t="shared" si="123"/>
        <v>600</v>
      </c>
      <c r="X66" s="397">
        <v>600</v>
      </c>
      <c r="Y66" s="404">
        <v>0</v>
      </c>
      <c r="Z66" s="397">
        <v>0</v>
      </c>
      <c r="AA66" s="72"/>
    </row>
    <row r="67" spans="1:27" ht="14.25" x14ac:dyDescent="0.2">
      <c r="A67" s="62" t="s">
        <v>29</v>
      </c>
      <c r="B67" s="63" t="s">
        <v>122</v>
      </c>
      <c r="C67" s="88" t="s">
        <v>123</v>
      </c>
      <c r="D67" s="65" t="s">
        <v>109</v>
      </c>
      <c r="E67" s="66">
        <v>1</v>
      </c>
      <c r="F67" s="67">
        <v>1500</v>
      </c>
      <c r="G67" s="68">
        <f t="shared" si="131"/>
        <v>1500</v>
      </c>
      <c r="H67" s="66">
        <v>1</v>
      </c>
      <c r="I67" s="67">
        <v>1500</v>
      </c>
      <c r="J67" s="68">
        <f t="shared" si="132"/>
        <v>1500</v>
      </c>
      <c r="K67" s="66"/>
      <c r="L67" s="67"/>
      <c r="M67" s="68">
        <f t="shared" si="133"/>
        <v>0</v>
      </c>
      <c r="N67" s="241"/>
      <c r="O67" s="231"/>
      <c r="P67" s="210">
        <v>0</v>
      </c>
      <c r="Q67" s="66"/>
      <c r="R67" s="67"/>
      <c r="S67" s="68">
        <f t="shared" si="134"/>
        <v>0</v>
      </c>
      <c r="T67" s="210"/>
      <c r="U67" s="231"/>
      <c r="V67" s="68">
        <f t="shared" si="135"/>
        <v>0</v>
      </c>
      <c r="W67" s="392">
        <f t="shared" si="123"/>
        <v>1500</v>
      </c>
      <c r="X67" s="397">
        <v>1500</v>
      </c>
      <c r="Y67" s="404">
        <v>0</v>
      </c>
      <c r="Z67" s="397">
        <v>0</v>
      </c>
      <c r="AA67" s="72"/>
    </row>
    <row r="68" spans="1:27" ht="14.25" x14ac:dyDescent="0.2">
      <c r="A68" s="62" t="s">
        <v>29</v>
      </c>
      <c r="B68" s="63" t="s">
        <v>124</v>
      </c>
      <c r="C68" s="88" t="s">
        <v>125</v>
      </c>
      <c r="D68" s="65" t="s">
        <v>109</v>
      </c>
      <c r="E68" s="66">
        <v>1</v>
      </c>
      <c r="F68" s="67">
        <v>500</v>
      </c>
      <c r="G68" s="68">
        <f t="shared" si="131"/>
        <v>500</v>
      </c>
      <c r="H68" s="66">
        <v>1</v>
      </c>
      <c r="I68" s="67">
        <v>500</v>
      </c>
      <c r="J68" s="68">
        <f t="shared" si="132"/>
        <v>500</v>
      </c>
      <c r="K68" s="66"/>
      <c r="L68" s="67"/>
      <c r="M68" s="68">
        <f t="shared" si="133"/>
        <v>0</v>
      </c>
      <c r="N68" s="241"/>
      <c r="O68" s="231"/>
      <c r="P68" s="210">
        <v>0</v>
      </c>
      <c r="Q68" s="66"/>
      <c r="R68" s="67"/>
      <c r="S68" s="68">
        <f t="shared" si="134"/>
        <v>0</v>
      </c>
      <c r="T68" s="210"/>
      <c r="U68" s="231"/>
      <c r="V68" s="68">
        <f t="shared" si="135"/>
        <v>0</v>
      </c>
      <c r="W68" s="392">
        <f t="shared" si="123"/>
        <v>500</v>
      </c>
      <c r="X68" s="397">
        <v>500</v>
      </c>
      <c r="Y68" s="404">
        <v>0</v>
      </c>
      <c r="Z68" s="397">
        <v>0</v>
      </c>
      <c r="AA68" s="72"/>
    </row>
    <row r="69" spans="1:27" ht="25.5" x14ac:dyDescent="0.2">
      <c r="A69" s="62" t="s">
        <v>29</v>
      </c>
      <c r="B69" s="63" t="s">
        <v>126</v>
      </c>
      <c r="C69" s="88" t="s">
        <v>127</v>
      </c>
      <c r="D69" s="65" t="s">
        <v>109</v>
      </c>
      <c r="E69" s="66">
        <v>1</v>
      </c>
      <c r="F69" s="67">
        <v>1100</v>
      </c>
      <c r="G69" s="68">
        <f t="shared" si="131"/>
        <v>1100</v>
      </c>
      <c r="H69" s="66">
        <v>1</v>
      </c>
      <c r="I69" s="67">
        <v>1100</v>
      </c>
      <c r="J69" s="68">
        <f t="shared" si="132"/>
        <v>1100</v>
      </c>
      <c r="K69" s="66"/>
      <c r="L69" s="67"/>
      <c r="M69" s="68">
        <f t="shared" si="133"/>
        <v>0</v>
      </c>
      <c r="N69" s="241"/>
      <c r="O69" s="231"/>
      <c r="P69" s="210">
        <v>0</v>
      </c>
      <c r="Q69" s="66"/>
      <c r="R69" s="67"/>
      <c r="S69" s="68">
        <f t="shared" si="134"/>
        <v>0</v>
      </c>
      <c r="T69" s="210"/>
      <c r="U69" s="231"/>
      <c r="V69" s="68">
        <f t="shared" si="135"/>
        <v>0</v>
      </c>
      <c r="W69" s="392">
        <f t="shared" si="123"/>
        <v>1100</v>
      </c>
      <c r="X69" s="397">
        <v>1100</v>
      </c>
      <c r="Y69" s="404">
        <v>0</v>
      </c>
      <c r="Z69" s="397">
        <v>0</v>
      </c>
      <c r="AA69" s="72"/>
    </row>
    <row r="70" spans="1:27" ht="14.25" x14ac:dyDescent="0.2">
      <c r="A70" s="62" t="s">
        <v>29</v>
      </c>
      <c r="B70" s="63" t="s">
        <v>128</v>
      </c>
      <c r="C70" s="88" t="s">
        <v>129</v>
      </c>
      <c r="D70" s="65" t="s">
        <v>109</v>
      </c>
      <c r="E70" s="66">
        <v>1</v>
      </c>
      <c r="F70" s="67">
        <v>380</v>
      </c>
      <c r="G70" s="68">
        <f t="shared" si="131"/>
        <v>380</v>
      </c>
      <c r="H70" s="66">
        <v>1</v>
      </c>
      <c r="I70" s="67">
        <v>380</v>
      </c>
      <c r="J70" s="68">
        <f t="shared" si="132"/>
        <v>380</v>
      </c>
      <c r="K70" s="66"/>
      <c r="L70" s="67"/>
      <c r="M70" s="68">
        <f t="shared" si="133"/>
        <v>0</v>
      </c>
      <c r="N70" s="241"/>
      <c r="O70" s="231"/>
      <c r="P70" s="210">
        <v>0</v>
      </c>
      <c r="Q70" s="66"/>
      <c r="R70" s="67"/>
      <c r="S70" s="68">
        <f t="shared" si="134"/>
        <v>0</v>
      </c>
      <c r="T70" s="210"/>
      <c r="U70" s="231"/>
      <c r="V70" s="68">
        <f t="shared" si="135"/>
        <v>0</v>
      </c>
      <c r="W70" s="392">
        <f t="shared" si="123"/>
        <v>380</v>
      </c>
      <c r="X70" s="397">
        <v>380</v>
      </c>
      <c r="Y70" s="404">
        <v>0</v>
      </c>
      <c r="Z70" s="397">
        <v>0</v>
      </c>
      <c r="AA70" s="72"/>
    </row>
    <row r="71" spans="1:27" ht="14.25" x14ac:dyDescent="0.2">
      <c r="A71" s="62" t="s">
        <v>29</v>
      </c>
      <c r="B71" s="63" t="s">
        <v>130</v>
      </c>
      <c r="C71" s="88" t="s">
        <v>131</v>
      </c>
      <c r="D71" s="65" t="s">
        <v>109</v>
      </c>
      <c r="E71" s="66">
        <v>1</v>
      </c>
      <c r="F71" s="67">
        <v>1000</v>
      </c>
      <c r="G71" s="68">
        <f t="shared" si="131"/>
        <v>1000</v>
      </c>
      <c r="H71" s="66">
        <v>1</v>
      </c>
      <c r="I71" s="67">
        <v>1000</v>
      </c>
      <c r="J71" s="68">
        <f t="shared" si="132"/>
        <v>1000</v>
      </c>
      <c r="K71" s="66"/>
      <c r="L71" s="67"/>
      <c r="M71" s="68">
        <f t="shared" si="133"/>
        <v>0</v>
      </c>
      <c r="N71" s="241"/>
      <c r="O71" s="231"/>
      <c r="P71" s="210">
        <v>0</v>
      </c>
      <c r="Q71" s="66"/>
      <c r="R71" s="67"/>
      <c r="S71" s="68">
        <f t="shared" si="134"/>
        <v>0</v>
      </c>
      <c r="T71" s="210"/>
      <c r="U71" s="231"/>
      <c r="V71" s="68">
        <f t="shared" si="135"/>
        <v>0</v>
      </c>
      <c r="W71" s="392">
        <f t="shared" si="123"/>
        <v>1000</v>
      </c>
      <c r="X71" s="397">
        <v>1000</v>
      </c>
      <c r="Y71" s="404">
        <v>0</v>
      </c>
      <c r="Z71" s="397">
        <v>0</v>
      </c>
      <c r="AA71" s="72"/>
    </row>
    <row r="72" spans="1:27" ht="14.25" x14ac:dyDescent="0.2">
      <c r="A72" s="62" t="s">
        <v>29</v>
      </c>
      <c r="B72" s="63" t="s">
        <v>132</v>
      </c>
      <c r="C72" s="88" t="s">
        <v>133</v>
      </c>
      <c r="D72" s="65" t="s">
        <v>109</v>
      </c>
      <c r="E72" s="66">
        <v>1</v>
      </c>
      <c r="F72" s="67">
        <v>750</v>
      </c>
      <c r="G72" s="68">
        <f t="shared" si="131"/>
        <v>750</v>
      </c>
      <c r="H72" s="66">
        <v>1</v>
      </c>
      <c r="I72" s="67">
        <v>750</v>
      </c>
      <c r="J72" s="68">
        <f t="shared" si="132"/>
        <v>750</v>
      </c>
      <c r="K72" s="66"/>
      <c r="L72" s="67"/>
      <c r="M72" s="68">
        <f t="shared" si="133"/>
        <v>0</v>
      </c>
      <c r="N72" s="241"/>
      <c r="O72" s="231"/>
      <c r="P72" s="210">
        <v>0</v>
      </c>
      <c r="Q72" s="66"/>
      <c r="R72" s="67"/>
      <c r="S72" s="68">
        <f t="shared" si="134"/>
        <v>0</v>
      </c>
      <c r="T72" s="210"/>
      <c r="U72" s="231"/>
      <c r="V72" s="68">
        <f t="shared" si="135"/>
        <v>0</v>
      </c>
      <c r="W72" s="392">
        <f t="shared" si="123"/>
        <v>750</v>
      </c>
      <c r="X72" s="397">
        <v>750</v>
      </c>
      <c r="Y72" s="404">
        <v>0</v>
      </c>
      <c r="Z72" s="397">
        <v>0</v>
      </c>
      <c r="AA72" s="72"/>
    </row>
    <row r="73" spans="1:27" ht="14.25" x14ac:dyDescent="0.2">
      <c r="A73" s="62" t="s">
        <v>29</v>
      </c>
      <c r="B73" s="63" t="s">
        <v>134</v>
      </c>
      <c r="C73" s="88" t="s">
        <v>135</v>
      </c>
      <c r="D73" s="65" t="s">
        <v>109</v>
      </c>
      <c r="E73" s="66">
        <v>1</v>
      </c>
      <c r="F73" s="67">
        <v>300</v>
      </c>
      <c r="G73" s="68">
        <f t="shared" si="131"/>
        <v>300</v>
      </c>
      <c r="H73" s="66">
        <v>1</v>
      </c>
      <c r="I73" s="67">
        <v>300</v>
      </c>
      <c r="J73" s="68">
        <f t="shared" si="132"/>
        <v>300</v>
      </c>
      <c r="K73" s="66"/>
      <c r="L73" s="67"/>
      <c r="M73" s="68">
        <f t="shared" si="133"/>
        <v>0</v>
      </c>
      <c r="N73" s="241"/>
      <c r="O73" s="231"/>
      <c r="P73" s="210">
        <v>0</v>
      </c>
      <c r="Q73" s="66"/>
      <c r="R73" s="67"/>
      <c r="S73" s="68">
        <f t="shared" si="134"/>
        <v>0</v>
      </c>
      <c r="T73" s="210"/>
      <c r="U73" s="231"/>
      <c r="V73" s="68">
        <f t="shared" si="135"/>
        <v>0</v>
      </c>
      <c r="W73" s="392">
        <f t="shared" si="123"/>
        <v>300</v>
      </c>
      <c r="X73" s="397">
        <v>300</v>
      </c>
      <c r="Y73" s="404">
        <v>0</v>
      </c>
      <c r="Z73" s="397">
        <v>0</v>
      </c>
      <c r="AA73" s="72"/>
    </row>
    <row r="74" spans="1:27" ht="14.25" x14ac:dyDescent="0.2">
      <c r="A74" s="62" t="s">
        <v>29</v>
      </c>
      <c r="B74" s="89" t="s">
        <v>136</v>
      </c>
      <c r="C74" s="88" t="s">
        <v>137</v>
      </c>
      <c r="D74" s="65" t="s">
        <v>109</v>
      </c>
      <c r="E74" s="66">
        <v>1</v>
      </c>
      <c r="F74" s="67">
        <v>100</v>
      </c>
      <c r="G74" s="68">
        <f t="shared" si="131"/>
        <v>100</v>
      </c>
      <c r="H74" s="66">
        <v>1</v>
      </c>
      <c r="I74" s="67">
        <v>100</v>
      </c>
      <c r="J74" s="68">
        <f t="shared" si="132"/>
        <v>100</v>
      </c>
      <c r="K74" s="66"/>
      <c r="L74" s="67"/>
      <c r="M74" s="68">
        <f t="shared" si="133"/>
        <v>0</v>
      </c>
      <c r="N74" s="241"/>
      <c r="O74" s="231"/>
      <c r="P74" s="210">
        <v>0</v>
      </c>
      <c r="Q74" s="66"/>
      <c r="R74" s="67"/>
      <c r="S74" s="68">
        <f t="shared" si="134"/>
        <v>0</v>
      </c>
      <c r="T74" s="210"/>
      <c r="U74" s="231"/>
      <c r="V74" s="68">
        <f t="shared" si="135"/>
        <v>0</v>
      </c>
      <c r="W74" s="392">
        <f t="shared" si="123"/>
        <v>100</v>
      </c>
      <c r="X74" s="397">
        <v>100</v>
      </c>
      <c r="Y74" s="404">
        <v>0</v>
      </c>
      <c r="Z74" s="397">
        <v>0</v>
      </c>
      <c r="AA74" s="72"/>
    </row>
    <row r="75" spans="1:27" ht="14.25" x14ac:dyDescent="0.2">
      <c r="A75" s="62" t="s">
        <v>29</v>
      </c>
      <c r="B75" s="89" t="s">
        <v>138</v>
      </c>
      <c r="C75" s="88" t="s">
        <v>139</v>
      </c>
      <c r="D75" s="65" t="s">
        <v>109</v>
      </c>
      <c r="E75" s="66">
        <v>1</v>
      </c>
      <c r="F75" s="67">
        <v>200</v>
      </c>
      <c r="G75" s="68">
        <f t="shared" si="131"/>
        <v>200</v>
      </c>
      <c r="H75" s="66">
        <v>1</v>
      </c>
      <c r="I75" s="67">
        <v>200</v>
      </c>
      <c r="J75" s="68">
        <f t="shared" si="132"/>
        <v>200</v>
      </c>
      <c r="K75" s="66"/>
      <c r="L75" s="67"/>
      <c r="M75" s="68">
        <f t="shared" si="133"/>
        <v>0</v>
      </c>
      <c r="N75" s="241"/>
      <c r="O75" s="231"/>
      <c r="P75" s="210">
        <v>0</v>
      </c>
      <c r="Q75" s="66"/>
      <c r="R75" s="67"/>
      <c r="S75" s="68">
        <f t="shared" si="134"/>
        <v>0</v>
      </c>
      <c r="T75" s="210"/>
      <c r="U75" s="231"/>
      <c r="V75" s="68">
        <f t="shared" si="135"/>
        <v>0</v>
      </c>
      <c r="W75" s="392">
        <f t="shared" si="123"/>
        <v>200</v>
      </c>
      <c r="X75" s="397">
        <v>200</v>
      </c>
      <c r="Y75" s="404">
        <v>0</v>
      </c>
      <c r="Z75" s="397">
        <v>0</v>
      </c>
      <c r="AA75" s="72"/>
    </row>
    <row r="76" spans="1:27" ht="14.25" x14ac:dyDescent="0.2">
      <c r="A76" s="62" t="s">
        <v>29</v>
      </c>
      <c r="B76" s="89" t="s">
        <v>140</v>
      </c>
      <c r="C76" s="88" t="s">
        <v>141</v>
      </c>
      <c r="D76" s="65" t="s">
        <v>109</v>
      </c>
      <c r="E76" s="66">
        <v>1</v>
      </c>
      <c r="F76" s="67">
        <v>800</v>
      </c>
      <c r="G76" s="68">
        <f t="shared" si="131"/>
        <v>800</v>
      </c>
      <c r="H76" s="66">
        <v>1</v>
      </c>
      <c r="I76" s="67">
        <v>800</v>
      </c>
      <c r="J76" s="68">
        <f t="shared" si="132"/>
        <v>800</v>
      </c>
      <c r="K76" s="66"/>
      <c r="L76" s="67"/>
      <c r="M76" s="68">
        <f t="shared" si="133"/>
        <v>0</v>
      </c>
      <c r="N76" s="241"/>
      <c r="O76" s="231"/>
      <c r="P76" s="210">
        <v>0</v>
      </c>
      <c r="Q76" s="66"/>
      <c r="R76" s="67"/>
      <c r="S76" s="68">
        <f t="shared" si="134"/>
        <v>0</v>
      </c>
      <c r="T76" s="210"/>
      <c r="U76" s="231"/>
      <c r="V76" s="68">
        <f t="shared" si="135"/>
        <v>0</v>
      </c>
      <c r="W76" s="392">
        <f t="shared" si="123"/>
        <v>800</v>
      </c>
      <c r="X76" s="397">
        <v>800</v>
      </c>
      <c r="Y76" s="404">
        <v>0</v>
      </c>
      <c r="Z76" s="397">
        <v>0</v>
      </c>
      <c r="AA76" s="72"/>
    </row>
    <row r="77" spans="1:27" ht="14.25" x14ac:dyDescent="0.2">
      <c r="A77" s="62" t="s">
        <v>29</v>
      </c>
      <c r="B77" s="89" t="s">
        <v>142</v>
      </c>
      <c r="C77" s="88" t="s">
        <v>143</v>
      </c>
      <c r="D77" s="65" t="s">
        <v>109</v>
      </c>
      <c r="E77" s="66">
        <v>1</v>
      </c>
      <c r="F77" s="67">
        <v>1300</v>
      </c>
      <c r="G77" s="68">
        <f t="shared" si="131"/>
        <v>1300</v>
      </c>
      <c r="H77" s="66">
        <v>1</v>
      </c>
      <c r="I77" s="67">
        <v>1300</v>
      </c>
      <c r="J77" s="68">
        <f t="shared" si="132"/>
        <v>1300</v>
      </c>
      <c r="K77" s="66"/>
      <c r="L77" s="67"/>
      <c r="M77" s="68">
        <f t="shared" si="133"/>
        <v>0</v>
      </c>
      <c r="N77" s="241"/>
      <c r="O77" s="231"/>
      <c r="P77" s="210">
        <v>0</v>
      </c>
      <c r="Q77" s="66"/>
      <c r="R77" s="67"/>
      <c r="S77" s="68">
        <f t="shared" si="134"/>
        <v>0</v>
      </c>
      <c r="T77" s="210"/>
      <c r="U77" s="231"/>
      <c r="V77" s="68">
        <f t="shared" si="135"/>
        <v>0</v>
      </c>
      <c r="W77" s="392">
        <f t="shared" si="123"/>
        <v>1300</v>
      </c>
      <c r="X77" s="397">
        <v>1300</v>
      </c>
      <c r="Y77" s="404">
        <v>0</v>
      </c>
      <c r="Z77" s="397">
        <v>0</v>
      </c>
      <c r="AA77" s="72"/>
    </row>
    <row r="78" spans="1:27" ht="14.25" x14ac:dyDescent="0.2">
      <c r="A78" s="62" t="s">
        <v>29</v>
      </c>
      <c r="B78" s="89" t="s">
        <v>144</v>
      </c>
      <c r="C78" s="88" t="s">
        <v>145</v>
      </c>
      <c r="D78" s="65" t="s">
        <v>109</v>
      </c>
      <c r="E78" s="66">
        <v>1</v>
      </c>
      <c r="F78" s="67">
        <v>1500</v>
      </c>
      <c r="G78" s="68">
        <f t="shared" si="131"/>
        <v>1500</v>
      </c>
      <c r="H78" s="66">
        <v>1</v>
      </c>
      <c r="I78" s="67">
        <v>1500</v>
      </c>
      <c r="J78" s="68">
        <f t="shared" si="132"/>
        <v>1500</v>
      </c>
      <c r="K78" s="66"/>
      <c r="L78" s="67"/>
      <c r="M78" s="68">
        <f t="shared" si="133"/>
        <v>0</v>
      </c>
      <c r="N78" s="241"/>
      <c r="O78" s="231"/>
      <c r="P78" s="210">
        <v>0</v>
      </c>
      <c r="Q78" s="66"/>
      <c r="R78" s="67"/>
      <c r="S78" s="68">
        <f t="shared" si="134"/>
        <v>0</v>
      </c>
      <c r="T78" s="210"/>
      <c r="U78" s="231"/>
      <c r="V78" s="68">
        <f t="shared" si="135"/>
        <v>0</v>
      </c>
      <c r="W78" s="392">
        <f t="shared" si="123"/>
        <v>1500</v>
      </c>
      <c r="X78" s="397">
        <v>1500</v>
      </c>
      <c r="Y78" s="404">
        <v>0</v>
      </c>
      <c r="Z78" s="397">
        <v>0</v>
      </c>
      <c r="AA78" s="72"/>
    </row>
    <row r="79" spans="1:27" ht="14.25" x14ac:dyDescent="0.2">
      <c r="A79" s="62" t="s">
        <v>29</v>
      </c>
      <c r="B79" s="89" t="s">
        <v>146</v>
      </c>
      <c r="C79" s="88" t="s">
        <v>147</v>
      </c>
      <c r="D79" s="65" t="s">
        <v>109</v>
      </c>
      <c r="E79" s="66">
        <v>1</v>
      </c>
      <c r="F79" s="67">
        <v>1080</v>
      </c>
      <c r="G79" s="68">
        <f t="shared" si="131"/>
        <v>1080</v>
      </c>
      <c r="H79" s="66">
        <v>1</v>
      </c>
      <c r="I79" s="67">
        <v>1080</v>
      </c>
      <c r="J79" s="68">
        <f t="shared" si="132"/>
        <v>1080</v>
      </c>
      <c r="K79" s="66"/>
      <c r="L79" s="67"/>
      <c r="M79" s="68">
        <f t="shared" si="133"/>
        <v>0</v>
      </c>
      <c r="N79" s="241"/>
      <c r="O79" s="231"/>
      <c r="P79" s="210">
        <v>0</v>
      </c>
      <c r="Q79" s="66"/>
      <c r="R79" s="67"/>
      <c r="S79" s="68">
        <f t="shared" si="134"/>
        <v>0</v>
      </c>
      <c r="T79" s="210"/>
      <c r="U79" s="231"/>
      <c r="V79" s="68">
        <f t="shared" si="135"/>
        <v>0</v>
      </c>
      <c r="W79" s="392">
        <f t="shared" si="123"/>
        <v>1080</v>
      </c>
      <c r="X79" s="397">
        <v>1080</v>
      </c>
      <c r="Y79" s="404">
        <v>0</v>
      </c>
      <c r="Z79" s="397">
        <v>0</v>
      </c>
      <c r="AA79" s="72"/>
    </row>
    <row r="80" spans="1:27" ht="27.75" customHeight="1" x14ac:dyDescent="0.2">
      <c r="A80" s="62" t="s">
        <v>29</v>
      </c>
      <c r="B80" s="89" t="s">
        <v>148</v>
      </c>
      <c r="C80" s="88" t="s">
        <v>149</v>
      </c>
      <c r="D80" s="65" t="s">
        <v>109</v>
      </c>
      <c r="E80" s="66">
        <v>1</v>
      </c>
      <c r="F80" s="67">
        <v>2200</v>
      </c>
      <c r="G80" s="68">
        <f t="shared" si="131"/>
        <v>2200</v>
      </c>
      <c r="H80" s="66">
        <v>1</v>
      </c>
      <c r="I80" s="67">
        <v>2200</v>
      </c>
      <c r="J80" s="68">
        <f t="shared" si="132"/>
        <v>2200</v>
      </c>
      <c r="K80" s="66"/>
      <c r="L80" s="67"/>
      <c r="M80" s="68">
        <f t="shared" si="133"/>
        <v>0</v>
      </c>
      <c r="N80" s="241"/>
      <c r="O80" s="231"/>
      <c r="P80" s="210">
        <v>0</v>
      </c>
      <c r="Q80" s="66"/>
      <c r="R80" s="67"/>
      <c r="S80" s="68">
        <f t="shared" si="134"/>
        <v>0</v>
      </c>
      <c r="T80" s="210"/>
      <c r="U80" s="231"/>
      <c r="V80" s="68">
        <f t="shared" si="135"/>
        <v>0</v>
      </c>
      <c r="W80" s="392">
        <f t="shared" si="123"/>
        <v>2200</v>
      </c>
      <c r="X80" s="397">
        <v>2200</v>
      </c>
      <c r="Y80" s="404">
        <v>0</v>
      </c>
      <c r="Z80" s="397">
        <v>0</v>
      </c>
      <c r="AA80" s="72"/>
    </row>
    <row r="81" spans="1:27" ht="30" customHeight="1" x14ac:dyDescent="0.2">
      <c r="A81" s="62" t="s">
        <v>29</v>
      </c>
      <c r="B81" s="412" t="s">
        <v>371</v>
      </c>
      <c r="C81" s="88" t="s">
        <v>150</v>
      </c>
      <c r="D81" s="65" t="s">
        <v>109</v>
      </c>
      <c r="E81" s="66">
        <v>1</v>
      </c>
      <c r="F81" s="67">
        <v>1900</v>
      </c>
      <c r="G81" s="68">
        <f t="shared" si="131"/>
        <v>1900</v>
      </c>
      <c r="H81" s="66">
        <v>1</v>
      </c>
      <c r="I81" s="67">
        <v>1900</v>
      </c>
      <c r="J81" s="68">
        <f t="shared" si="132"/>
        <v>1900</v>
      </c>
      <c r="K81" s="66"/>
      <c r="L81" s="67"/>
      <c r="M81" s="68">
        <f t="shared" si="133"/>
        <v>0</v>
      </c>
      <c r="N81" s="241"/>
      <c r="O81" s="231"/>
      <c r="P81" s="210">
        <v>0</v>
      </c>
      <c r="Q81" s="66"/>
      <c r="R81" s="67"/>
      <c r="S81" s="68">
        <f t="shared" si="134"/>
        <v>0</v>
      </c>
      <c r="T81" s="210"/>
      <c r="U81" s="231"/>
      <c r="V81" s="68">
        <f t="shared" si="135"/>
        <v>0</v>
      </c>
      <c r="W81" s="392">
        <f t="shared" si="123"/>
        <v>1900</v>
      </c>
      <c r="X81" s="397">
        <v>1900</v>
      </c>
      <c r="Y81" s="404">
        <v>0</v>
      </c>
      <c r="Z81" s="397">
        <v>0</v>
      </c>
      <c r="AA81" s="72"/>
    </row>
    <row r="82" spans="1:27" ht="14.25" x14ac:dyDescent="0.2">
      <c r="A82" s="62" t="s">
        <v>29</v>
      </c>
      <c r="B82" s="411" t="s">
        <v>372</v>
      </c>
      <c r="C82" s="88" t="s">
        <v>151</v>
      </c>
      <c r="D82" s="65" t="s">
        <v>109</v>
      </c>
      <c r="E82" s="66">
        <v>1</v>
      </c>
      <c r="F82" s="67">
        <v>200</v>
      </c>
      <c r="G82" s="68">
        <f t="shared" si="131"/>
        <v>200</v>
      </c>
      <c r="H82" s="66">
        <v>1</v>
      </c>
      <c r="I82" s="67">
        <v>200</v>
      </c>
      <c r="J82" s="68">
        <f t="shared" si="132"/>
        <v>200</v>
      </c>
      <c r="K82" s="66"/>
      <c r="L82" s="67"/>
      <c r="M82" s="68">
        <f t="shared" si="133"/>
        <v>0</v>
      </c>
      <c r="N82" s="241"/>
      <c r="O82" s="231"/>
      <c r="P82" s="210">
        <v>0</v>
      </c>
      <c r="Q82" s="66"/>
      <c r="R82" s="67"/>
      <c r="S82" s="68">
        <f t="shared" si="134"/>
        <v>0</v>
      </c>
      <c r="T82" s="210"/>
      <c r="U82" s="231"/>
      <c r="V82" s="68">
        <f t="shared" si="135"/>
        <v>0</v>
      </c>
      <c r="W82" s="392">
        <f t="shared" si="123"/>
        <v>200</v>
      </c>
      <c r="X82" s="397">
        <v>200</v>
      </c>
      <c r="Y82" s="404">
        <v>0</v>
      </c>
      <c r="Z82" s="397">
        <v>0</v>
      </c>
      <c r="AA82" s="72"/>
    </row>
    <row r="83" spans="1:27" ht="14.25" x14ac:dyDescent="0.2">
      <c r="A83" s="62" t="s">
        <v>29</v>
      </c>
      <c r="B83" s="411" t="s">
        <v>373</v>
      </c>
      <c r="C83" s="88" t="s">
        <v>152</v>
      </c>
      <c r="D83" s="65" t="s">
        <v>109</v>
      </c>
      <c r="E83" s="66">
        <v>1</v>
      </c>
      <c r="F83" s="67">
        <v>1750</v>
      </c>
      <c r="G83" s="68">
        <f t="shared" si="131"/>
        <v>1750</v>
      </c>
      <c r="H83" s="66">
        <v>1</v>
      </c>
      <c r="I83" s="67">
        <v>1750</v>
      </c>
      <c r="J83" s="68">
        <f t="shared" si="132"/>
        <v>1750</v>
      </c>
      <c r="K83" s="66"/>
      <c r="L83" s="67"/>
      <c r="M83" s="68">
        <f t="shared" si="133"/>
        <v>0</v>
      </c>
      <c r="N83" s="241"/>
      <c r="O83" s="231"/>
      <c r="P83" s="210">
        <v>0</v>
      </c>
      <c r="Q83" s="66"/>
      <c r="R83" s="67"/>
      <c r="S83" s="68">
        <f t="shared" si="134"/>
        <v>0</v>
      </c>
      <c r="T83" s="210"/>
      <c r="U83" s="231"/>
      <c r="V83" s="68">
        <f t="shared" si="135"/>
        <v>0</v>
      </c>
      <c r="W83" s="392">
        <f t="shared" si="123"/>
        <v>1750</v>
      </c>
      <c r="X83" s="397">
        <v>1750</v>
      </c>
      <c r="Y83" s="404">
        <v>0</v>
      </c>
      <c r="Z83" s="397">
        <v>0</v>
      </c>
      <c r="AA83" s="72"/>
    </row>
    <row r="84" spans="1:27" ht="14.25" x14ac:dyDescent="0.2">
      <c r="A84" s="62" t="s">
        <v>29</v>
      </c>
      <c r="B84" s="411" t="s">
        <v>374</v>
      </c>
      <c r="C84" s="88" t="s">
        <v>153</v>
      </c>
      <c r="D84" s="65" t="s">
        <v>109</v>
      </c>
      <c r="E84" s="66">
        <v>1</v>
      </c>
      <c r="F84" s="67">
        <v>1700</v>
      </c>
      <c r="G84" s="68">
        <f t="shared" si="131"/>
        <v>1700</v>
      </c>
      <c r="H84" s="66">
        <v>1</v>
      </c>
      <c r="I84" s="67">
        <v>1700</v>
      </c>
      <c r="J84" s="68">
        <f t="shared" si="132"/>
        <v>1700</v>
      </c>
      <c r="K84" s="66"/>
      <c r="L84" s="67"/>
      <c r="M84" s="68">
        <f t="shared" si="133"/>
        <v>0</v>
      </c>
      <c r="N84" s="241"/>
      <c r="O84" s="231"/>
      <c r="P84" s="210">
        <v>0</v>
      </c>
      <c r="Q84" s="66"/>
      <c r="R84" s="67"/>
      <c r="S84" s="68">
        <f t="shared" si="134"/>
        <v>0</v>
      </c>
      <c r="T84" s="210"/>
      <c r="U84" s="231"/>
      <c r="V84" s="68">
        <f t="shared" si="135"/>
        <v>0</v>
      </c>
      <c r="W84" s="392">
        <f t="shared" si="123"/>
        <v>1700</v>
      </c>
      <c r="X84" s="397">
        <v>1700</v>
      </c>
      <c r="Y84" s="404">
        <v>0</v>
      </c>
      <c r="Z84" s="397">
        <v>0</v>
      </c>
      <c r="AA84" s="72"/>
    </row>
    <row r="85" spans="1:27" ht="14.25" x14ac:dyDescent="0.2">
      <c r="A85" s="62" t="s">
        <v>29</v>
      </c>
      <c r="B85" s="411" t="s">
        <v>375</v>
      </c>
      <c r="C85" s="88" t="s">
        <v>154</v>
      </c>
      <c r="D85" s="65" t="s">
        <v>109</v>
      </c>
      <c r="E85" s="66">
        <v>1</v>
      </c>
      <c r="F85" s="67">
        <v>3090</v>
      </c>
      <c r="G85" s="68">
        <f t="shared" si="131"/>
        <v>3090</v>
      </c>
      <c r="H85" s="66">
        <v>1</v>
      </c>
      <c r="I85" s="67">
        <v>3090</v>
      </c>
      <c r="J85" s="68">
        <f t="shared" si="132"/>
        <v>3090</v>
      </c>
      <c r="K85" s="66"/>
      <c r="L85" s="67"/>
      <c r="M85" s="68">
        <f t="shared" si="133"/>
        <v>0</v>
      </c>
      <c r="N85" s="241"/>
      <c r="O85" s="231"/>
      <c r="P85" s="210">
        <v>0</v>
      </c>
      <c r="Q85" s="66"/>
      <c r="R85" s="67"/>
      <c r="S85" s="68">
        <f t="shared" si="134"/>
        <v>0</v>
      </c>
      <c r="T85" s="210"/>
      <c r="U85" s="231"/>
      <c r="V85" s="68">
        <f t="shared" si="135"/>
        <v>0</v>
      </c>
      <c r="W85" s="392">
        <f t="shared" si="123"/>
        <v>3090</v>
      </c>
      <c r="X85" s="397">
        <v>3090</v>
      </c>
      <c r="Y85" s="404">
        <v>0</v>
      </c>
      <c r="Z85" s="397">
        <v>0</v>
      </c>
      <c r="AA85" s="72"/>
    </row>
    <row r="86" spans="1:27" ht="14.25" x14ac:dyDescent="0.2">
      <c r="A86" s="62" t="s">
        <v>29</v>
      </c>
      <c r="B86" s="411" t="s">
        <v>376</v>
      </c>
      <c r="C86" s="88" t="s">
        <v>155</v>
      </c>
      <c r="D86" s="65" t="s">
        <v>109</v>
      </c>
      <c r="E86" s="66">
        <v>1</v>
      </c>
      <c r="F86" s="67">
        <v>4800</v>
      </c>
      <c r="G86" s="68">
        <f t="shared" si="131"/>
        <v>4800</v>
      </c>
      <c r="H86" s="66">
        <v>1</v>
      </c>
      <c r="I86" s="67">
        <v>4800</v>
      </c>
      <c r="J86" s="68">
        <f t="shared" si="132"/>
        <v>4800</v>
      </c>
      <c r="K86" s="66"/>
      <c r="L86" s="67"/>
      <c r="M86" s="68">
        <f t="shared" si="133"/>
        <v>0</v>
      </c>
      <c r="N86" s="241"/>
      <c r="O86" s="231"/>
      <c r="P86" s="210">
        <v>0</v>
      </c>
      <c r="Q86" s="66"/>
      <c r="R86" s="67"/>
      <c r="S86" s="68">
        <f t="shared" si="134"/>
        <v>0</v>
      </c>
      <c r="T86" s="210"/>
      <c r="U86" s="231"/>
      <c r="V86" s="68">
        <f t="shared" si="135"/>
        <v>0</v>
      </c>
      <c r="W86" s="392">
        <f t="shared" si="123"/>
        <v>4800</v>
      </c>
      <c r="X86" s="397">
        <v>4800</v>
      </c>
      <c r="Y86" s="404">
        <v>0</v>
      </c>
      <c r="Z86" s="397">
        <v>0</v>
      </c>
      <c r="AA86" s="72"/>
    </row>
    <row r="87" spans="1:27" ht="14.25" x14ac:dyDescent="0.2">
      <c r="A87" s="62" t="s">
        <v>29</v>
      </c>
      <c r="B87" s="411" t="s">
        <v>377</v>
      </c>
      <c r="C87" s="88" t="s">
        <v>156</v>
      </c>
      <c r="D87" s="65" t="s">
        <v>109</v>
      </c>
      <c r="E87" s="66">
        <v>1</v>
      </c>
      <c r="F87" s="67">
        <v>300</v>
      </c>
      <c r="G87" s="68">
        <f t="shared" si="131"/>
        <v>300</v>
      </c>
      <c r="H87" s="66">
        <v>1</v>
      </c>
      <c r="I87" s="67">
        <v>300</v>
      </c>
      <c r="J87" s="68">
        <f t="shared" si="132"/>
        <v>300</v>
      </c>
      <c r="K87" s="66"/>
      <c r="L87" s="67"/>
      <c r="M87" s="68">
        <f t="shared" si="133"/>
        <v>0</v>
      </c>
      <c r="N87" s="241"/>
      <c r="O87" s="231"/>
      <c r="P87" s="210">
        <v>0</v>
      </c>
      <c r="Q87" s="66"/>
      <c r="R87" s="67"/>
      <c r="S87" s="68">
        <f t="shared" si="134"/>
        <v>0</v>
      </c>
      <c r="T87" s="210"/>
      <c r="U87" s="231"/>
      <c r="V87" s="68">
        <f t="shared" si="135"/>
        <v>0</v>
      </c>
      <c r="W87" s="392">
        <f t="shared" si="123"/>
        <v>300</v>
      </c>
      <c r="X87" s="397">
        <v>300</v>
      </c>
      <c r="Y87" s="404">
        <v>0</v>
      </c>
      <c r="Z87" s="397">
        <v>0</v>
      </c>
      <c r="AA87" s="72"/>
    </row>
    <row r="88" spans="1:27" ht="25.5" x14ac:dyDescent="0.2">
      <c r="A88" s="62" t="s">
        <v>29</v>
      </c>
      <c r="B88" s="411" t="s">
        <v>378</v>
      </c>
      <c r="C88" s="88" t="s">
        <v>157</v>
      </c>
      <c r="D88" s="65" t="s">
        <v>109</v>
      </c>
      <c r="E88" s="66">
        <v>1</v>
      </c>
      <c r="F88" s="67">
        <v>10000</v>
      </c>
      <c r="G88" s="68">
        <f t="shared" si="131"/>
        <v>10000</v>
      </c>
      <c r="H88" s="66">
        <v>1</v>
      </c>
      <c r="I88" s="67">
        <v>10000</v>
      </c>
      <c r="J88" s="68">
        <f t="shared" si="132"/>
        <v>10000</v>
      </c>
      <c r="K88" s="66"/>
      <c r="L88" s="67"/>
      <c r="M88" s="68">
        <f t="shared" si="133"/>
        <v>0</v>
      </c>
      <c r="N88" s="241"/>
      <c r="O88" s="231"/>
      <c r="P88" s="210">
        <v>0</v>
      </c>
      <c r="Q88" s="66"/>
      <c r="R88" s="67"/>
      <c r="S88" s="68">
        <f t="shared" si="134"/>
        <v>0</v>
      </c>
      <c r="T88" s="210"/>
      <c r="U88" s="231"/>
      <c r="V88" s="68">
        <f t="shared" si="135"/>
        <v>0</v>
      </c>
      <c r="W88" s="392">
        <f t="shared" si="123"/>
        <v>10000</v>
      </c>
      <c r="X88" s="397">
        <v>10000</v>
      </c>
      <c r="Y88" s="404">
        <v>0</v>
      </c>
      <c r="Z88" s="397">
        <v>0</v>
      </c>
      <c r="AA88" s="72"/>
    </row>
    <row r="89" spans="1:27" ht="30" customHeight="1" x14ac:dyDescent="0.2">
      <c r="A89" s="73" t="s">
        <v>26</v>
      </c>
      <c r="B89" s="74" t="s">
        <v>158</v>
      </c>
      <c r="C89" s="75" t="s">
        <v>159</v>
      </c>
      <c r="D89" s="76"/>
      <c r="E89" s="77">
        <f>SUM(E90:E92)</f>
        <v>0</v>
      </c>
      <c r="F89" s="78"/>
      <c r="G89" s="91">
        <f t="shared" ref="G89:K89" si="136">SUM(G90:G92)</f>
        <v>0</v>
      </c>
      <c r="H89" s="225">
        <v>0</v>
      </c>
      <c r="I89" s="235"/>
      <c r="J89" s="214">
        <v>0</v>
      </c>
      <c r="K89" s="77">
        <f t="shared" si="136"/>
        <v>0</v>
      </c>
      <c r="L89" s="78"/>
      <c r="M89" s="91">
        <f t="shared" ref="M89:Q89" si="137">SUM(M90:M92)</f>
        <v>0</v>
      </c>
      <c r="N89" s="270">
        <v>0</v>
      </c>
      <c r="O89" s="235"/>
      <c r="P89" s="214">
        <v>0</v>
      </c>
      <c r="Q89" s="77">
        <f t="shared" si="137"/>
        <v>0</v>
      </c>
      <c r="R89" s="78"/>
      <c r="S89" s="91">
        <f>SUM(S90:S92)</f>
        <v>0</v>
      </c>
      <c r="T89" s="77">
        <f>SUM(T90:T92)</f>
        <v>0</v>
      </c>
      <c r="U89" s="78"/>
      <c r="V89" s="91">
        <f t="shared" ref="V89" si="138">SUM(V90:V92)</f>
        <v>0</v>
      </c>
      <c r="W89" s="393">
        <f t="shared" si="123"/>
        <v>0</v>
      </c>
      <c r="X89" s="398">
        <v>0</v>
      </c>
      <c r="Y89" s="405">
        <v>0</v>
      </c>
      <c r="Z89" s="398">
        <v>0</v>
      </c>
      <c r="AA89" s="79"/>
    </row>
    <row r="90" spans="1:27" ht="30" customHeight="1" thickBot="1" x14ac:dyDescent="0.25">
      <c r="A90" s="53" t="s">
        <v>29</v>
      </c>
      <c r="B90" s="54" t="s">
        <v>160</v>
      </c>
      <c r="C90" s="90" t="s">
        <v>161</v>
      </c>
      <c r="D90" s="84" t="s">
        <v>162</v>
      </c>
      <c r="E90" s="57"/>
      <c r="F90" s="58"/>
      <c r="G90" s="59">
        <f t="shared" ref="G90:G92" si="139">E90*F90</f>
        <v>0</v>
      </c>
      <c r="H90" s="220"/>
      <c r="I90" s="230"/>
      <c r="J90" s="209">
        <v>0</v>
      </c>
      <c r="K90" s="57"/>
      <c r="L90" s="58"/>
      <c r="M90" s="59">
        <f t="shared" ref="M90:M92" si="140">K90*L90</f>
        <v>0</v>
      </c>
      <c r="N90" s="240"/>
      <c r="O90" s="230"/>
      <c r="P90" s="209">
        <v>0</v>
      </c>
      <c r="Q90" s="57"/>
      <c r="R90" s="58"/>
      <c r="S90" s="59">
        <f t="shared" ref="S90:S92" si="141">Q90*R90</f>
        <v>0</v>
      </c>
      <c r="T90" s="57"/>
      <c r="U90" s="58"/>
      <c r="V90" s="59">
        <f t="shared" ref="V90" si="142">T90*U90</f>
        <v>0</v>
      </c>
      <c r="W90" s="391">
        <f t="shared" si="123"/>
        <v>0</v>
      </c>
      <c r="X90" s="396">
        <v>0</v>
      </c>
      <c r="Y90" s="403">
        <v>0</v>
      </c>
      <c r="Z90" s="396">
        <v>0</v>
      </c>
      <c r="AA90" s="71"/>
    </row>
    <row r="91" spans="1:27" ht="30" hidden="1" customHeight="1" x14ac:dyDescent="0.2">
      <c r="A91" s="62" t="s">
        <v>29</v>
      </c>
      <c r="B91" s="63" t="s">
        <v>163</v>
      </c>
      <c r="C91" s="88" t="s">
        <v>164</v>
      </c>
      <c r="D91" s="65" t="s">
        <v>162</v>
      </c>
      <c r="E91" s="66"/>
      <c r="F91" s="67"/>
      <c r="G91" s="68">
        <f t="shared" si="139"/>
        <v>0</v>
      </c>
      <c r="H91" s="221"/>
      <c r="I91" s="231"/>
      <c r="J91" s="210"/>
      <c r="K91" s="66"/>
      <c r="L91" s="67"/>
      <c r="M91" s="68">
        <f t="shared" si="140"/>
        <v>0</v>
      </c>
      <c r="N91" s="241"/>
      <c r="O91" s="231"/>
      <c r="P91" s="210">
        <v>0</v>
      </c>
      <c r="Q91" s="66"/>
      <c r="R91" s="67"/>
      <c r="S91" s="68">
        <f t="shared" si="141"/>
        <v>0</v>
      </c>
      <c r="T91" s="210"/>
      <c r="U91" s="231"/>
      <c r="V91" s="68">
        <f t="shared" ref="V91:V92" si="143">T91*U91</f>
        <v>0</v>
      </c>
      <c r="W91" s="392">
        <f t="shared" si="123"/>
        <v>0</v>
      </c>
      <c r="X91" s="397">
        <v>0</v>
      </c>
      <c r="Y91" s="388"/>
      <c r="Z91" s="383"/>
      <c r="AA91" s="70"/>
    </row>
    <row r="92" spans="1:27" ht="30" hidden="1" customHeight="1" x14ac:dyDescent="0.2">
      <c r="A92" s="53" t="s">
        <v>29</v>
      </c>
      <c r="B92" s="54" t="s">
        <v>165</v>
      </c>
      <c r="C92" s="90" t="s">
        <v>166</v>
      </c>
      <c r="D92" s="56" t="s">
        <v>162</v>
      </c>
      <c r="E92" s="57"/>
      <c r="F92" s="58"/>
      <c r="G92" s="59">
        <f t="shared" si="139"/>
        <v>0</v>
      </c>
      <c r="H92" s="220"/>
      <c r="I92" s="230"/>
      <c r="J92" s="209"/>
      <c r="K92" s="57"/>
      <c r="L92" s="58"/>
      <c r="M92" s="59">
        <f t="shared" si="140"/>
        <v>0</v>
      </c>
      <c r="N92" s="240"/>
      <c r="O92" s="230"/>
      <c r="P92" s="209">
        <v>0</v>
      </c>
      <c r="Q92" s="57"/>
      <c r="R92" s="58"/>
      <c r="S92" s="59">
        <f t="shared" si="141"/>
        <v>0</v>
      </c>
      <c r="T92" s="209"/>
      <c r="U92" s="230"/>
      <c r="V92" s="59">
        <f t="shared" si="143"/>
        <v>0</v>
      </c>
      <c r="W92" s="391">
        <f t="shared" si="123"/>
        <v>0</v>
      </c>
      <c r="X92" s="396">
        <v>0</v>
      </c>
      <c r="Y92" s="387"/>
      <c r="Z92" s="382"/>
      <c r="AA92" s="71"/>
    </row>
    <row r="93" spans="1:27" ht="30" customHeight="1" x14ac:dyDescent="0.2">
      <c r="A93" s="45" t="s">
        <v>26</v>
      </c>
      <c r="B93" s="46" t="s">
        <v>167</v>
      </c>
      <c r="C93" s="491" t="s">
        <v>383</v>
      </c>
      <c r="D93" s="48"/>
      <c r="E93" s="49">
        <f>SUM(E94:E96)</f>
        <v>3</v>
      </c>
      <c r="F93" s="50"/>
      <c r="G93" s="51">
        <f t="shared" ref="G93:K93" si="144">SUM(G94:G96)</f>
        <v>5400</v>
      </c>
      <c r="H93" s="219">
        <v>3</v>
      </c>
      <c r="I93" s="229"/>
      <c r="J93" s="208">
        <v>5400</v>
      </c>
      <c r="K93" s="49">
        <f t="shared" si="144"/>
        <v>0</v>
      </c>
      <c r="L93" s="50"/>
      <c r="M93" s="51">
        <f t="shared" ref="M93:Q93" si="145">SUM(M94:M96)</f>
        <v>0</v>
      </c>
      <c r="N93" s="239"/>
      <c r="O93" s="229"/>
      <c r="P93" s="208">
        <v>0</v>
      </c>
      <c r="Q93" s="49">
        <f t="shared" si="145"/>
        <v>0</v>
      </c>
      <c r="R93" s="50"/>
      <c r="S93" s="51">
        <f>SUM(S94:S96)</f>
        <v>0</v>
      </c>
      <c r="T93" s="208"/>
      <c r="U93" s="229"/>
      <c r="V93" s="51">
        <f t="shared" ref="V93" si="146">SUM(V94:V96)</f>
        <v>0</v>
      </c>
      <c r="W93" s="390">
        <f t="shared" si="123"/>
        <v>5400</v>
      </c>
      <c r="X93" s="395">
        <v>5400</v>
      </c>
      <c r="Y93" s="402">
        <v>0</v>
      </c>
      <c r="Z93" s="395">
        <v>0</v>
      </c>
      <c r="AA93" s="52"/>
    </row>
    <row r="94" spans="1:27" ht="30" customHeight="1" thickBot="1" x14ac:dyDescent="0.25">
      <c r="A94" s="53" t="s">
        <v>29</v>
      </c>
      <c r="B94" s="54" t="s">
        <v>168</v>
      </c>
      <c r="C94" s="55" t="s">
        <v>169</v>
      </c>
      <c r="D94" s="56" t="s">
        <v>170</v>
      </c>
      <c r="E94" s="57">
        <v>3</v>
      </c>
      <c r="F94" s="58">
        <v>1800</v>
      </c>
      <c r="G94" s="59">
        <f t="shared" ref="G94:G96" si="147">E94*F94</f>
        <v>5400</v>
      </c>
      <c r="H94" s="220">
        <v>3</v>
      </c>
      <c r="I94" s="230">
        <v>1800</v>
      </c>
      <c r="J94" s="209">
        <v>5400</v>
      </c>
      <c r="K94" s="57"/>
      <c r="L94" s="58"/>
      <c r="M94" s="59">
        <f t="shared" ref="M94:M96" si="148">K94*L94</f>
        <v>0</v>
      </c>
      <c r="N94" s="240"/>
      <c r="O94" s="230"/>
      <c r="P94" s="209">
        <v>0</v>
      </c>
      <c r="Q94" s="57"/>
      <c r="R94" s="58"/>
      <c r="S94" s="59">
        <f t="shared" ref="S94:S96" si="149">Q94*R94</f>
        <v>0</v>
      </c>
      <c r="T94" s="209"/>
      <c r="U94" s="230"/>
      <c r="V94" s="59">
        <f t="shared" ref="V94" si="150">T94*U94</f>
        <v>0</v>
      </c>
      <c r="W94" s="391">
        <f t="shared" si="123"/>
        <v>5400</v>
      </c>
      <c r="X94" s="396">
        <v>5400</v>
      </c>
      <c r="Y94" s="403">
        <v>0</v>
      </c>
      <c r="Z94" s="396">
        <v>0</v>
      </c>
      <c r="AA94" s="61"/>
    </row>
    <row r="95" spans="1:27" ht="30" hidden="1" customHeight="1" x14ac:dyDescent="0.2">
      <c r="A95" s="62" t="s">
        <v>29</v>
      </c>
      <c r="B95" s="63" t="s">
        <v>171</v>
      </c>
      <c r="C95" s="92"/>
      <c r="D95" s="65" t="s">
        <v>64</v>
      </c>
      <c r="E95" s="66"/>
      <c r="F95" s="67"/>
      <c r="G95" s="68">
        <f t="shared" si="147"/>
        <v>0</v>
      </c>
      <c r="H95" s="221"/>
      <c r="I95" s="231"/>
      <c r="J95" s="210"/>
      <c r="K95" s="66"/>
      <c r="L95" s="67"/>
      <c r="M95" s="68">
        <f t="shared" si="148"/>
        <v>0</v>
      </c>
      <c r="N95" s="241"/>
      <c r="O95" s="231"/>
      <c r="P95" s="210"/>
      <c r="Q95" s="66"/>
      <c r="R95" s="67"/>
      <c r="S95" s="68">
        <f t="shared" si="149"/>
        <v>0</v>
      </c>
      <c r="T95" s="210"/>
      <c r="U95" s="231"/>
      <c r="V95" s="210"/>
      <c r="W95" s="392">
        <f t="shared" si="123"/>
        <v>0</v>
      </c>
      <c r="X95" s="397">
        <v>0</v>
      </c>
      <c r="Y95" s="388"/>
      <c r="Z95" s="383"/>
      <c r="AA95" s="70"/>
    </row>
    <row r="96" spans="1:27" ht="30" hidden="1" customHeight="1" x14ac:dyDescent="0.2">
      <c r="A96" s="53" t="s">
        <v>29</v>
      </c>
      <c r="B96" s="54" t="s">
        <v>172</v>
      </c>
      <c r="C96" s="55" t="s">
        <v>173</v>
      </c>
      <c r="D96" s="56" t="s">
        <v>64</v>
      </c>
      <c r="E96" s="57"/>
      <c r="F96" s="58"/>
      <c r="G96" s="59">
        <f t="shared" si="147"/>
        <v>0</v>
      </c>
      <c r="H96" s="220"/>
      <c r="I96" s="230"/>
      <c r="J96" s="209"/>
      <c r="K96" s="57"/>
      <c r="L96" s="58"/>
      <c r="M96" s="59">
        <f t="shared" si="148"/>
        <v>0</v>
      </c>
      <c r="N96" s="240"/>
      <c r="O96" s="230"/>
      <c r="P96" s="209"/>
      <c r="Q96" s="57"/>
      <c r="R96" s="58"/>
      <c r="S96" s="59">
        <f t="shared" si="149"/>
        <v>0</v>
      </c>
      <c r="T96" s="209"/>
      <c r="U96" s="230"/>
      <c r="V96" s="209"/>
      <c r="W96" s="391">
        <f t="shared" si="123"/>
        <v>0</v>
      </c>
      <c r="X96" s="396">
        <v>0</v>
      </c>
      <c r="Y96" s="387"/>
      <c r="Z96" s="382"/>
      <c r="AA96" s="71"/>
    </row>
    <row r="97" spans="1:27" ht="30" customHeight="1" x14ac:dyDescent="0.2">
      <c r="A97" s="45" t="s">
        <v>26</v>
      </c>
      <c r="B97" s="46" t="s">
        <v>174</v>
      </c>
      <c r="C97" s="47" t="s">
        <v>175</v>
      </c>
      <c r="D97" s="48"/>
      <c r="E97" s="49">
        <f>SUM(E98:E99)</f>
        <v>0</v>
      </c>
      <c r="F97" s="50"/>
      <c r="G97" s="51">
        <f t="shared" ref="G97:K97" si="151">SUM(G98:G99)</f>
        <v>0</v>
      </c>
      <c r="H97" s="219">
        <v>0</v>
      </c>
      <c r="I97" s="229"/>
      <c r="J97" s="208">
        <v>0</v>
      </c>
      <c r="K97" s="49">
        <f t="shared" si="151"/>
        <v>0</v>
      </c>
      <c r="L97" s="50"/>
      <c r="M97" s="51">
        <f t="shared" ref="M97:Q97" si="152">SUM(M98:M99)</f>
        <v>0</v>
      </c>
      <c r="N97" s="239">
        <v>0</v>
      </c>
      <c r="O97" s="229"/>
      <c r="P97" s="208">
        <v>0</v>
      </c>
      <c r="Q97" s="49">
        <f t="shared" si="152"/>
        <v>0</v>
      </c>
      <c r="R97" s="50"/>
      <c r="S97" s="51">
        <f>SUM(S98:S99)</f>
        <v>0</v>
      </c>
      <c r="T97" s="208">
        <v>0</v>
      </c>
      <c r="U97" s="229"/>
      <c r="V97" s="208">
        <v>0</v>
      </c>
      <c r="W97" s="390">
        <f t="shared" si="123"/>
        <v>0</v>
      </c>
      <c r="X97" s="395">
        <v>0</v>
      </c>
      <c r="Y97" s="402">
        <v>0</v>
      </c>
      <c r="Z97" s="395">
        <v>0</v>
      </c>
      <c r="AA97" s="52"/>
    </row>
    <row r="98" spans="1:27" ht="30" customHeight="1" thickBot="1" x14ac:dyDescent="0.25">
      <c r="A98" s="53" t="s">
        <v>29</v>
      </c>
      <c r="B98" s="54" t="s">
        <v>176</v>
      </c>
      <c r="C98" s="55" t="s">
        <v>173</v>
      </c>
      <c r="D98" s="56" t="s">
        <v>64</v>
      </c>
      <c r="E98" s="57"/>
      <c r="F98" s="58"/>
      <c r="G98" s="59">
        <f t="shared" ref="G98:G99" si="153">E98*F98</f>
        <v>0</v>
      </c>
      <c r="H98" s="220"/>
      <c r="I98" s="230"/>
      <c r="J98" s="209">
        <v>0</v>
      </c>
      <c r="K98" s="57"/>
      <c r="L98" s="58"/>
      <c r="M98" s="59">
        <f t="shared" ref="M98:M99" si="154">K98*L98</f>
        <v>0</v>
      </c>
      <c r="N98" s="240"/>
      <c r="O98" s="230"/>
      <c r="P98" s="209">
        <v>0</v>
      </c>
      <c r="Q98" s="57"/>
      <c r="R98" s="58"/>
      <c r="S98" s="59">
        <f t="shared" ref="S98:S99" si="155">Q98*R98</f>
        <v>0</v>
      </c>
      <c r="T98" s="209"/>
      <c r="U98" s="230"/>
      <c r="V98" s="209">
        <v>0</v>
      </c>
      <c r="W98" s="391">
        <f t="shared" si="123"/>
        <v>0</v>
      </c>
      <c r="X98" s="396">
        <v>0</v>
      </c>
      <c r="Y98" s="403">
        <v>0</v>
      </c>
      <c r="Z98" s="396">
        <v>0</v>
      </c>
      <c r="AA98" s="71"/>
    </row>
    <row r="99" spans="1:27" ht="30" hidden="1" customHeight="1" x14ac:dyDescent="0.2">
      <c r="A99" s="53" t="s">
        <v>29</v>
      </c>
      <c r="B99" s="54" t="s">
        <v>177</v>
      </c>
      <c r="C99" s="55" t="s">
        <v>173</v>
      </c>
      <c r="D99" s="56" t="s">
        <v>64</v>
      </c>
      <c r="E99" s="57"/>
      <c r="F99" s="58"/>
      <c r="G99" s="59">
        <f t="shared" si="153"/>
        <v>0</v>
      </c>
      <c r="H99" s="220"/>
      <c r="I99" s="230"/>
      <c r="J99" s="209"/>
      <c r="K99" s="57"/>
      <c r="L99" s="58"/>
      <c r="M99" s="59">
        <f t="shared" si="154"/>
        <v>0</v>
      </c>
      <c r="N99" s="240"/>
      <c r="O99" s="230"/>
      <c r="P99" s="209"/>
      <c r="Q99" s="57"/>
      <c r="R99" s="58"/>
      <c r="S99" s="59">
        <f t="shared" si="155"/>
        <v>0</v>
      </c>
      <c r="T99" s="209"/>
      <c r="U99" s="209"/>
      <c r="V99" s="209"/>
      <c r="W99" s="391">
        <f t="shared" si="123"/>
        <v>0</v>
      </c>
      <c r="X99" s="396">
        <v>0</v>
      </c>
      <c r="Y99" s="382"/>
      <c r="Z99" s="382"/>
      <c r="AA99" s="71"/>
    </row>
    <row r="100" spans="1:27" ht="30" customHeight="1" thickBot="1" x14ac:dyDescent="0.25">
      <c r="A100" s="244" t="s">
        <v>178</v>
      </c>
      <c r="B100" s="245"/>
      <c r="C100" s="246"/>
      <c r="D100" s="247"/>
      <c r="E100" s="248">
        <f>E97+E93+E89+E59+E56</f>
        <v>32</v>
      </c>
      <c r="F100" s="249"/>
      <c r="G100" s="250">
        <f>G97+G93+G89+G59+G56</f>
        <v>67000</v>
      </c>
      <c r="H100" s="251">
        <v>32</v>
      </c>
      <c r="I100" s="242"/>
      <c r="J100" s="252">
        <v>67000</v>
      </c>
      <c r="K100" s="248">
        <f>K97+K93+K89+K59+K56</f>
        <v>0</v>
      </c>
      <c r="L100" s="249"/>
      <c r="M100" s="250">
        <f>M97+M93+M89+M59+M56</f>
        <v>0</v>
      </c>
      <c r="N100" s="253">
        <v>0</v>
      </c>
      <c r="O100" s="242"/>
      <c r="P100" s="252">
        <v>0</v>
      </c>
      <c r="Q100" s="248">
        <f>Q97+Q93+Q89+Q59+Q56</f>
        <v>0</v>
      </c>
      <c r="R100" s="249"/>
      <c r="S100" s="250">
        <f>S97+S93+S89+S59+S56</f>
        <v>0</v>
      </c>
      <c r="T100" s="372">
        <v>0</v>
      </c>
      <c r="U100" s="372"/>
      <c r="V100" s="372">
        <v>0</v>
      </c>
      <c r="W100" s="410">
        <f>W97+W93+W89+W59+W56</f>
        <v>67000</v>
      </c>
      <c r="X100" s="410">
        <v>67000</v>
      </c>
      <c r="Y100" s="410">
        <v>0</v>
      </c>
      <c r="Z100" s="410">
        <v>0</v>
      </c>
      <c r="AA100" s="254"/>
    </row>
    <row r="101" spans="1:27" ht="30" customHeight="1" thickBot="1" x14ac:dyDescent="0.25">
      <c r="A101" s="263" t="s">
        <v>24</v>
      </c>
      <c r="B101" s="264">
        <v>5</v>
      </c>
      <c r="C101" s="265" t="s">
        <v>179</v>
      </c>
      <c r="D101" s="266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8"/>
      <c r="X101" s="268"/>
      <c r="Y101" s="268"/>
      <c r="Z101" s="268"/>
      <c r="AA101" s="269"/>
    </row>
    <row r="102" spans="1:27" ht="30" customHeight="1" x14ac:dyDescent="0.2">
      <c r="A102" s="255" t="s">
        <v>26</v>
      </c>
      <c r="B102" s="256" t="s">
        <v>180</v>
      </c>
      <c r="C102" s="257" t="s">
        <v>181</v>
      </c>
      <c r="D102" s="258"/>
      <c r="E102" s="259">
        <f>SUM(E103:E105)</f>
        <v>0</v>
      </c>
      <c r="F102" s="260"/>
      <c r="G102" s="261">
        <f t="shared" ref="G102:K102" si="156">SUM(G103:G105)</f>
        <v>0</v>
      </c>
      <c r="H102" s="223">
        <v>0</v>
      </c>
      <c r="I102" s="233"/>
      <c r="J102" s="212">
        <v>0</v>
      </c>
      <c r="K102" s="259">
        <f t="shared" si="156"/>
        <v>0</v>
      </c>
      <c r="L102" s="260"/>
      <c r="M102" s="261">
        <f t="shared" ref="M102:Q102" si="157">SUM(M103:M105)</f>
        <v>0</v>
      </c>
      <c r="N102" s="212">
        <v>0</v>
      </c>
      <c r="O102" s="271"/>
      <c r="P102" s="212">
        <v>0</v>
      </c>
      <c r="Q102" s="259">
        <f t="shared" si="157"/>
        <v>0</v>
      </c>
      <c r="R102" s="260"/>
      <c r="S102" s="261">
        <f t="shared" ref="S102:W102" si="158">SUM(S103:S105)</f>
        <v>0</v>
      </c>
      <c r="T102" s="212">
        <v>0</v>
      </c>
      <c r="U102" s="271"/>
      <c r="V102" s="212">
        <v>0</v>
      </c>
      <c r="W102" s="407">
        <f t="shared" si="158"/>
        <v>0</v>
      </c>
      <c r="X102" s="408">
        <v>0</v>
      </c>
      <c r="Y102" s="409">
        <v>0</v>
      </c>
      <c r="Z102" s="408">
        <v>0</v>
      </c>
      <c r="AA102" s="262"/>
    </row>
    <row r="103" spans="1:27" ht="30" customHeight="1" thickBot="1" x14ac:dyDescent="0.25">
      <c r="A103" s="53" t="s">
        <v>29</v>
      </c>
      <c r="B103" s="93" t="s">
        <v>182</v>
      </c>
      <c r="C103" s="61" t="s">
        <v>183</v>
      </c>
      <c r="D103" s="56" t="s">
        <v>184</v>
      </c>
      <c r="E103" s="57"/>
      <c r="F103" s="58"/>
      <c r="G103" s="59">
        <f t="shared" ref="G103:G105" si="159">E103*F103</f>
        <v>0</v>
      </c>
      <c r="H103" s="220"/>
      <c r="I103" s="230"/>
      <c r="J103" s="209">
        <v>0</v>
      </c>
      <c r="K103" s="57"/>
      <c r="L103" s="58"/>
      <c r="M103" s="59">
        <f t="shared" ref="M103:M105" si="160">K103*L103</f>
        <v>0</v>
      </c>
      <c r="N103" s="209"/>
      <c r="O103" s="230"/>
      <c r="P103" s="209">
        <v>0</v>
      </c>
      <c r="Q103" s="57"/>
      <c r="R103" s="58"/>
      <c r="S103" s="59">
        <f t="shared" ref="S103:S105" si="161">Q103*R103</f>
        <v>0</v>
      </c>
      <c r="T103" s="209"/>
      <c r="U103" s="230"/>
      <c r="V103" s="209">
        <v>0</v>
      </c>
      <c r="W103" s="391">
        <f t="shared" ref="W103:W105" si="162">G103+M103+S103</f>
        <v>0</v>
      </c>
      <c r="X103" s="396">
        <v>0</v>
      </c>
      <c r="Y103" s="403">
        <v>0</v>
      </c>
      <c r="Z103" s="396">
        <v>0</v>
      </c>
      <c r="AA103" s="71"/>
    </row>
    <row r="104" spans="1:27" ht="30" hidden="1" customHeight="1" x14ac:dyDescent="0.2">
      <c r="A104" s="62" t="s">
        <v>29</v>
      </c>
      <c r="B104" s="94" t="s">
        <v>185</v>
      </c>
      <c r="C104" s="72" t="s">
        <v>183</v>
      </c>
      <c r="D104" s="65" t="s">
        <v>184</v>
      </c>
      <c r="E104" s="66"/>
      <c r="F104" s="67"/>
      <c r="G104" s="68">
        <f t="shared" si="159"/>
        <v>0</v>
      </c>
      <c r="H104" s="221"/>
      <c r="I104" s="231"/>
      <c r="J104" s="210">
        <v>0</v>
      </c>
      <c r="K104" s="66"/>
      <c r="L104" s="67"/>
      <c r="M104" s="68">
        <f t="shared" si="160"/>
        <v>0</v>
      </c>
      <c r="N104" s="210"/>
      <c r="O104" s="231"/>
      <c r="P104" s="210">
        <v>0</v>
      </c>
      <c r="Q104" s="66"/>
      <c r="R104" s="67"/>
      <c r="S104" s="68">
        <f t="shared" si="161"/>
        <v>0</v>
      </c>
      <c r="T104" s="210"/>
      <c r="U104" s="231"/>
      <c r="V104" s="210">
        <v>0</v>
      </c>
      <c r="W104" s="392">
        <f t="shared" si="162"/>
        <v>0</v>
      </c>
      <c r="X104" s="397">
        <v>0</v>
      </c>
      <c r="Y104" s="404">
        <v>0</v>
      </c>
      <c r="Z104" s="397">
        <v>0</v>
      </c>
      <c r="AA104" s="70"/>
    </row>
    <row r="105" spans="1:27" ht="30" hidden="1" customHeight="1" x14ac:dyDescent="0.2">
      <c r="A105" s="53" t="s">
        <v>29</v>
      </c>
      <c r="B105" s="93" t="s">
        <v>186</v>
      </c>
      <c r="C105" s="61" t="s">
        <v>183</v>
      </c>
      <c r="D105" s="56" t="s">
        <v>184</v>
      </c>
      <c r="E105" s="57"/>
      <c r="F105" s="58"/>
      <c r="G105" s="59">
        <f t="shared" si="159"/>
        <v>0</v>
      </c>
      <c r="H105" s="220"/>
      <c r="I105" s="230"/>
      <c r="J105" s="209">
        <v>0</v>
      </c>
      <c r="K105" s="57"/>
      <c r="L105" s="58"/>
      <c r="M105" s="59">
        <f t="shared" si="160"/>
        <v>0</v>
      </c>
      <c r="N105" s="209"/>
      <c r="O105" s="230"/>
      <c r="P105" s="209">
        <v>0</v>
      </c>
      <c r="Q105" s="57"/>
      <c r="R105" s="58"/>
      <c r="S105" s="59">
        <f t="shared" si="161"/>
        <v>0</v>
      </c>
      <c r="T105" s="209"/>
      <c r="U105" s="230"/>
      <c r="V105" s="209">
        <v>0</v>
      </c>
      <c r="W105" s="391">
        <f t="shared" si="162"/>
        <v>0</v>
      </c>
      <c r="X105" s="396">
        <v>0</v>
      </c>
      <c r="Y105" s="403">
        <v>0</v>
      </c>
      <c r="Z105" s="396">
        <v>0</v>
      </c>
      <c r="AA105" s="71"/>
    </row>
    <row r="106" spans="1:27" ht="30" customHeight="1" thickBot="1" x14ac:dyDescent="0.25">
      <c r="A106" s="45" t="s">
        <v>26</v>
      </c>
      <c r="B106" s="46" t="s">
        <v>187</v>
      </c>
      <c r="C106" s="47" t="s">
        <v>188</v>
      </c>
      <c r="D106" s="95"/>
      <c r="E106" s="49">
        <f>SUM(E107:E109)</f>
        <v>0</v>
      </c>
      <c r="F106" s="50"/>
      <c r="G106" s="51">
        <f t="shared" ref="G106:K106" si="163">SUM(G107:G109)</f>
        <v>0</v>
      </c>
      <c r="H106" s="219">
        <v>0</v>
      </c>
      <c r="I106" s="229"/>
      <c r="J106" s="208">
        <v>0</v>
      </c>
      <c r="K106" s="49">
        <f t="shared" si="163"/>
        <v>0</v>
      </c>
      <c r="L106" s="50"/>
      <c r="M106" s="51">
        <f t="shared" ref="M106:Q106" si="164">SUM(M107:M109)</f>
        <v>0</v>
      </c>
      <c r="N106" s="208">
        <v>0</v>
      </c>
      <c r="O106" s="229"/>
      <c r="P106" s="208">
        <v>0</v>
      </c>
      <c r="Q106" s="49">
        <f t="shared" si="164"/>
        <v>0</v>
      </c>
      <c r="R106" s="50"/>
      <c r="S106" s="51">
        <f t="shared" ref="S106:W106" si="165">SUM(S107:S109)</f>
        <v>0</v>
      </c>
      <c r="T106" s="208">
        <v>0</v>
      </c>
      <c r="U106" s="229"/>
      <c r="V106" s="208">
        <v>0</v>
      </c>
      <c r="W106" s="390">
        <f t="shared" si="165"/>
        <v>0</v>
      </c>
      <c r="X106" s="395">
        <v>0</v>
      </c>
      <c r="Y106" s="402">
        <v>0</v>
      </c>
      <c r="Z106" s="395">
        <v>0</v>
      </c>
      <c r="AA106" s="52"/>
    </row>
    <row r="107" spans="1:27" ht="30" customHeight="1" thickBot="1" x14ac:dyDescent="0.25">
      <c r="A107" s="53" t="s">
        <v>29</v>
      </c>
      <c r="B107" s="93" t="s">
        <v>189</v>
      </c>
      <c r="C107" s="61" t="s">
        <v>190</v>
      </c>
      <c r="D107" s="96" t="s">
        <v>64</v>
      </c>
      <c r="E107" s="57"/>
      <c r="F107" s="58"/>
      <c r="G107" s="59">
        <f t="shared" ref="G107:G109" si="166">E107*F107</f>
        <v>0</v>
      </c>
      <c r="H107" s="220"/>
      <c r="I107" s="230"/>
      <c r="J107" s="209">
        <v>0</v>
      </c>
      <c r="K107" s="57"/>
      <c r="L107" s="58"/>
      <c r="M107" s="59">
        <f t="shared" ref="M107:M109" si="167">K107*L107</f>
        <v>0</v>
      </c>
      <c r="N107" s="209"/>
      <c r="O107" s="230"/>
      <c r="P107" s="209">
        <v>0</v>
      </c>
      <c r="Q107" s="57"/>
      <c r="R107" s="58"/>
      <c r="S107" s="59">
        <f t="shared" ref="S107:S109" si="168">Q107*R107</f>
        <v>0</v>
      </c>
      <c r="T107" s="209"/>
      <c r="U107" s="230"/>
      <c r="V107" s="209">
        <v>0</v>
      </c>
      <c r="W107" s="391">
        <f t="shared" ref="W107:W109" si="169">G107+M107+S107</f>
        <v>0</v>
      </c>
      <c r="X107" s="396">
        <v>0</v>
      </c>
      <c r="Y107" s="403">
        <v>0</v>
      </c>
      <c r="Z107" s="396">
        <v>0</v>
      </c>
      <c r="AA107" s="71"/>
    </row>
    <row r="108" spans="1:27" ht="30" hidden="1" customHeight="1" x14ac:dyDescent="0.2">
      <c r="A108" s="62" t="s">
        <v>29</v>
      </c>
      <c r="B108" s="63" t="s">
        <v>191</v>
      </c>
      <c r="C108" s="64" t="s">
        <v>190</v>
      </c>
      <c r="D108" s="65" t="s">
        <v>64</v>
      </c>
      <c r="E108" s="66"/>
      <c r="F108" s="67"/>
      <c r="G108" s="68">
        <f t="shared" si="166"/>
        <v>0</v>
      </c>
      <c r="H108" s="221"/>
      <c r="I108" s="231"/>
      <c r="J108" s="210">
        <v>0</v>
      </c>
      <c r="K108" s="66"/>
      <c r="L108" s="67"/>
      <c r="M108" s="68">
        <f t="shared" si="167"/>
        <v>0</v>
      </c>
      <c r="N108" s="210"/>
      <c r="O108" s="231"/>
      <c r="P108" s="210">
        <v>0</v>
      </c>
      <c r="Q108" s="66"/>
      <c r="R108" s="67"/>
      <c r="S108" s="68">
        <f t="shared" si="168"/>
        <v>0</v>
      </c>
      <c r="T108" s="210"/>
      <c r="U108" s="231"/>
      <c r="V108" s="210">
        <v>0</v>
      </c>
      <c r="W108" s="392">
        <f t="shared" si="169"/>
        <v>0</v>
      </c>
      <c r="X108" s="397">
        <v>0</v>
      </c>
      <c r="Y108" s="404">
        <v>0</v>
      </c>
      <c r="Z108" s="397">
        <v>0</v>
      </c>
      <c r="AA108" s="70"/>
    </row>
    <row r="109" spans="1:27" ht="30" hidden="1" customHeight="1" x14ac:dyDescent="0.2">
      <c r="A109" s="53" t="s">
        <v>29</v>
      </c>
      <c r="B109" s="54" t="s">
        <v>192</v>
      </c>
      <c r="C109" s="55" t="s">
        <v>190</v>
      </c>
      <c r="D109" s="56" t="s">
        <v>64</v>
      </c>
      <c r="E109" s="57"/>
      <c r="F109" s="58"/>
      <c r="G109" s="59">
        <f t="shared" si="166"/>
        <v>0</v>
      </c>
      <c r="H109" s="220"/>
      <c r="I109" s="230"/>
      <c r="J109" s="209">
        <v>0</v>
      </c>
      <c r="K109" s="57"/>
      <c r="L109" s="58"/>
      <c r="M109" s="59">
        <f t="shared" si="167"/>
        <v>0</v>
      </c>
      <c r="N109" s="209"/>
      <c r="O109" s="230"/>
      <c r="P109" s="209">
        <v>0</v>
      </c>
      <c r="Q109" s="57"/>
      <c r="R109" s="58"/>
      <c r="S109" s="59">
        <f t="shared" si="168"/>
        <v>0</v>
      </c>
      <c r="T109" s="209"/>
      <c r="U109" s="230"/>
      <c r="V109" s="209">
        <v>0</v>
      </c>
      <c r="W109" s="391">
        <f t="shared" si="169"/>
        <v>0</v>
      </c>
      <c r="X109" s="396">
        <v>0</v>
      </c>
      <c r="Y109" s="403">
        <v>0</v>
      </c>
      <c r="Z109" s="396">
        <v>0</v>
      </c>
      <c r="AA109" s="71"/>
    </row>
    <row r="110" spans="1:27" ht="30" customHeight="1" x14ac:dyDescent="0.2">
      <c r="A110" s="45" t="s">
        <v>26</v>
      </c>
      <c r="B110" s="46" t="s">
        <v>193</v>
      </c>
      <c r="C110" s="47" t="s">
        <v>194</v>
      </c>
      <c r="D110" s="97"/>
      <c r="E110" s="98">
        <f>SUM(E111:E113)</f>
        <v>0</v>
      </c>
      <c r="F110" s="50"/>
      <c r="G110" s="51">
        <f t="shared" ref="G110:K110" si="170">SUM(G111:G113)</f>
        <v>0</v>
      </c>
      <c r="H110" s="219">
        <v>0</v>
      </c>
      <c r="I110" s="229"/>
      <c r="J110" s="208">
        <v>0</v>
      </c>
      <c r="K110" s="49">
        <f t="shared" si="170"/>
        <v>0</v>
      </c>
      <c r="L110" s="50"/>
      <c r="M110" s="51">
        <f t="shared" ref="M110:Q110" si="171">SUM(M111:M113)</f>
        <v>0</v>
      </c>
      <c r="N110" s="208">
        <v>0</v>
      </c>
      <c r="O110" s="229"/>
      <c r="P110" s="208">
        <v>0</v>
      </c>
      <c r="Q110" s="49">
        <f t="shared" si="171"/>
        <v>0</v>
      </c>
      <c r="R110" s="50"/>
      <c r="S110" s="51">
        <f t="shared" ref="S110:W110" si="172">SUM(S111:S113)</f>
        <v>0</v>
      </c>
      <c r="T110" s="208">
        <v>0</v>
      </c>
      <c r="U110" s="229"/>
      <c r="V110" s="208">
        <v>0</v>
      </c>
      <c r="W110" s="390">
        <f t="shared" si="172"/>
        <v>0</v>
      </c>
      <c r="X110" s="395">
        <v>0</v>
      </c>
      <c r="Y110" s="402">
        <v>0</v>
      </c>
      <c r="Z110" s="395">
        <v>0</v>
      </c>
      <c r="AA110" s="52"/>
    </row>
    <row r="111" spans="1:27" ht="30" customHeight="1" thickBot="1" x14ac:dyDescent="0.25">
      <c r="A111" s="53" t="s">
        <v>29</v>
      </c>
      <c r="B111" s="54" t="s">
        <v>195</v>
      </c>
      <c r="C111" s="55" t="s">
        <v>70</v>
      </c>
      <c r="D111" s="56" t="s">
        <v>71</v>
      </c>
      <c r="E111" s="57"/>
      <c r="F111" s="58"/>
      <c r="G111" s="59">
        <f t="shared" ref="G111:G113" si="173">E111*F111</f>
        <v>0</v>
      </c>
      <c r="H111" s="220"/>
      <c r="I111" s="230"/>
      <c r="J111" s="209">
        <v>0</v>
      </c>
      <c r="K111" s="57"/>
      <c r="L111" s="58"/>
      <c r="M111" s="59">
        <f t="shared" ref="M111:M113" si="174">K111*L111</f>
        <v>0</v>
      </c>
      <c r="N111" s="209"/>
      <c r="O111" s="230"/>
      <c r="P111" s="209">
        <v>0</v>
      </c>
      <c r="Q111" s="57"/>
      <c r="R111" s="58"/>
      <c r="S111" s="59">
        <f t="shared" ref="S111:S113" si="175">Q111*R111</f>
        <v>0</v>
      </c>
      <c r="T111" s="209"/>
      <c r="U111" s="230"/>
      <c r="V111" s="209">
        <v>0</v>
      </c>
      <c r="W111" s="391">
        <f t="shared" ref="W111:W113" si="176">G111+M111+S111</f>
        <v>0</v>
      </c>
      <c r="X111" s="396">
        <v>0</v>
      </c>
      <c r="Y111" s="403">
        <v>0</v>
      </c>
      <c r="Z111" s="396">
        <v>0</v>
      </c>
      <c r="AA111" s="71"/>
    </row>
    <row r="112" spans="1:27" ht="30" hidden="1" customHeight="1" x14ac:dyDescent="0.2">
      <c r="A112" s="62" t="s">
        <v>29</v>
      </c>
      <c r="B112" s="63" t="s">
        <v>196</v>
      </c>
      <c r="C112" s="64" t="s">
        <v>70</v>
      </c>
      <c r="D112" s="65" t="s">
        <v>71</v>
      </c>
      <c r="E112" s="66"/>
      <c r="F112" s="67"/>
      <c r="G112" s="68">
        <f t="shared" si="173"/>
        <v>0</v>
      </c>
      <c r="H112" s="221"/>
      <c r="I112" s="231"/>
      <c r="J112" s="210"/>
      <c r="K112" s="66"/>
      <c r="L112" s="67"/>
      <c r="M112" s="68">
        <f t="shared" si="174"/>
        <v>0</v>
      </c>
      <c r="N112" s="210"/>
      <c r="O112" s="231"/>
      <c r="P112" s="210"/>
      <c r="Q112" s="66"/>
      <c r="R112" s="67"/>
      <c r="S112" s="68">
        <f t="shared" si="175"/>
        <v>0</v>
      </c>
      <c r="T112" s="210"/>
      <c r="U112" s="210"/>
      <c r="V112" s="210"/>
      <c r="W112" s="392">
        <f t="shared" si="176"/>
        <v>0</v>
      </c>
      <c r="X112" s="397">
        <v>0</v>
      </c>
      <c r="Y112" s="397">
        <v>0</v>
      </c>
      <c r="Z112" s="397">
        <v>0</v>
      </c>
      <c r="AA112" s="70"/>
    </row>
    <row r="113" spans="1:27" ht="30" hidden="1" customHeight="1" x14ac:dyDescent="0.2">
      <c r="A113" s="53" t="s">
        <v>29</v>
      </c>
      <c r="B113" s="54" t="s">
        <v>197</v>
      </c>
      <c r="C113" s="55" t="s">
        <v>70</v>
      </c>
      <c r="D113" s="56" t="s">
        <v>71</v>
      </c>
      <c r="E113" s="57"/>
      <c r="F113" s="58"/>
      <c r="G113" s="59">
        <f t="shared" si="173"/>
        <v>0</v>
      </c>
      <c r="H113" s="220"/>
      <c r="I113" s="230"/>
      <c r="J113" s="209"/>
      <c r="K113" s="57"/>
      <c r="L113" s="58"/>
      <c r="M113" s="59">
        <f t="shared" si="174"/>
        <v>0</v>
      </c>
      <c r="N113" s="209"/>
      <c r="O113" s="230"/>
      <c r="P113" s="209"/>
      <c r="Q113" s="57"/>
      <c r="R113" s="58"/>
      <c r="S113" s="59">
        <f t="shared" si="175"/>
        <v>0</v>
      </c>
      <c r="T113" s="209"/>
      <c r="U113" s="209"/>
      <c r="V113" s="209"/>
      <c r="W113" s="391">
        <f t="shared" si="176"/>
        <v>0</v>
      </c>
      <c r="X113" s="396">
        <v>0</v>
      </c>
      <c r="Y113" s="396">
        <v>0</v>
      </c>
      <c r="Z113" s="396">
        <v>0</v>
      </c>
      <c r="AA113" s="71"/>
    </row>
    <row r="114" spans="1:27" ht="39.75" customHeight="1" thickBot="1" x14ac:dyDescent="0.25">
      <c r="A114" s="573" t="s">
        <v>198</v>
      </c>
      <c r="B114" s="574"/>
      <c r="C114" s="574"/>
      <c r="D114" s="575"/>
      <c r="E114" s="249"/>
      <c r="F114" s="249"/>
      <c r="G114" s="249">
        <f>G102+G106+G110</f>
        <v>0</v>
      </c>
      <c r="H114" s="272"/>
      <c r="I114" s="242"/>
      <c r="J114" s="273">
        <v>0</v>
      </c>
      <c r="K114" s="249"/>
      <c r="L114" s="249"/>
      <c r="M114" s="249">
        <f>M102+M106+M110</f>
        <v>0</v>
      </c>
      <c r="N114" s="274"/>
      <c r="O114" s="242"/>
      <c r="P114" s="273">
        <v>0</v>
      </c>
      <c r="Q114" s="249"/>
      <c r="R114" s="249"/>
      <c r="S114" s="250">
        <f t="shared" ref="S114:W114" si="177">S102+S106+S110</f>
        <v>0</v>
      </c>
      <c r="T114" s="372"/>
      <c r="U114" s="372"/>
      <c r="V114" s="372">
        <v>0</v>
      </c>
      <c r="W114" s="410">
        <f t="shared" si="177"/>
        <v>0</v>
      </c>
      <c r="X114" s="410">
        <v>0</v>
      </c>
      <c r="Y114" s="410">
        <v>0</v>
      </c>
      <c r="Z114" s="410">
        <v>0</v>
      </c>
      <c r="AA114" s="254"/>
    </row>
    <row r="115" spans="1:27" ht="30" customHeight="1" thickBot="1" x14ac:dyDescent="0.25">
      <c r="A115" s="263" t="s">
        <v>24</v>
      </c>
      <c r="B115" s="264">
        <v>6</v>
      </c>
      <c r="C115" s="265" t="s">
        <v>199</v>
      </c>
      <c r="D115" s="266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7"/>
      <c r="V115" s="267"/>
      <c r="W115" s="268"/>
      <c r="X115" s="268"/>
      <c r="Y115" s="268"/>
      <c r="Z115" s="268"/>
      <c r="AA115" s="269"/>
    </row>
    <row r="116" spans="1:27" ht="30" customHeight="1" x14ac:dyDescent="0.2">
      <c r="A116" s="255" t="s">
        <v>26</v>
      </c>
      <c r="B116" s="256" t="s">
        <v>200</v>
      </c>
      <c r="C116" s="275" t="s">
        <v>201</v>
      </c>
      <c r="D116" s="258"/>
      <c r="E116" s="259">
        <f>SUM(E117:E119)</f>
        <v>0</v>
      </c>
      <c r="F116" s="260"/>
      <c r="G116" s="261">
        <f t="shared" ref="G116:K116" si="178">SUM(G117:G119)</f>
        <v>0</v>
      </c>
      <c r="H116" s="223">
        <v>0</v>
      </c>
      <c r="I116" s="233"/>
      <c r="J116" s="212">
        <v>0</v>
      </c>
      <c r="K116" s="259">
        <f t="shared" si="178"/>
        <v>0</v>
      </c>
      <c r="L116" s="260"/>
      <c r="M116" s="261">
        <f t="shared" ref="M116:Q116" si="179">SUM(M117:M119)</f>
        <v>0</v>
      </c>
      <c r="N116" s="212">
        <v>0</v>
      </c>
      <c r="O116" s="271"/>
      <c r="P116" s="212">
        <v>0</v>
      </c>
      <c r="Q116" s="259">
        <f t="shared" si="179"/>
        <v>0</v>
      </c>
      <c r="R116" s="260"/>
      <c r="S116" s="261">
        <f>SUM(S117:S119)</f>
        <v>0</v>
      </c>
      <c r="T116" s="212">
        <v>0</v>
      </c>
      <c r="U116" s="271"/>
      <c r="V116" s="212">
        <v>0</v>
      </c>
      <c r="W116" s="407">
        <f t="shared" ref="W116:W127" si="180">G116+M116+S116</f>
        <v>0</v>
      </c>
      <c r="X116" s="408">
        <v>0</v>
      </c>
      <c r="Y116" s="409">
        <v>0</v>
      </c>
      <c r="Z116" s="408">
        <v>0</v>
      </c>
      <c r="AA116" s="262"/>
    </row>
    <row r="117" spans="1:27" ht="30" customHeight="1" thickBot="1" x14ac:dyDescent="0.25">
      <c r="A117" s="53" t="s">
        <v>29</v>
      </c>
      <c r="B117" s="54" t="s">
        <v>202</v>
      </c>
      <c r="C117" s="55" t="s">
        <v>203</v>
      </c>
      <c r="D117" s="56" t="s">
        <v>64</v>
      </c>
      <c r="E117" s="57"/>
      <c r="F117" s="58"/>
      <c r="G117" s="59">
        <f t="shared" ref="G117:G119" si="181">E117*F117</f>
        <v>0</v>
      </c>
      <c r="H117" s="220"/>
      <c r="I117" s="230"/>
      <c r="J117" s="209">
        <v>0</v>
      </c>
      <c r="K117" s="57"/>
      <c r="L117" s="58"/>
      <c r="M117" s="59">
        <f t="shared" ref="M117:M119" si="182">K117*L117</f>
        <v>0</v>
      </c>
      <c r="N117" s="209"/>
      <c r="O117" s="230"/>
      <c r="P117" s="209">
        <v>0</v>
      </c>
      <c r="Q117" s="57"/>
      <c r="R117" s="58"/>
      <c r="S117" s="59">
        <f t="shared" ref="S117:S119" si="183">Q117*R117</f>
        <v>0</v>
      </c>
      <c r="T117" s="209"/>
      <c r="U117" s="230"/>
      <c r="V117" s="209">
        <v>0</v>
      </c>
      <c r="W117" s="391">
        <f t="shared" si="180"/>
        <v>0</v>
      </c>
      <c r="X117" s="396">
        <v>0</v>
      </c>
      <c r="Y117" s="403">
        <v>0</v>
      </c>
      <c r="Z117" s="396">
        <v>0</v>
      </c>
      <c r="AA117" s="71"/>
    </row>
    <row r="118" spans="1:27" ht="30" hidden="1" customHeight="1" x14ac:dyDescent="0.2">
      <c r="A118" s="62" t="s">
        <v>29</v>
      </c>
      <c r="B118" s="63" t="s">
        <v>204</v>
      </c>
      <c r="C118" s="64" t="s">
        <v>203</v>
      </c>
      <c r="D118" s="65" t="s">
        <v>64</v>
      </c>
      <c r="E118" s="66"/>
      <c r="F118" s="67"/>
      <c r="G118" s="68">
        <f t="shared" si="181"/>
        <v>0</v>
      </c>
      <c r="H118" s="221"/>
      <c r="I118" s="231"/>
      <c r="J118" s="210">
        <v>0</v>
      </c>
      <c r="K118" s="66"/>
      <c r="L118" s="67"/>
      <c r="M118" s="68">
        <f t="shared" si="182"/>
        <v>0</v>
      </c>
      <c r="N118" s="210"/>
      <c r="O118" s="231"/>
      <c r="P118" s="210">
        <v>0</v>
      </c>
      <c r="Q118" s="66"/>
      <c r="R118" s="67"/>
      <c r="S118" s="68">
        <f t="shared" si="183"/>
        <v>0</v>
      </c>
      <c r="T118" s="210"/>
      <c r="U118" s="231"/>
      <c r="V118" s="210">
        <v>0</v>
      </c>
      <c r="W118" s="392">
        <f t="shared" si="180"/>
        <v>0</v>
      </c>
      <c r="X118" s="397">
        <v>0</v>
      </c>
      <c r="Y118" s="404">
        <v>0</v>
      </c>
      <c r="Z118" s="397">
        <v>0</v>
      </c>
      <c r="AA118" s="70"/>
    </row>
    <row r="119" spans="1:27" ht="30" hidden="1" customHeight="1" x14ac:dyDescent="0.2">
      <c r="A119" s="53" t="s">
        <v>29</v>
      </c>
      <c r="B119" s="54" t="s">
        <v>205</v>
      </c>
      <c r="C119" s="55" t="s">
        <v>203</v>
      </c>
      <c r="D119" s="56" t="s">
        <v>64</v>
      </c>
      <c r="E119" s="57"/>
      <c r="F119" s="58"/>
      <c r="G119" s="59">
        <f t="shared" si="181"/>
        <v>0</v>
      </c>
      <c r="H119" s="220"/>
      <c r="I119" s="230"/>
      <c r="J119" s="209">
        <v>0</v>
      </c>
      <c r="K119" s="57"/>
      <c r="L119" s="58"/>
      <c r="M119" s="59">
        <f t="shared" si="182"/>
        <v>0</v>
      </c>
      <c r="N119" s="209"/>
      <c r="O119" s="230"/>
      <c r="P119" s="209">
        <v>0</v>
      </c>
      <c r="Q119" s="57"/>
      <c r="R119" s="58"/>
      <c r="S119" s="59">
        <f t="shared" si="183"/>
        <v>0</v>
      </c>
      <c r="T119" s="209"/>
      <c r="U119" s="230"/>
      <c r="V119" s="209">
        <v>0</v>
      </c>
      <c r="W119" s="391">
        <f t="shared" si="180"/>
        <v>0</v>
      </c>
      <c r="X119" s="396">
        <v>0</v>
      </c>
      <c r="Y119" s="403">
        <v>0</v>
      </c>
      <c r="Z119" s="396">
        <v>0</v>
      </c>
      <c r="AA119" s="71"/>
    </row>
    <row r="120" spans="1:27" ht="30" customHeight="1" x14ac:dyDescent="0.2">
      <c r="A120" s="45" t="s">
        <v>24</v>
      </c>
      <c r="B120" s="46" t="s">
        <v>206</v>
      </c>
      <c r="C120" s="99" t="s">
        <v>207</v>
      </c>
      <c r="D120" s="48"/>
      <c r="E120" s="49">
        <f>SUM(E121:E123)</f>
        <v>0</v>
      </c>
      <c r="F120" s="50"/>
      <c r="G120" s="51">
        <f t="shared" ref="G120:K120" si="184">SUM(G121:G123)</f>
        <v>0</v>
      </c>
      <c r="H120" s="219">
        <v>0</v>
      </c>
      <c r="I120" s="229"/>
      <c r="J120" s="208">
        <v>0</v>
      </c>
      <c r="K120" s="49">
        <f t="shared" si="184"/>
        <v>0</v>
      </c>
      <c r="L120" s="50"/>
      <c r="M120" s="51">
        <f t="shared" ref="M120:Q120" si="185">SUM(M121:M123)</f>
        <v>0</v>
      </c>
      <c r="N120" s="208">
        <v>0</v>
      </c>
      <c r="O120" s="229"/>
      <c r="P120" s="208">
        <v>0</v>
      </c>
      <c r="Q120" s="49">
        <f t="shared" si="185"/>
        <v>0</v>
      </c>
      <c r="R120" s="50"/>
      <c r="S120" s="51">
        <f>SUM(S121:S123)</f>
        <v>0</v>
      </c>
      <c r="T120" s="208">
        <v>0</v>
      </c>
      <c r="U120" s="229"/>
      <c r="V120" s="208">
        <v>0</v>
      </c>
      <c r="W120" s="390">
        <f t="shared" si="180"/>
        <v>0</v>
      </c>
      <c r="X120" s="395">
        <v>0</v>
      </c>
      <c r="Y120" s="402">
        <v>0</v>
      </c>
      <c r="Z120" s="395">
        <v>0</v>
      </c>
      <c r="AA120" s="52"/>
    </row>
    <row r="121" spans="1:27" ht="30" customHeight="1" thickBot="1" x14ac:dyDescent="0.25">
      <c r="A121" s="53" t="s">
        <v>29</v>
      </c>
      <c r="B121" s="54" t="s">
        <v>208</v>
      </c>
      <c r="C121" s="55" t="s">
        <v>203</v>
      </c>
      <c r="D121" s="56" t="s">
        <v>64</v>
      </c>
      <c r="E121" s="57"/>
      <c r="F121" s="58"/>
      <c r="G121" s="59">
        <f t="shared" ref="G121:G123" si="186">E121*F121</f>
        <v>0</v>
      </c>
      <c r="H121" s="220"/>
      <c r="I121" s="230"/>
      <c r="J121" s="209">
        <v>0</v>
      </c>
      <c r="K121" s="57"/>
      <c r="L121" s="58"/>
      <c r="M121" s="59">
        <f t="shared" ref="M121:M123" si="187">K121*L121</f>
        <v>0</v>
      </c>
      <c r="N121" s="209"/>
      <c r="O121" s="230"/>
      <c r="P121" s="209">
        <v>0</v>
      </c>
      <c r="Q121" s="57"/>
      <c r="R121" s="58"/>
      <c r="S121" s="59">
        <f t="shared" ref="S121:S123" si="188">Q121*R121</f>
        <v>0</v>
      </c>
      <c r="T121" s="209"/>
      <c r="U121" s="230"/>
      <c r="V121" s="209">
        <v>0</v>
      </c>
      <c r="W121" s="391">
        <f t="shared" si="180"/>
        <v>0</v>
      </c>
      <c r="X121" s="396">
        <v>0</v>
      </c>
      <c r="Y121" s="403">
        <v>0</v>
      </c>
      <c r="Z121" s="396">
        <v>0</v>
      </c>
      <c r="AA121" s="71"/>
    </row>
    <row r="122" spans="1:27" ht="30" hidden="1" customHeight="1" x14ac:dyDescent="0.2">
      <c r="A122" s="62" t="s">
        <v>29</v>
      </c>
      <c r="B122" s="63" t="s">
        <v>209</v>
      </c>
      <c r="C122" s="64" t="s">
        <v>203</v>
      </c>
      <c r="D122" s="65" t="s">
        <v>64</v>
      </c>
      <c r="E122" s="66"/>
      <c r="F122" s="67"/>
      <c r="G122" s="68">
        <f t="shared" si="186"/>
        <v>0</v>
      </c>
      <c r="H122" s="221"/>
      <c r="I122" s="231"/>
      <c r="J122" s="210">
        <v>0</v>
      </c>
      <c r="K122" s="66"/>
      <c r="L122" s="67"/>
      <c r="M122" s="68">
        <f t="shared" si="187"/>
        <v>0</v>
      </c>
      <c r="N122" s="210"/>
      <c r="O122" s="231"/>
      <c r="P122" s="210">
        <v>0</v>
      </c>
      <c r="Q122" s="66"/>
      <c r="R122" s="67"/>
      <c r="S122" s="68">
        <f t="shared" si="188"/>
        <v>0</v>
      </c>
      <c r="T122" s="210"/>
      <c r="U122" s="231"/>
      <c r="V122" s="210">
        <v>0</v>
      </c>
      <c r="W122" s="392">
        <f t="shared" si="180"/>
        <v>0</v>
      </c>
      <c r="X122" s="397">
        <v>0</v>
      </c>
      <c r="Y122" s="404">
        <v>0</v>
      </c>
      <c r="Z122" s="397">
        <v>0</v>
      </c>
      <c r="AA122" s="70"/>
    </row>
    <row r="123" spans="1:27" ht="30" hidden="1" customHeight="1" x14ac:dyDescent="0.2">
      <c r="A123" s="53" t="s">
        <v>29</v>
      </c>
      <c r="B123" s="54" t="s">
        <v>210</v>
      </c>
      <c r="C123" s="55" t="s">
        <v>203</v>
      </c>
      <c r="D123" s="56" t="s">
        <v>64</v>
      </c>
      <c r="E123" s="57"/>
      <c r="F123" s="58"/>
      <c r="G123" s="59">
        <f t="shared" si="186"/>
        <v>0</v>
      </c>
      <c r="H123" s="220"/>
      <c r="I123" s="230"/>
      <c r="J123" s="209">
        <v>0</v>
      </c>
      <c r="K123" s="57"/>
      <c r="L123" s="58"/>
      <c r="M123" s="59">
        <f t="shared" si="187"/>
        <v>0</v>
      </c>
      <c r="N123" s="209"/>
      <c r="O123" s="230"/>
      <c r="P123" s="209">
        <v>0</v>
      </c>
      <c r="Q123" s="57"/>
      <c r="R123" s="58"/>
      <c r="S123" s="59">
        <f t="shared" si="188"/>
        <v>0</v>
      </c>
      <c r="T123" s="209"/>
      <c r="U123" s="230"/>
      <c r="V123" s="209">
        <v>0</v>
      </c>
      <c r="W123" s="391">
        <f t="shared" si="180"/>
        <v>0</v>
      </c>
      <c r="X123" s="396">
        <v>0</v>
      </c>
      <c r="Y123" s="403">
        <v>0</v>
      </c>
      <c r="Z123" s="396">
        <v>0</v>
      </c>
      <c r="AA123" s="71"/>
    </row>
    <row r="124" spans="1:27" ht="30" customHeight="1" x14ac:dyDescent="0.2">
      <c r="A124" s="45" t="s">
        <v>24</v>
      </c>
      <c r="B124" s="46" t="s">
        <v>211</v>
      </c>
      <c r="C124" s="99" t="s">
        <v>212</v>
      </c>
      <c r="D124" s="48"/>
      <c r="E124" s="49">
        <f>SUM(E125:E127)</f>
        <v>0</v>
      </c>
      <c r="F124" s="50"/>
      <c r="G124" s="51">
        <f t="shared" ref="G124:K124" si="189">SUM(G125:G127)</f>
        <v>0</v>
      </c>
      <c r="H124" s="219">
        <v>0</v>
      </c>
      <c r="I124" s="229"/>
      <c r="J124" s="208">
        <v>0</v>
      </c>
      <c r="K124" s="49">
        <f t="shared" si="189"/>
        <v>0</v>
      </c>
      <c r="L124" s="50"/>
      <c r="M124" s="51">
        <f t="shared" ref="M124:Q124" si="190">SUM(M125:M127)</f>
        <v>0</v>
      </c>
      <c r="N124" s="208">
        <v>0</v>
      </c>
      <c r="O124" s="229"/>
      <c r="P124" s="208">
        <v>0</v>
      </c>
      <c r="Q124" s="49">
        <f t="shared" si="190"/>
        <v>0</v>
      </c>
      <c r="R124" s="50"/>
      <c r="S124" s="51">
        <f>SUM(S125:S127)</f>
        <v>0</v>
      </c>
      <c r="T124" s="208">
        <v>0</v>
      </c>
      <c r="U124" s="229"/>
      <c r="V124" s="208">
        <v>0</v>
      </c>
      <c r="W124" s="390">
        <f t="shared" si="180"/>
        <v>0</v>
      </c>
      <c r="X124" s="395">
        <v>0</v>
      </c>
      <c r="Y124" s="402">
        <v>0</v>
      </c>
      <c r="Z124" s="395">
        <v>0</v>
      </c>
      <c r="AA124" s="52"/>
    </row>
    <row r="125" spans="1:27" ht="30" customHeight="1" thickBot="1" x14ac:dyDescent="0.25">
      <c r="A125" s="53" t="s">
        <v>29</v>
      </c>
      <c r="B125" s="54" t="s">
        <v>213</v>
      </c>
      <c r="C125" s="55" t="s">
        <v>203</v>
      </c>
      <c r="D125" s="56" t="s">
        <v>64</v>
      </c>
      <c r="E125" s="57"/>
      <c r="F125" s="58"/>
      <c r="G125" s="59">
        <f t="shared" ref="G125:G127" si="191">E125*F125</f>
        <v>0</v>
      </c>
      <c r="H125" s="220"/>
      <c r="I125" s="230"/>
      <c r="J125" s="209">
        <v>0</v>
      </c>
      <c r="K125" s="57"/>
      <c r="L125" s="58"/>
      <c r="M125" s="59">
        <f t="shared" ref="M125:M127" si="192">K125*L125</f>
        <v>0</v>
      </c>
      <c r="N125" s="209"/>
      <c r="O125" s="230"/>
      <c r="P125" s="209">
        <v>0</v>
      </c>
      <c r="Q125" s="57"/>
      <c r="R125" s="58"/>
      <c r="S125" s="59">
        <f t="shared" ref="S125:S127" si="193">Q125*R125</f>
        <v>0</v>
      </c>
      <c r="T125" s="209"/>
      <c r="U125" s="230"/>
      <c r="V125" s="209">
        <v>0</v>
      </c>
      <c r="W125" s="391">
        <f t="shared" si="180"/>
        <v>0</v>
      </c>
      <c r="X125" s="396">
        <v>0</v>
      </c>
      <c r="Y125" s="403">
        <v>0</v>
      </c>
      <c r="Z125" s="396">
        <v>0</v>
      </c>
      <c r="AA125" s="71"/>
    </row>
    <row r="126" spans="1:27" ht="30" hidden="1" customHeight="1" x14ac:dyDescent="0.2">
      <c r="A126" s="62" t="s">
        <v>29</v>
      </c>
      <c r="B126" s="63" t="s">
        <v>214</v>
      </c>
      <c r="C126" s="64" t="s">
        <v>203</v>
      </c>
      <c r="D126" s="65" t="s">
        <v>64</v>
      </c>
      <c r="E126" s="66"/>
      <c r="F126" s="67"/>
      <c r="G126" s="68">
        <f t="shared" si="191"/>
        <v>0</v>
      </c>
      <c r="H126" s="221"/>
      <c r="I126" s="231"/>
      <c r="J126" s="210">
        <v>0</v>
      </c>
      <c r="K126" s="66"/>
      <c r="L126" s="67"/>
      <c r="M126" s="68">
        <f t="shared" si="192"/>
        <v>0</v>
      </c>
      <c r="N126" s="210"/>
      <c r="O126" s="231"/>
      <c r="P126" s="210">
        <v>0</v>
      </c>
      <c r="Q126" s="66"/>
      <c r="R126" s="67"/>
      <c r="S126" s="68">
        <f t="shared" si="193"/>
        <v>0</v>
      </c>
      <c r="T126" s="210"/>
      <c r="U126" s="210"/>
      <c r="V126" s="210">
        <v>0</v>
      </c>
      <c r="W126" s="392">
        <f t="shared" si="180"/>
        <v>0</v>
      </c>
      <c r="X126" s="397">
        <v>0</v>
      </c>
      <c r="Y126" s="397">
        <v>0</v>
      </c>
      <c r="Z126" s="397">
        <v>0</v>
      </c>
      <c r="AA126" s="70"/>
    </row>
    <row r="127" spans="1:27" ht="30" hidden="1" customHeight="1" x14ac:dyDescent="0.2">
      <c r="A127" s="53" t="s">
        <v>29</v>
      </c>
      <c r="B127" s="54" t="s">
        <v>215</v>
      </c>
      <c r="C127" s="55" t="s">
        <v>203</v>
      </c>
      <c r="D127" s="56" t="s">
        <v>64</v>
      </c>
      <c r="E127" s="57"/>
      <c r="F127" s="58"/>
      <c r="G127" s="59">
        <f t="shared" si="191"/>
        <v>0</v>
      </c>
      <c r="H127" s="220"/>
      <c r="I127" s="230"/>
      <c r="J127" s="209">
        <v>0</v>
      </c>
      <c r="K127" s="57"/>
      <c r="L127" s="58"/>
      <c r="M127" s="59">
        <f t="shared" si="192"/>
        <v>0</v>
      </c>
      <c r="N127" s="209"/>
      <c r="O127" s="230"/>
      <c r="P127" s="209">
        <v>0</v>
      </c>
      <c r="Q127" s="57"/>
      <c r="R127" s="58"/>
      <c r="S127" s="59">
        <f t="shared" si="193"/>
        <v>0</v>
      </c>
      <c r="T127" s="209"/>
      <c r="U127" s="209"/>
      <c r="V127" s="209">
        <v>0</v>
      </c>
      <c r="W127" s="391">
        <f t="shared" si="180"/>
        <v>0</v>
      </c>
      <c r="X127" s="396">
        <v>0</v>
      </c>
      <c r="Y127" s="396">
        <v>0</v>
      </c>
      <c r="Z127" s="396">
        <v>0</v>
      </c>
      <c r="AA127" s="71"/>
    </row>
    <row r="128" spans="1:27" ht="30" customHeight="1" thickBot="1" x14ac:dyDescent="0.25">
      <c r="A128" s="284" t="s">
        <v>216</v>
      </c>
      <c r="B128" s="285"/>
      <c r="C128" s="286"/>
      <c r="D128" s="287"/>
      <c r="E128" s="288">
        <f>E124+E120+E116</f>
        <v>0</v>
      </c>
      <c r="F128" s="289"/>
      <c r="G128" s="290">
        <f t="shared" ref="G128:K128" si="194">G124+G120+G116</f>
        <v>0</v>
      </c>
      <c r="H128" s="291">
        <v>0</v>
      </c>
      <c r="I128" s="292"/>
      <c r="J128" s="293">
        <v>0</v>
      </c>
      <c r="K128" s="288">
        <f t="shared" si="194"/>
        <v>0</v>
      </c>
      <c r="L128" s="289"/>
      <c r="M128" s="290">
        <f t="shared" ref="M128:Q128" si="195">M124+M120+M116</f>
        <v>0</v>
      </c>
      <c r="N128" s="293">
        <v>0</v>
      </c>
      <c r="O128" s="292"/>
      <c r="P128" s="293">
        <v>0</v>
      </c>
      <c r="Q128" s="288">
        <f t="shared" si="195"/>
        <v>0</v>
      </c>
      <c r="R128" s="289"/>
      <c r="S128" s="290">
        <f t="shared" ref="S128:W128" si="196">S124+S120+S116</f>
        <v>0</v>
      </c>
      <c r="T128" s="373">
        <v>0</v>
      </c>
      <c r="U128" s="373"/>
      <c r="V128" s="373">
        <v>0</v>
      </c>
      <c r="W128" s="413">
        <f t="shared" si="196"/>
        <v>0</v>
      </c>
      <c r="X128" s="413">
        <v>0</v>
      </c>
      <c r="Y128" s="413">
        <v>0</v>
      </c>
      <c r="Z128" s="413">
        <v>0</v>
      </c>
      <c r="AA128" s="294"/>
    </row>
    <row r="129" spans="1:27" ht="30" customHeight="1" x14ac:dyDescent="0.2">
      <c r="A129" s="295" t="s">
        <v>24</v>
      </c>
      <c r="B129" s="296">
        <v>7</v>
      </c>
      <c r="C129" s="297" t="s">
        <v>217</v>
      </c>
      <c r="D129" s="298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99"/>
      <c r="X129" s="299"/>
      <c r="Y129" s="299"/>
      <c r="Z129" s="299"/>
      <c r="AA129" s="300"/>
    </row>
    <row r="130" spans="1:27" ht="30" customHeight="1" thickBot="1" x14ac:dyDescent="0.25">
      <c r="A130" s="301" t="s">
        <v>29</v>
      </c>
      <c r="B130" s="302" t="s">
        <v>218</v>
      </c>
      <c r="C130" s="303" t="s">
        <v>219</v>
      </c>
      <c r="D130" s="304" t="s">
        <v>64</v>
      </c>
      <c r="E130" s="305"/>
      <c r="F130" s="306"/>
      <c r="G130" s="307">
        <f t="shared" ref="G130:G140" si="197">E130*F130</f>
        <v>0</v>
      </c>
      <c r="H130" s="308"/>
      <c r="I130" s="309"/>
      <c r="J130" s="310">
        <v>0</v>
      </c>
      <c r="K130" s="305"/>
      <c r="L130" s="306"/>
      <c r="M130" s="307">
        <f t="shared" ref="M130:M140" si="198">K130*L130</f>
        <v>0</v>
      </c>
      <c r="N130" s="310"/>
      <c r="O130" s="309"/>
      <c r="P130" s="310">
        <v>0</v>
      </c>
      <c r="Q130" s="305"/>
      <c r="R130" s="306"/>
      <c r="S130" s="307">
        <f t="shared" ref="S130:S140" si="199">Q130*R130</f>
        <v>0</v>
      </c>
      <c r="T130" s="310"/>
      <c r="U130" s="309"/>
      <c r="V130" s="310">
        <v>0</v>
      </c>
      <c r="W130" s="414">
        <f t="shared" ref="W130:W140" si="200">G130+M130+S130</f>
        <v>0</v>
      </c>
      <c r="X130" s="415">
        <v>0</v>
      </c>
      <c r="Y130" s="416">
        <v>0</v>
      </c>
      <c r="Z130" s="415">
        <v>0</v>
      </c>
      <c r="AA130" s="311"/>
    </row>
    <row r="131" spans="1:27" ht="30" hidden="1" customHeight="1" x14ac:dyDescent="0.2">
      <c r="A131" s="62" t="s">
        <v>29</v>
      </c>
      <c r="B131" s="63" t="s">
        <v>220</v>
      </c>
      <c r="C131" s="64" t="s">
        <v>221</v>
      </c>
      <c r="D131" s="65" t="s">
        <v>64</v>
      </c>
      <c r="E131" s="66"/>
      <c r="F131" s="67"/>
      <c r="G131" s="68">
        <f t="shared" si="197"/>
        <v>0</v>
      </c>
      <c r="H131" s="221"/>
      <c r="I131" s="231"/>
      <c r="J131" s="210">
        <v>0</v>
      </c>
      <c r="K131" s="66"/>
      <c r="L131" s="67"/>
      <c r="M131" s="68">
        <f t="shared" si="198"/>
        <v>0</v>
      </c>
      <c r="N131" s="210"/>
      <c r="O131" s="231"/>
      <c r="P131" s="210">
        <v>0</v>
      </c>
      <c r="Q131" s="66"/>
      <c r="R131" s="67"/>
      <c r="S131" s="68">
        <f t="shared" si="199"/>
        <v>0</v>
      </c>
      <c r="T131" s="210"/>
      <c r="U131" s="210"/>
      <c r="V131" s="210">
        <v>0</v>
      </c>
      <c r="W131" s="392">
        <f t="shared" si="200"/>
        <v>0</v>
      </c>
      <c r="X131" s="397">
        <v>0</v>
      </c>
      <c r="Y131" s="397">
        <v>0</v>
      </c>
      <c r="Z131" s="397">
        <v>0</v>
      </c>
      <c r="AA131" s="70"/>
    </row>
    <row r="132" spans="1:27" ht="30" hidden="1" customHeight="1" x14ac:dyDescent="0.2">
      <c r="A132" s="62" t="s">
        <v>29</v>
      </c>
      <c r="B132" s="63" t="s">
        <v>222</v>
      </c>
      <c r="C132" s="64" t="s">
        <v>223</v>
      </c>
      <c r="D132" s="65" t="s">
        <v>64</v>
      </c>
      <c r="E132" s="66"/>
      <c r="F132" s="67"/>
      <c r="G132" s="68">
        <f t="shared" si="197"/>
        <v>0</v>
      </c>
      <c r="H132" s="221"/>
      <c r="I132" s="231"/>
      <c r="J132" s="210">
        <v>0</v>
      </c>
      <c r="K132" s="66"/>
      <c r="L132" s="67"/>
      <c r="M132" s="68">
        <f t="shared" si="198"/>
        <v>0</v>
      </c>
      <c r="N132" s="210"/>
      <c r="O132" s="231"/>
      <c r="P132" s="210">
        <v>0</v>
      </c>
      <c r="Q132" s="66"/>
      <c r="R132" s="67"/>
      <c r="S132" s="68">
        <f t="shared" si="199"/>
        <v>0</v>
      </c>
      <c r="T132" s="210"/>
      <c r="U132" s="210"/>
      <c r="V132" s="210">
        <v>0</v>
      </c>
      <c r="W132" s="392">
        <f t="shared" si="200"/>
        <v>0</v>
      </c>
      <c r="X132" s="397">
        <v>0</v>
      </c>
      <c r="Y132" s="397">
        <v>0</v>
      </c>
      <c r="Z132" s="397">
        <v>0</v>
      </c>
      <c r="AA132" s="70"/>
    </row>
    <row r="133" spans="1:27" ht="30" hidden="1" customHeight="1" x14ac:dyDescent="0.2">
      <c r="A133" s="62" t="s">
        <v>29</v>
      </c>
      <c r="B133" s="63" t="s">
        <v>224</v>
      </c>
      <c r="C133" s="64" t="s">
        <v>225</v>
      </c>
      <c r="D133" s="65" t="s">
        <v>64</v>
      </c>
      <c r="E133" s="66"/>
      <c r="F133" s="67"/>
      <c r="G133" s="68">
        <f t="shared" si="197"/>
        <v>0</v>
      </c>
      <c r="H133" s="221"/>
      <c r="I133" s="231"/>
      <c r="J133" s="210">
        <v>0</v>
      </c>
      <c r="K133" s="66"/>
      <c r="L133" s="67"/>
      <c r="M133" s="68">
        <f t="shared" si="198"/>
        <v>0</v>
      </c>
      <c r="N133" s="210"/>
      <c r="O133" s="231"/>
      <c r="P133" s="210">
        <v>0</v>
      </c>
      <c r="Q133" s="66"/>
      <c r="R133" s="67"/>
      <c r="S133" s="68">
        <f t="shared" si="199"/>
        <v>0</v>
      </c>
      <c r="T133" s="210"/>
      <c r="U133" s="210"/>
      <c r="V133" s="210">
        <v>0</v>
      </c>
      <c r="W133" s="392">
        <f t="shared" si="200"/>
        <v>0</v>
      </c>
      <c r="X133" s="397">
        <v>0</v>
      </c>
      <c r="Y133" s="397">
        <v>0</v>
      </c>
      <c r="Z133" s="397">
        <v>0</v>
      </c>
      <c r="AA133" s="70"/>
    </row>
    <row r="134" spans="1:27" ht="30" hidden="1" customHeight="1" x14ac:dyDescent="0.2">
      <c r="A134" s="62" t="s">
        <v>29</v>
      </c>
      <c r="B134" s="63" t="s">
        <v>226</v>
      </c>
      <c r="C134" s="64" t="s">
        <v>227</v>
      </c>
      <c r="D134" s="65" t="s">
        <v>64</v>
      </c>
      <c r="E134" s="66"/>
      <c r="F134" s="67"/>
      <c r="G134" s="68">
        <f t="shared" si="197"/>
        <v>0</v>
      </c>
      <c r="H134" s="221"/>
      <c r="I134" s="231"/>
      <c r="J134" s="210">
        <v>0</v>
      </c>
      <c r="K134" s="66"/>
      <c r="L134" s="67"/>
      <c r="M134" s="68">
        <f t="shared" si="198"/>
        <v>0</v>
      </c>
      <c r="N134" s="210"/>
      <c r="O134" s="231"/>
      <c r="P134" s="210">
        <v>0</v>
      </c>
      <c r="Q134" s="66"/>
      <c r="R134" s="67"/>
      <c r="S134" s="68">
        <f t="shared" si="199"/>
        <v>0</v>
      </c>
      <c r="T134" s="210"/>
      <c r="U134" s="210"/>
      <c r="V134" s="210">
        <v>0</v>
      </c>
      <c r="W134" s="392">
        <f t="shared" si="200"/>
        <v>0</v>
      </c>
      <c r="X134" s="397">
        <v>0</v>
      </c>
      <c r="Y134" s="397">
        <v>0</v>
      </c>
      <c r="Z134" s="397">
        <v>0</v>
      </c>
      <c r="AA134" s="70"/>
    </row>
    <row r="135" spans="1:27" ht="30" hidden="1" customHeight="1" x14ac:dyDescent="0.2">
      <c r="A135" s="62" t="s">
        <v>29</v>
      </c>
      <c r="B135" s="63" t="s">
        <v>228</v>
      </c>
      <c r="C135" s="64" t="s">
        <v>229</v>
      </c>
      <c r="D135" s="65" t="s">
        <v>64</v>
      </c>
      <c r="E135" s="66"/>
      <c r="F135" s="67"/>
      <c r="G135" s="68">
        <f t="shared" si="197"/>
        <v>0</v>
      </c>
      <c r="H135" s="221"/>
      <c r="I135" s="231"/>
      <c r="J135" s="210">
        <v>0</v>
      </c>
      <c r="K135" s="66"/>
      <c r="L135" s="67"/>
      <c r="M135" s="68">
        <f t="shared" si="198"/>
        <v>0</v>
      </c>
      <c r="N135" s="210"/>
      <c r="O135" s="231"/>
      <c r="P135" s="210">
        <v>0</v>
      </c>
      <c r="Q135" s="66"/>
      <c r="R135" s="67"/>
      <c r="S135" s="68">
        <f t="shared" si="199"/>
        <v>0</v>
      </c>
      <c r="T135" s="210"/>
      <c r="U135" s="210"/>
      <c r="V135" s="210">
        <v>0</v>
      </c>
      <c r="W135" s="392">
        <f t="shared" si="200"/>
        <v>0</v>
      </c>
      <c r="X135" s="397">
        <v>0</v>
      </c>
      <c r="Y135" s="397">
        <v>0</v>
      </c>
      <c r="Z135" s="397">
        <v>0</v>
      </c>
      <c r="AA135" s="70"/>
    </row>
    <row r="136" spans="1:27" ht="30" hidden="1" customHeight="1" x14ac:dyDescent="0.2">
      <c r="A136" s="62" t="s">
        <v>29</v>
      </c>
      <c r="B136" s="63" t="s">
        <v>230</v>
      </c>
      <c r="C136" s="64" t="s">
        <v>231</v>
      </c>
      <c r="D136" s="65" t="s">
        <v>64</v>
      </c>
      <c r="E136" s="66"/>
      <c r="F136" s="67"/>
      <c r="G136" s="68">
        <f t="shared" si="197"/>
        <v>0</v>
      </c>
      <c r="H136" s="221"/>
      <c r="I136" s="231"/>
      <c r="J136" s="210">
        <v>0</v>
      </c>
      <c r="K136" s="66"/>
      <c r="L136" s="67"/>
      <c r="M136" s="68">
        <f t="shared" si="198"/>
        <v>0</v>
      </c>
      <c r="N136" s="210"/>
      <c r="O136" s="231"/>
      <c r="P136" s="210">
        <v>0</v>
      </c>
      <c r="Q136" s="66"/>
      <c r="R136" s="67"/>
      <c r="S136" s="68">
        <f t="shared" si="199"/>
        <v>0</v>
      </c>
      <c r="T136" s="210"/>
      <c r="U136" s="210"/>
      <c r="V136" s="210">
        <v>0</v>
      </c>
      <c r="W136" s="392">
        <f t="shared" si="200"/>
        <v>0</v>
      </c>
      <c r="X136" s="397">
        <v>0</v>
      </c>
      <c r="Y136" s="397">
        <v>0</v>
      </c>
      <c r="Z136" s="397">
        <v>0</v>
      </c>
      <c r="AA136" s="70"/>
    </row>
    <row r="137" spans="1:27" ht="30" hidden="1" customHeight="1" x14ac:dyDescent="0.2">
      <c r="A137" s="62" t="s">
        <v>29</v>
      </c>
      <c r="B137" s="63" t="s">
        <v>232</v>
      </c>
      <c r="C137" s="64" t="s">
        <v>233</v>
      </c>
      <c r="D137" s="65" t="s">
        <v>64</v>
      </c>
      <c r="E137" s="66"/>
      <c r="F137" s="67"/>
      <c r="G137" s="68">
        <f t="shared" si="197"/>
        <v>0</v>
      </c>
      <c r="H137" s="221"/>
      <c r="I137" s="231"/>
      <c r="J137" s="210">
        <v>0</v>
      </c>
      <c r="K137" s="66"/>
      <c r="L137" s="67"/>
      <c r="M137" s="68">
        <f t="shared" si="198"/>
        <v>0</v>
      </c>
      <c r="N137" s="210"/>
      <c r="O137" s="231"/>
      <c r="P137" s="210">
        <v>0</v>
      </c>
      <c r="Q137" s="66"/>
      <c r="R137" s="67"/>
      <c r="S137" s="68">
        <f t="shared" si="199"/>
        <v>0</v>
      </c>
      <c r="T137" s="210"/>
      <c r="U137" s="210"/>
      <c r="V137" s="210">
        <v>0</v>
      </c>
      <c r="W137" s="392">
        <f t="shared" si="200"/>
        <v>0</v>
      </c>
      <c r="X137" s="397">
        <v>0</v>
      </c>
      <c r="Y137" s="397">
        <v>0</v>
      </c>
      <c r="Z137" s="397">
        <v>0</v>
      </c>
      <c r="AA137" s="70"/>
    </row>
    <row r="138" spans="1:27" ht="30" hidden="1" customHeight="1" x14ac:dyDescent="0.2">
      <c r="A138" s="62" t="s">
        <v>29</v>
      </c>
      <c r="B138" s="63" t="s">
        <v>234</v>
      </c>
      <c r="C138" s="64" t="s">
        <v>235</v>
      </c>
      <c r="D138" s="65" t="s">
        <v>64</v>
      </c>
      <c r="E138" s="66"/>
      <c r="F138" s="67"/>
      <c r="G138" s="68">
        <f t="shared" si="197"/>
        <v>0</v>
      </c>
      <c r="H138" s="221"/>
      <c r="I138" s="231"/>
      <c r="J138" s="210">
        <v>0</v>
      </c>
      <c r="K138" s="66"/>
      <c r="L138" s="67"/>
      <c r="M138" s="68">
        <f t="shared" si="198"/>
        <v>0</v>
      </c>
      <c r="N138" s="210"/>
      <c r="O138" s="231"/>
      <c r="P138" s="210">
        <v>0</v>
      </c>
      <c r="Q138" s="66"/>
      <c r="R138" s="67"/>
      <c r="S138" s="68">
        <f t="shared" si="199"/>
        <v>0</v>
      </c>
      <c r="T138" s="210"/>
      <c r="U138" s="210"/>
      <c r="V138" s="210">
        <v>0</v>
      </c>
      <c r="W138" s="392">
        <f t="shared" si="200"/>
        <v>0</v>
      </c>
      <c r="X138" s="397">
        <v>0</v>
      </c>
      <c r="Y138" s="397">
        <v>0</v>
      </c>
      <c r="Z138" s="397">
        <v>0</v>
      </c>
      <c r="AA138" s="70"/>
    </row>
    <row r="139" spans="1:27" ht="30" hidden="1" customHeight="1" x14ac:dyDescent="0.2">
      <c r="A139" s="62" t="s">
        <v>29</v>
      </c>
      <c r="B139" s="63" t="s">
        <v>236</v>
      </c>
      <c r="C139" s="64" t="s">
        <v>237</v>
      </c>
      <c r="D139" s="65" t="s">
        <v>64</v>
      </c>
      <c r="E139" s="66"/>
      <c r="F139" s="67"/>
      <c r="G139" s="68">
        <f t="shared" si="197"/>
        <v>0</v>
      </c>
      <c r="H139" s="221"/>
      <c r="I139" s="231"/>
      <c r="J139" s="210">
        <v>0</v>
      </c>
      <c r="K139" s="66"/>
      <c r="L139" s="67"/>
      <c r="M139" s="68">
        <f t="shared" si="198"/>
        <v>0</v>
      </c>
      <c r="N139" s="210"/>
      <c r="O139" s="231"/>
      <c r="P139" s="210">
        <v>0</v>
      </c>
      <c r="Q139" s="66"/>
      <c r="R139" s="67"/>
      <c r="S139" s="68">
        <f t="shared" si="199"/>
        <v>0</v>
      </c>
      <c r="T139" s="210"/>
      <c r="U139" s="210"/>
      <c r="V139" s="210">
        <v>0</v>
      </c>
      <c r="W139" s="392">
        <f t="shared" si="200"/>
        <v>0</v>
      </c>
      <c r="X139" s="397">
        <v>0</v>
      </c>
      <c r="Y139" s="397">
        <v>0</v>
      </c>
      <c r="Z139" s="397">
        <v>0</v>
      </c>
      <c r="AA139" s="70"/>
    </row>
    <row r="140" spans="1:27" ht="30" hidden="1" customHeight="1" x14ac:dyDescent="0.2">
      <c r="A140" s="53" t="s">
        <v>29</v>
      </c>
      <c r="B140" s="93" t="s">
        <v>238</v>
      </c>
      <c r="C140" s="61" t="s">
        <v>239</v>
      </c>
      <c r="D140" s="81"/>
      <c r="E140" s="57"/>
      <c r="F140" s="58">
        <v>0.22</v>
      </c>
      <c r="G140" s="59">
        <f t="shared" si="197"/>
        <v>0</v>
      </c>
      <c r="H140" s="220"/>
      <c r="I140" s="230">
        <v>0.22</v>
      </c>
      <c r="J140" s="209">
        <v>0</v>
      </c>
      <c r="K140" s="57"/>
      <c r="L140" s="58">
        <v>0.22</v>
      </c>
      <c r="M140" s="59">
        <f t="shared" si="198"/>
        <v>0</v>
      </c>
      <c r="N140" s="209"/>
      <c r="O140" s="230">
        <v>0.22</v>
      </c>
      <c r="P140" s="209">
        <v>0</v>
      </c>
      <c r="Q140" s="57"/>
      <c r="R140" s="58">
        <v>0.22</v>
      </c>
      <c r="S140" s="59">
        <f t="shared" si="199"/>
        <v>0</v>
      </c>
      <c r="T140" s="209"/>
      <c r="U140" s="209">
        <v>0.22</v>
      </c>
      <c r="V140" s="209">
        <v>0</v>
      </c>
      <c r="W140" s="391">
        <f t="shared" si="200"/>
        <v>0</v>
      </c>
      <c r="X140" s="396">
        <v>0</v>
      </c>
      <c r="Y140" s="396">
        <v>0</v>
      </c>
      <c r="Z140" s="396">
        <v>0</v>
      </c>
      <c r="AA140" s="71"/>
    </row>
    <row r="141" spans="1:27" ht="30" customHeight="1" thickBot="1" x14ac:dyDescent="0.25">
      <c r="A141" s="284" t="s">
        <v>240</v>
      </c>
      <c r="B141" s="285"/>
      <c r="C141" s="286"/>
      <c r="D141" s="287"/>
      <c r="E141" s="288">
        <f>SUM(E130:E139)</f>
        <v>0</v>
      </c>
      <c r="F141" s="289"/>
      <c r="G141" s="290">
        <f>SUM(G130:G140)</f>
        <v>0</v>
      </c>
      <c r="H141" s="291">
        <v>0</v>
      </c>
      <c r="I141" s="292"/>
      <c r="J141" s="293">
        <v>0</v>
      </c>
      <c r="K141" s="288">
        <f>SUM(K130:K139)</f>
        <v>0</v>
      </c>
      <c r="L141" s="289"/>
      <c r="M141" s="290">
        <f>SUM(M130:M140)</f>
        <v>0</v>
      </c>
      <c r="N141" s="293">
        <v>0</v>
      </c>
      <c r="O141" s="292"/>
      <c r="P141" s="293">
        <v>0</v>
      </c>
      <c r="Q141" s="288">
        <f>SUM(Q130:Q139)</f>
        <v>0</v>
      </c>
      <c r="R141" s="289"/>
      <c r="S141" s="290">
        <f t="shared" ref="S141:W141" si="201">SUM(S130:S140)</f>
        <v>0</v>
      </c>
      <c r="T141" s="373">
        <v>0</v>
      </c>
      <c r="U141" s="373"/>
      <c r="V141" s="373">
        <v>0</v>
      </c>
      <c r="W141" s="413">
        <f t="shared" si="201"/>
        <v>0</v>
      </c>
      <c r="X141" s="413">
        <v>0</v>
      </c>
      <c r="Y141" s="413">
        <v>0</v>
      </c>
      <c r="Z141" s="413">
        <v>0</v>
      </c>
      <c r="AA141" s="294"/>
    </row>
    <row r="142" spans="1:27" ht="30" customHeight="1" x14ac:dyDescent="0.2">
      <c r="A142" s="295" t="s">
        <v>24</v>
      </c>
      <c r="B142" s="296">
        <v>8</v>
      </c>
      <c r="C142" s="297" t="s">
        <v>241</v>
      </c>
      <c r="D142" s="298"/>
      <c r="E142" s="243"/>
      <c r="F142" s="243"/>
      <c r="G142" s="243"/>
      <c r="H142" s="243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99"/>
      <c r="X142" s="299"/>
      <c r="Y142" s="299"/>
      <c r="Z142" s="299"/>
      <c r="AA142" s="300"/>
    </row>
    <row r="143" spans="1:27" ht="30" customHeight="1" thickBot="1" x14ac:dyDescent="0.25">
      <c r="A143" s="312" t="s">
        <v>29</v>
      </c>
      <c r="B143" s="313" t="s">
        <v>242</v>
      </c>
      <c r="C143" s="314" t="s">
        <v>243</v>
      </c>
      <c r="D143" s="304" t="s">
        <v>244</v>
      </c>
      <c r="E143" s="305"/>
      <c r="F143" s="306"/>
      <c r="G143" s="307">
        <f t="shared" ref="G143:G148" si="202">E143*F143</f>
        <v>0</v>
      </c>
      <c r="H143" s="308"/>
      <c r="I143" s="309"/>
      <c r="J143" s="310">
        <v>0</v>
      </c>
      <c r="K143" s="305"/>
      <c r="L143" s="306"/>
      <c r="M143" s="307">
        <f t="shared" ref="M143:M148" si="203">K143*L143</f>
        <v>0</v>
      </c>
      <c r="N143" s="310"/>
      <c r="O143" s="309"/>
      <c r="P143" s="310">
        <v>0</v>
      </c>
      <c r="Q143" s="305"/>
      <c r="R143" s="306"/>
      <c r="S143" s="307">
        <f t="shared" ref="S143:S148" si="204">Q143*R143</f>
        <v>0</v>
      </c>
      <c r="T143" s="310"/>
      <c r="U143" s="309"/>
      <c r="V143" s="310">
        <v>0</v>
      </c>
      <c r="W143" s="414">
        <f t="shared" ref="W143:W148" si="205">G143+M143+S143</f>
        <v>0</v>
      </c>
      <c r="X143" s="415">
        <v>0</v>
      </c>
      <c r="Y143" s="416">
        <v>0</v>
      </c>
      <c r="Z143" s="415">
        <v>0</v>
      </c>
      <c r="AA143" s="311"/>
    </row>
    <row r="144" spans="1:27" ht="30" hidden="1" customHeight="1" x14ac:dyDescent="0.2">
      <c r="A144" s="102" t="s">
        <v>29</v>
      </c>
      <c r="B144" s="103" t="s">
        <v>245</v>
      </c>
      <c r="C144" s="72" t="s">
        <v>246</v>
      </c>
      <c r="D144" s="65" t="s">
        <v>244</v>
      </c>
      <c r="E144" s="66"/>
      <c r="F144" s="67"/>
      <c r="G144" s="68">
        <f t="shared" si="202"/>
        <v>0</v>
      </c>
      <c r="H144" s="221"/>
      <c r="I144" s="231"/>
      <c r="J144" s="210">
        <v>0</v>
      </c>
      <c r="K144" s="66"/>
      <c r="L144" s="67"/>
      <c r="M144" s="68">
        <f t="shared" si="203"/>
        <v>0</v>
      </c>
      <c r="N144" s="210"/>
      <c r="O144" s="210"/>
      <c r="P144" s="210">
        <v>0</v>
      </c>
      <c r="Q144" s="66"/>
      <c r="R144" s="67"/>
      <c r="S144" s="68">
        <f t="shared" si="204"/>
        <v>0</v>
      </c>
      <c r="T144" s="210"/>
      <c r="U144" s="210"/>
      <c r="V144" s="210">
        <v>0</v>
      </c>
      <c r="W144" s="392">
        <f t="shared" si="205"/>
        <v>0</v>
      </c>
      <c r="X144" s="397">
        <v>0</v>
      </c>
      <c r="Y144" s="397">
        <v>0</v>
      </c>
      <c r="Z144" s="397">
        <v>0</v>
      </c>
      <c r="AA144" s="70"/>
    </row>
    <row r="145" spans="1:27" ht="30" hidden="1" customHeight="1" x14ac:dyDescent="0.2">
      <c r="A145" s="102" t="s">
        <v>29</v>
      </c>
      <c r="B145" s="103" t="s">
        <v>247</v>
      </c>
      <c r="C145" s="72" t="s">
        <v>248</v>
      </c>
      <c r="D145" s="65" t="s">
        <v>249</v>
      </c>
      <c r="E145" s="66"/>
      <c r="F145" s="67"/>
      <c r="G145" s="68">
        <f t="shared" si="202"/>
        <v>0</v>
      </c>
      <c r="H145" s="221"/>
      <c r="I145" s="231"/>
      <c r="J145" s="210">
        <v>0</v>
      </c>
      <c r="K145" s="66"/>
      <c r="L145" s="67"/>
      <c r="M145" s="68">
        <f t="shared" si="203"/>
        <v>0</v>
      </c>
      <c r="N145" s="210"/>
      <c r="O145" s="210"/>
      <c r="P145" s="210">
        <v>0</v>
      </c>
      <c r="Q145" s="66"/>
      <c r="R145" s="67"/>
      <c r="S145" s="68">
        <f t="shared" si="204"/>
        <v>0</v>
      </c>
      <c r="T145" s="210"/>
      <c r="U145" s="210"/>
      <c r="V145" s="210">
        <v>0</v>
      </c>
      <c r="W145" s="392">
        <f t="shared" si="205"/>
        <v>0</v>
      </c>
      <c r="X145" s="397">
        <v>0</v>
      </c>
      <c r="Y145" s="397">
        <v>0</v>
      </c>
      <c r="Z145" s="397">
        <v>0</v>
      </c>
      <c r="AA145" s="70"/>
    </row>
    <row r="146" spans="1:27" ht="30" hidden="1" customHeight="1" x14ac:dyDescent="0.2">
      <c r="A146" s="102" t="s">
        <v>29</v>
      </c>
      <c r="B146" s="103" t="s">
        <v>250</v>
      </c>
      <c r="C146" s="72" t="s">
        <v>251</v>
      </c>
      <c r="D146" s="65" t="s">
        <v>249</v>
      </c>
      <c r="E146" s="66"/>
      <c r="F146" s="67"/>
      <c r="G146" s="68">
        <f t="shared" si="202"/>
        <v>0</v>
      </c>
      <c r="H146" s="221"/>
      <c r="I146" s="231"/>
      <c r="J146" s="210">
        <v>0</v>
      </c>
      <c r="K146" s="66"/>
      <c r="L146" s="67"/>
      <c r="M146" s="68">
        <f t="shared" si="203"/>
        <v>0</v>
      </c>
      <c r="N146" s="210"/>
      <c r="O146" s="210"/>
      <c r="P146" s="210">
        <v>0</v>
      </c>
      <c r="Q146" s="66"/>
      <c r="R146" s="67"/>
      <c r="S146" s="68">
        <f t="shared" si="204"/>
        <v>0</v>
      </c>
      <c r="T146" s="210"/>
      <c r="U146" s="210"/>
      <c r="V146" s="210">
        <v>0</v>
      </c>
      <c r="W146" s="392">
        <f t="shared" si="205"/>
        <v>0</v>
      </c>
      <c r="X146" s="397">
        <v>0</v>
      </c>
      <c r="Y146" s="397">
        <v>0</v>
      </c>
      <c r="Z146" s="397">
        <v>0</v>
      </c>
      <c r="AA146" s="70"/>
    </row>
    <row r="147" spans="1:27" ht="30" hidden="1" customHeight="1" x14ac:dyDescent="0.2">
      <c r="A147" s="102" t="s">
        <v>29</v>
      </c>
      <c r="B147" s="103" t="s">
        <v>252</v>
      </c>
      <c r="C147" s="72" t="s">
        <v>253</v>
      </c>
      <c r="D147" s="65" t="s">
        <v>249</v>
      </c>
      <c r="E147" s="66"/>
      <c r="F147" s="67"/>
      <c r="G147" s="68">
        <f t="shared" si="202"/>
        <v>0</v>
      </c>
      <c r="H147" s="221"/>
      <c r="I147" s="231"/>
      <c r="J147" s="210">
        <v>0</v>
      </c>
      <c r="K147" s="66"/>
      <c r="L147" s="67"/>
      <c r="M147" s="68">
        <f t="shared" si="203"/>
        <v>0</v>
      </c>
      <c r="N147" s="210"/>
      <c r="O147" s="210"/>
      <c r="P147" s="210">
        <v>0</v>
      </c>
      <c r="Q147" s="66"/>
      <c r="R147" s="67"/>
      <c r="S147" s="68">
        <f t="shared" si="204"/>
        <v>0</v>
      </c>
      <c r="T147" s="210"/>
      <c r="U147" s="210"/>
      <c r="V147" s="210">
        <v>0</v>
      </c>
      <c r="W147" s="392">
        <f t="shared" si="205"/>
        <v>0</v>
      </c>
      <c r="X147" s="397">
        <v>0</v>
      </c>
      <c r="Y147" s="397">
        <v>0</v>
      </c>
      <c r="Z147" s="397">
        <v>0</v>
      </c>
      <c r="AA147" s="70"/>
    </row>
    <row r="148" spans="1:27" ht="30" hidden="1" customHeight="1" x14ac:dyDescent="0.2">
      <c r="A148" s="100" t="s">
        <v>29</v>
      </c>
      <c r="B148" s="101" t="s">
        <v>254</v>
      </c>
      <c r="C148" s="61" t="s">
        <v>255</v>
      </c>
      <c r="D148" s="81"/>
      <c r="E148" s="57"/>
      <c r="F148" s="58">
        <v>0.22</v>
      </c>
      <c r="G148" s="59">
        <f t="shared" si="202"/>
        <v>0</v>
      </c>
      <c r="H148" s="220"/>
      <c r="I148" s="230">
        <v>0.22</v>
      </c>
      <c r="J148" s="209">
        <v>0</v>
      </c>
      <c r="K148" s="57"/>
      <c r="L148" s="58">
        <v>0.22</v>
      </c>
      <c r="M148" s="59">
        <f t="shared" si="203"/>
        <v>0</v>
      </c>
      <c r="N148" s="209"/>
      <c r="O148" s="209">
        <v>0.22</v>
      </c>
      <c r="P148" s="209">
        <v>0</v>
      </c>
      <c r="Q148" s="57"/>
      <c r="R148" s="58">
        <v>0.22</v>
      </c>
      <c r="S148" s="59">
        <f t="shared" si="204"/>
        <v>0</v>
      </c>
      <c r="T148" s="209"/>
      <c r="U148" s="209">
        <v>0.22</v>
      </c>
      <c r="V148" s="209">
        <v>0</v>
      </c>
      <c r="W148" s="391">
        <f t="shared" si="205"/>
        <v>0</v>
      </c>
      <c r="X148" s="396">
        <v>0</v>
      </c>
      <c r="Y148" s="396">
        <v>0</v>
      </c>
      <c r="Z148" s="396">
        <v>0</v>
      </c>
      <c r="AA148" s="71"/>
    </row>
    <row r="149" spans="1:27" ht="30" customHeight="1" thickBot="1" x14ac:dyDescent="0.25">
      <c r="A149" s="244" t="s">
        <v>256</v>
      </c>
      <c r="B149" s="245"/>
      <c r="C149" s="246"/>
      <c r="D149" s="247"/>
      <c r="E149" s="248">
        <f>SUM(E143:E147)</f>
        <v>0</v>
      </c>
      <c r="F149" s="249"/>
      <c r="G149" s="249">
        <f>SUM(G143:G148)</f>
        <v>0</v>
      </c>
      <c r="H149" s="272">
        <v>0</v>
      </c>
      <c r="I149" s="242"/>
      <c r="J149" s="273">
        <v>0</v>
      </c>
      <c r="K149" s="249">
        <f>SUM(K143:K147)</f>
        <v>0</v>
      </c>
      <c r="L149" s="249"/>
      <c r="M149" s="249">
        <f>SUM(M143:M148)</f>
        <v>0</v>
      </c>
      <c r="N149" s="249">
        <v>0</v>
      </c>
      <c r="O149" s="249"/>
      <c r="P149" s="249">
        <v>0</v>
      </c>
      <c r="Q149" s="249">
        <f>SUM(Q143:Q147)</f>
        <v>0</v>
      </c>
      <c r="R149" s="249"/>
      <c r="S149" s="249">
        <f t="shared" ref="S149:W149" si="206">SUM(S143:S148)</f>
        <v>0</v>
      </c>
      <c r="T149" s="274">
        <v>0</v>
      </c>
      <c r="U149" s="274"/>
      <c r="V149" s="274">
        <v>0</v>
      </c>
      <c r="W149" s="394">
        <f t="shared" si="206"/>
        <v>0</v>
      </c>
      <c r="X149" s="401">
        <v>0</v>
      </c>
      <c r="Y149" s="401">
        <v>0</v>
      </c>
      <c r="Z149" s="401">
        <v>0</v>
      </c>
      <c r="AA149" s="254"/>
    </row>
    <row r="150" spans="1:27" ht="30" customHeight="1" thickBot="1" x14ac:dyDescent="0.25">
      <c r="A150" s="263" t="s">
        <v>24</v>
      </c>
      <c r="B150" s="264">
        <v>9</v>
      </c>
      <c r="C150" s="265" t="s">
        <v>257</v>
      </c>
      <c r="D150" s="266"/>
      <c r="E150" s="267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/>
      <c r="P150" s="267"/>
      <c r="Q150" s="267"/>
      <c r="R150" s="267"/>
      <c r="S150" s="267"/>
      <c r="T150" s="267"/>
      <c r="U150" s="267"/>
      <c r="V150" s="267"/>
      <c r="W150" s="268"/>
      <c r="X150" s="268"/>
      <c r="Y150" s="268"/>
      <c r="Z150" s="268"/>
      <c r="AA150" s="269"/>
    </row>
    <row r="151" spans="1:27" ht="20.25" customHeight="1" x14ac:dyDescent="0.2">
      <c r="A151" s="316" t="s">
        <v>29</v>
      </c>
      <c r="B151" s="317">
        <v>43839</v>
      </c>
      <c r="C151" s="492" t="s">
        <v>384</v>
      </c>
      <c r="D151" s="318" t="s">
        <v>258</v>
      </c>
      <c r="E151" s="319">
        <v>2</v>
      </c>
      <c r="F151" s="320">
        <v>1500</v>
      </c>
      <c r="G151" s="321">
        <f t="shared" ref="G151:G157" si="207">E151*F151</f>
        <v>3000</v>
      </c>
      <c r="H151" s="322">
        <v>2</v>
      </c>
      <c r="I151" s="315">
        <v>1500</v>
      </c>
      <c r="J151" s="323">
        <v>3000</v>
      </c>
      <c r="K151" s="319">
        <v>1</v>
      </c>
      <c r="L151" s="320">
        <v>100</v>
      </c>
      <c r="M151" s="321">
        <f t="shared" ref="M151:M157" si="208">K151*L151</f>
        <v>100</v>
      </c>
      <c r="N151" s="323">
        <v>1</v>
      </c>
      <c r="O151" s="325">
        <v>100</v>
      </c>
      <c r="P151" s="323">
        <v>100</v>
      </c>
      <c r="Q151" s="319"/>
      <c r="R151" s="320"/>
      <c r="S151" s="321">
        <f t="shared" ref="S151:S157" si="209">Q151*R151</f>
        <v>0</v>
      </c>
      <c r="T151" s="323"/>
      <c r="U151" s="325"/>
      <c r="V151" s="323">
        <v>0</v>
      </c>
      <c r="W151" s="417">
        <f t="shared" ref="W151:W157" si="210">G151+M151+S151</f>
        <v>3100</v>
      </c>
      <c r="X151" s="400">
        <v>3100</v>
      </c>
      <c r="Y151" s="418">
        <v>0</v>
      </c>
      <c r="Z151" s="400">
        <v>0</v>
      </c>
      <c r="AA151" s="324"/>
    </row>
    <row r="152" spans="1:27" ht="33" customHeight="1" x14ac:dyDescent="0.2">
      <c r="A152" s="62" t="s">
        <v>29</v>
      </c>
      <c r="B152" s="111">
        <v>43870</v>
      </c>
      <c r="C152" s="486" t="s">
        <v>385</v>
      </c>
      <c r="D152" s="112" t="s">
        <v>259</v>
      </c>
      <c r="E152" s="66">
        <v>3</v>
      </c>
      <c r="F152" s="67">
        <v>2500</v>
      </c>
      <c r="G152" s="68">
        <f t="shared" si="207"/>
        <v>7500</v>
      </c>
      <c r="H152" s="221">
        <v>3</v>
      </c>
      <c r="I152" s="231">
        <v>2500</v>
      </c>
      <c r="J152" s="210">
        <v>7500</v>
      </c>
      <c r="K152" s="66">
        <v>1</v>
      </c>
      <c r="L152" s="67">
        <v>100</v>
      </c>
      <c r="M152" s="68">
        <f t="shared" si="208"/>
        <v>100</v>
      </c>
      <c r="N152" s="210">
        <v>1</v>
      </c>
      <c r="O152" s="231">
        <v>100</v>
      </c>
      <c r="P152" s="210">
        <v>100</v>
      </c>
      <c r="Q152" s="66"/>
      <c r="R152" s="67"/>
      <c r="S152" s="68">
        <f t="shared" si="209"/>
        <v>0</v>
      </c>
      <c r="T152" s="210"/>
      <c r="U152" s="231"/>
      <c r="V152" s="210">
        <v>0</v>
      </c>
      <c r="W152" s="392">
        <f t="shared" si="210"/>
        <v>7600</v>
      </c>
      <c r="X152" s="397">
        <v>7600</v>
      </c>
      <c r="Y152" s="404">
        <v>0</v>
      </c>
      <c r="Z152" s="397">
        <v>0</v>
      </c>
      <c r="AA152" s="72"/>
    </row>
    <row r="153" spans="1:27" ht="30" customHeight="1" x14ac:dyDescent="0.2">
      <c r="A153" s="62" t="s">
        <v>29</v>
      </c>
      <c r="B153" s="111">
        <v>43899</v>
      </c>
      <c r="C153" s="486" t="s">
        <v>386</v>
      </c>
      <c r="D153" s="65" t="s">
        <v>54</v>
      </c>
      <c r="E153" s="66">
        <v>1</v>
      </c>
      <c r="F153" s="67">
        <v>7500</v>
      </c>
      <c r="G153" s="68">
        <f t="shared" si="207"/>
        <v>7500</v>
      </c>
      <c r="H153" s="221">
        <v>1</v>
      </c>
      <c r="I153" s="231">
        <v>7500</v>
      </c>
      <c r="J153" s="210">
        <v>7500</v>
      </c>
      <c r="K153" s="66"/>
      <c r="L153" s="67"/>
      <c r="M153" s="68">
        <f t="shared" si="208"/>
        <v>0</v>
      </c>
      <c r="N153" s="210"/>
      <c r="O153" s="231"/>
      <c r="P153" s="210">
        <v>0</v>
      </c>
      <c r="Q153" s="66"/>
      <c r="R153" s="67"/>
      <c r="S153" s="68">
        <f t="shared" si="209"/>
        <v>0</v>
      </c>
      <c r="T153" s="210"/>
      <c r="U153" s="231"/>
      <c r="V153" s="210">
        <v>0</v>
      </c>
      <c r="W153" s="392">
        <f t="shared" si="210"/>
        <v>7500</v>
      </c>
      <c r="X153" s="397">
        <v>7500</v>
      </c>
      <c r="Y153" s="404">
        <v>0</v>
      </c>
      <c r="Z153" s="397">
        <v>0</v>
      </c>
      <c r="AA153" s="72"/>
    </row>
    <row r="154" spans="1:27" ht="32.25" customHeight="1" x14ac:dyDescent="0.2">
      <c r="A154" s="62" t="s">
        <v>29</v>
      </c>
      <c r="B154" s="111">
        <v>43930</v>
      </c>
      <c r="C154" s="493" t="s">
        <v>387</v>
      </c>
      <c r="D154" s="65" t="s">
        <v>54</v>
      </c>
      <c r="E154" s="66">
        <v>1</v>
      </c>
      <c r="F154" s="67">
        <v>50000</v>
      </c>
      <c r="G154" s="68">
        <f t="shared" si="207"/>
        <v>50000</v>
      </c>
      <c r="H154" s="221">
        <v>1</v>
      </c>
      <c r="I154" s="231">
        <v>50000</v>
      </c>
      <c r="J154" s="210">
        <v>50000</v>
      </c>
      <c r="K154" s="66"/>
      <c r="L154" s="67"/>
      <c r="M154" s="68">
        <f t="shared" si="208"/>
        <v>0</v>
      </c>
      <c r="N154" s="210"/>
      <c r="O154" s="231"/>
      <c r="P154" s="210">
        <v>0</v>
      </c>
      <c r="Q154" s="66"/>
      <c r="R154" s="67"/>
      <c r="S154" s="68">
        <f t="shared" si="209"/>
        <v>0</v>
      </c>
      <c r="T154" s="210"/>
      <c r="U154" s="231"/>
      <c r="V154" s="210">
        <v>0</v>
      </c>
      <c r="W154" s="392">
        <f t="shared" si="210"/>
        <v>50000</v>
      </c>
      <c r="X154" s="397">
        <v>50000</v>
      </c>
      <c r="Y154" s="404">
        <v>0</v>
      </c>
      <c r="Z154" s="397">
        <v>0</v>
      </c>
      <c r="AA154" s="72"/>
    </row>
    <row r="155" spans="1:27" ht="57" customHeight="1" x14ac:dyDescent="0.2">
      <c r="A155" s="62" t="s">
        <v>29</v>
      </c>
      <c r="B155" s="111">
        <v>43960</v>
      </c>
      <c r="C155" s="486" t="s">
        <v>388</v>
      </c>
      <c r="D155" s="65" t="s">
        <v>54</v>
      </c>
      <c r="E155" s="66">
        <v>1</v>
      </c>
      <c r="F155" s="67">
        <v>12000</v>
      </c>
      <c r="G155" s="68">
        <f t="shared" si="207"/>
        <v>12000</v>
      </c>
      <c r="H155" s="221">
        <v>1</v>
      </c>
      <c r="I155" s="231">
        <v>12000</v>
      </c>
      <c r="J155" s="210">
        <v>12000</v>
      </c>
      <c r="K155" s="66">
        <v>1</v>
      </c>
      <c r="L155" s="67">
        <v>100</v>
      </c>
      <c r="M155" s="68">
        <f t="shared" si="208"/>
        <v>100</v>
      </c>
      <c r="N155" s="210">
        <v>1</v>
      </c>
      <c r="O155" s="231">
        <v>100</v>
      </c>
      <c r="P155" s="210">
        <v>100</v>
      </c>
      <c r="Q155" s="66"/>
      <c r="R155" s="67"/>
      <c r="S155" s="68">
        <f t="shared" si="209"/>
        <v>0</v>
      </c>
      <c r="T155" s="210"/>
      <c r="U155" s="231"/>
      <c r="V155" s="210">
        <v>0</v>
      </c>
      <c r="W155" s="392">
        <f t="shared" si="210"/>
        <v>12100</v>
      </c>
      <c r="X155" s="397">
        <v>12100</v>
      </c>
      <c r="Y155" s="404">
        <v>0</v>
      </c>
      <c r="Z155" s="397">
        <v>0</v>
      </c>
      <c r="AA155" s="72"/>
    </row>
    <row r="156" spans="1:27" ht="42" customHeight="1" thickBot="1" x14ac:dyDescent="0.25">
      <c r="A156" s="62" t="s">
        <v>29</v>
      </c>
      <c r="B156" s="113">
        <v>43991</v>
      </c>
      <c r="C156" s="494" t="s">
        <v>389</v>
      </c>
      <c r="D156" s="56" t="s">
        <v>54</v>
      </c>
      <c r="E156" s="114">
        <v>1</v>
      </c>
      <c r="F156" s="495">
        <v>20000</v>
      </c>
      <c r="G156" s="59">
        <f t="shared" si="207"/>
        <v>20000</v>
      </c>
      <c r="H156" s="220">
        <v>1</v>
      </c>
      <c r="I156" s="230">
        <v>20000</v>
      </c>
      <c r="J156" s="209">
        <v>20000</v>
      </c>
      <c r="K156" s="57">
        <v>1</v>
      </c>
      <c r="L156" s="58">
        <v>100</v>
      </c>
      <c r="M156" s="59">
        <f t="shared" si="208"/>
        <v>100</v>
      </c>
      <c r="N156" s="209">
        <v>1</v>
      </c>
      <c r="O156" s="230">
        <v>100</v>
      </c>
      <c r="P156" s="209">
        <v>100</v>
      </c>
      <c r="Q156" s="57"/>
      <c r="R156" s="58"/>
      <c r="S156" s="59">
        <f t="shared" si="209"/>
        <v>0</v>
      </c>
      <c r="T156" s="209"/>
      <c r="U156" s="230"/>
      <c r="V156" s="209">
        <v>0</v>
      </c>
      <c r="W156" s="391">
        <f t="shared" si="210"/>
        <v>20100</v>
      </c>
      <c r="X156" s="396">
        <v>20100</v>
      </c>
      <c r="Y156" s="403">
        <v>0</v>
      </c>
      <c r="Z156" s="396">
        <v>0</v>
      </c>
      <c r="AA156" s="61"/>
    </row>
    <row r="157" spans="1:27" ht="30" hidden="1" customHeight="1" x14ac:dyDescent="0.2">
      <c r="A157" s="53" t="s">
        <v>29</v>
      </c>
      <c r="B157" s="115"/>
      <c r="C157" s="61" t="s">
        <v>260</v>
      </c>
      <c r="D157" s="81"/>
      <c r="E157" s="57"/>
      <c r="F157" s="58">
        <v>0.22</v>
      </c>
      <c r="G157" s="59">
        <f t="shared" si="207"/>
        <v>0</v>
      </c>
      <c r="H157" s="220"/>
      <c r="I157" s="230">
        <v>0.22</v>
      </c>
      <c r="J157" s="209">
        <v>0</v>
      </c>
      <c r="K157" s="57"/>
      <c r="L157" s="58">
        <v>0.22</v>
      </c>
      <c r="M157" s="59">
        <f t="shared" si="208"/>
        <v>0</v>
      </c>
      <c r="N157" s="209"/>
      <c r="O157" s="230">
        <v>0.22</v>
      </c>
      <c r="P157" s="209">
        <v>0</v>
      </c>
      <c r="Q157" s="57"/>
      <c r="R157" s="58">
        <v>0.22</v>
      </c>
      <c r="S157" s="59">
        <f t="shared" si="209"/>
        <v>0</v>
      </c>
      <c r="T157" s="209"/>
      <c r="U157" s="209">
        <v>0.22</v>
      </c>
      <c r="V157" s="209">
        <v>0</v>
      </c>
      <c r="W157" s="391">
        <f t="shared" si="210"/>
        <v>0</v>
      </c>
      <c r="X157" s="396">
        <v>0</v>
      </c>
      <c r="Y157" s="396">
        <v>0</v>
      </c>
      <c r="Z157" s="396">
        <v>0</v>
      </c>
      <c r="AA157" s="71"/>
    </row>
    <row r="158" spans="1:27" ht="30" customHeight="1" thickBot="1" x14ac:dyDescent="0.25">
      <c r="A158" s="244" t="s">
        <v>261</v>
      </c>
      <c r="B158" s="245"/>
      <c r="C158" s="246"/>
      <c r="D158" s="247"/>
      <c r="E158" s="248">
        <f>SUM(E151:E155)</f>
        <v>8</v>
      </c>
      <c r="F158" s="249"/>
      <c r="G158" s="250">
        <f>SUM(G151:G157)</f>
        <v>100000</v>
      </c>
      <c r="H158" s="251">
        <v>8</v>
      </c>
      <c r="I158" s="242"/>
      <c r="J158" s="252">
        <v>100000</v>
      </c>
      <c r="K158" s="248">
        <f>SUM(K151:K155)</f>
        <v>3</v>
      </c>
      <c r="L158" s="249"/>
      <c r="M158" s="250">
        <f>SUM(M151:M157)</f>
        <v>400</v>
      </c>
      <c r="N158" s="252">
        <v>3</v>
      </c>
      <c r="O158" s="242"/>
      <c r="P158" s="252">
        <v>400</v>
      </c>
      <c r="Q158" s="248">
        <f>SUM(Q151:Q155)</f>
        <v>0</v>
      </c>
      <c r="R158" s="249"/>
      <c r="S158" s="250">
        <f t="shared" ref="S158:W158" si="211">SUM(S151:S157)</f>
        <v>0</v>
      </c>
      <c r="T158" s="372">
        <v>0</v>
      </c>
      <c r="U158" s="372"/>
      <c r="V158" s="372">
        <v>0</v>
      </c>
      <c r="W158" s="410">
        <f t="shared" si="211"/>
        <v>100400</v>
      </c>
      <c r="X158" s="410">
        <v>100400</v>
      </c>
      <c r="Y158" s="410">
        <v>0</v>
      </c>
      <c r="Z158" s="410">
        <v>0</v>
      </c>
      <c r="AA158" s="254"/>
    </row>
    <row r="159" spans="1:27" ht="30" customHeight="1" thickBot="1" x14ac:dyDescent="0.25">
      <c r="A159" s="263" t="s">
        <v>24</v>
      </c>
      <c r="B159" s="264">
        <v>10</v>
      </c>
      <c r="C159" s="265" t="s">
        <v>262</v>
      </c>
      <c r="D159" s="266"/>
      <c r="E159" s="267"/>
      <c r="F159" s="267"/>
      <c r="G159" s="267"/>
      <c r="H159" s="267"/>
      <c r="I159" s="267"/>
      <c r="J159" s="267"/>
      <c r="K159" s="267"/>
      <c r="L159" s="267"/>
      <c r="M159" s="267"/>
      <c r="N159" s="267"/>
      <c r="O159" s="267"/>
      <c r="P159" s="267"/>
      <c r="Q159" s="267"/>
      <c r="R159" s="267"/>
      <c r="S159" s="267"/>
      <c r="T159" s="267"/>
      <c r="U159" s="267"/>
      <c r="V159" s="267"/>
      <c r="W159" s="268"/>
      <c r="X159" s="268"/>
      <c r="Y159" s="268"/>
      <c r="Z159" s="268"/>
      <c r="AA159" s="269"/>
    </row>
    <row r="160" spans="1:27" ht="64.5" customHeight="1" x14ac:dyDescent="0.2">
      <c r="A160" s="316" t="s">
        <v>29</v>
      </c>
      <c r="B160" s="317">
        <v>43840</v>
      </c>
      <c r="C160" s="492" t="s">
        <v>390</v>
      </c>
      <c r="D160" s="318" t="s">
        <v>54</v>
      </c>
      <c r="E160" s="319">
        <v>1</v>
      </c>
      <c r="F160" s="320">
        <v>12000</v>
      </c>
      <c r="G160" s="321">
        <f t="shared" ref="G160:G164" si="212">E160*F160</f>
        <v>12000</v>
      </c>
      <c r="H160" s="322">
        <v>1</v>
      </c>
      <c r="I160" s="315">
        <v>12000</v>
      </c>
      <c r="J160" s="323">
        <v>12000</v>
      </c>
      <c r="K160" s="319"/>
      <c r="L160" s="320"/>
      <c r="M160" s="321">
        <f t="shared" ref="M160:M164" si="213">K160*L160</f>
        <v>0</v>
      </c>
      <c r="N160" s="323"/>
      <c r="O160" s="315"/>
      <c r="P160" s="323">
        <v>0</v>
      </c>
      <c r="Q160" s="319"/>
      <c r="R160" s="320"/>
      <c r="S160" s="321">
        <f t="shared" ref="S160:S164" si="214">Q160*R160</f>
        <v>0</v>
      </c>
      <c r="T160" s="323"/>
      <c r="U160" s="325"/>
      <c r="V160" s="323">
        <v>0</v>
      </c>
      <c r="W160" s="417">
        <f t="shared" ref="W160:W164" si="215">G160+M160+S160</f>
        <v>12000</v>
      </c>
      <c r="X160" s="400">
        <v>12000</v>
      </c>
      <c r="Y160" s="418">
        <v>0</v>
      </c>
      <c r="Z160" s="400">
        <v>0</v>
      </c>
      <c r="AA160" s="419"/>
    </row>
    <row r="161" spans="1:27" ht="30" hidden="1" customHeight="1" x14ac:dyDescent="0.2">
      <c r="A161" s="62" t="s">
        <v>29</v>
      </c>
      <c r="B161" s="111">
        <v>43871</v>
      </c>
      <c r="C161" s="64" t="s">
        <v>263</v>
      </c>
      <c r="D161" s="80"/>
      <c r="E161" s="66"/>
      <c r="F161" s="67"/>
      <c r="G161" s="68">
        <f t="shared" si="212"/>
        <v>0</v>
      </c>
      <c r="H161" s="221"/>
      <c r="I161" s="231"/>
      <c r="J161" s="210">
        <v>0</v>
      </c>
      <c r="K161" s="66"/>
      <c r="L161" s="67"/>
      <c r="M161" s="68">
        <f t="shared" si="213"/>
        <v>0</v>
      </c>
      <c r="N161" s="210"/>
      <c r="O161" s="231"/>
      <c r="P161" s="210">
        <v>0</v>
      </c>
      <c r="Q161" s="66"/>
      <c r="R161" s="67"/>
      <c r="S161" s="68">
        <f t="shared" si="214"/>
        <v>0</v>
      </c>
      <c r="T161" s="210"/>
      <c r="U161" s="231"/>
      <c r="V161" s="210">
        <v>0</v>
      </c>
      <c r="W161" s="392">
        <f t="shared" si="215"/>
        <v>0</v>
      </c>
      <c r="X161" s="397">
        <v>0</v>
      </c>
      <c r="Y161" s="404">
        <v>0</v>
      </c>
      <c r="Z161" s="397">
        <v>0</v>
      </c>
      <c r="AA161" s="420"/>
    </row>
    <row r="162" spans="1:27" ht="30" hidden="1" customHeight="1" x14ac:dyDescent="0.2">
      <c r="A162" s="62" t="s">
        <v>29</v>
      </c>
      <c r="B162" s="111">
        <v>43900</v>
      </c>
      <c r="C162" s="64" t="s">
        <v>263</v>
      </c>
      <c r="D162" s="80"/>
      <c r="E162" s="66"/>
      <c r="F162" s="67"/>
      <c r="G162" s="68">
        <f t="shared" si="212"/>
        <v>0</v>
      </c>
      <c r="H162" s="221"/>
      <c r="I162" s="231"/>
      <c r="J162" s="210">
        <v>0</v>
      </c>
      <c r="K162" s="66"/>
      <c r="L162" s="67"/>
      <c r="M162" s="68">
        <f t="shared" si="213"/>
        <v>0</v>
      </c>
      <c r="N162" s="210"/>
      <c r="O162" s="231"/>
      <c r="P162" s="210">
        <v>0</v>
      </c>
      <c r="Q162" s="66"/>
      <c r="R162" s="67"/>
      <c r="S162" s="68">
        <f t="shared" si="214"/>
        <v>0</v>
      </c>
      <c r="T162" s="210"/>
      <c r="U162" s="231"/>
      <c r="V162" s="210">
        <v>0</v>
      </c>
      <c r="W162" s="392">
        <f t="shared" si="215"/>
        <v>0</v>
      </c>
      <c r="X162" s="397">
        <v>0</v>
      </c>
      <c r="Y162" s="404">
        <v>0</v>
      </c>
      <c r="Z162" s="397">
        <v>0</v>
      </c>
      <c r="AA162" s="420"/>
    </row>
    <row r="163" spans="1:27" ht="39.75" customHeight="1" thickBot="1" x14ac:dyDescent="0.25">
      <c r="A163" s="53" t="s">
        <v>29</v>
      </c>
      <c r="B163" s="113">
        <v>43931</v>
      </c>
      <c r="C163" s="494" t="s">
        <v>391</v>
      </c>
      <c r="D163" s="56" t="s">
        <v>54</v>
      </c>
      <c r="E163" s="116">
        <v>1</v>
      </c>
      <c r="F163" s="117">
        <v>5000</v>
      </c>
      <c r="G163" s="59">
        <f t="shared" si="212"/>
        <v>5000</v>
      </c>
      <c r="H163" s="220">
        <v>1</v>
      </c>
      <c r="I163" s="230">
        <v>5000</v>
      </c>
      <c r="J163" s="209">
        <v>5000</v>
      </c>
      <c r="K163" s="57"/>
      <c r="L163" s="58"/>
      <c r="M163" s="59">
        <f t="shared" si="213"/>
        <v>0</v>
      </c>
      <c r="N163" s="209"/>
      <c r="O163" s="230"/>
      <c r="P163" s="209">
        <v>0</v>
      </c>
      <c r="Q163" s="57"/>
      <c r="R163" s="58"/>
      <c r="S163" s="59">
        <f t="shared" si="214"/>
        <v>0</v>
      </c>
      <c r="T163" s="209"/>
      <c r="U163" s="230"/>
      <c r="V163" s="374">
        <v>0</v>
      </c>
      <c r="W163" s="422">
        <f t="shared" si="215"/>
        <v>5000</v>
      </c>
      <c r="X163" s="423">
        <v>5000</v>
      </c>
      <c r="Y163" s="403">
        <v>0</v>
      </c>
      <c r="Z163" s="396">
        <v>0</v>
      </c>
      <c r="AA163" s="421"/>
    </row>
    <row r="164" spans="1:27" ht="30" hidden="1" customHeight="1" x14ac:dyDescent="0.2">
      <c r="A164" s="53" t="s">
        <v>29</v>
      </c>
      <c r="B164" s="118">
        <v>43961</v>
      </c>
      <c r="C164" s="82" t="s">
        <v>264</v>
      </c>
      <c r="D164" s="119"/>
      <c r="E164" s="120"/>
      <c r="F164" s="121">
        <v>0.22</v>
      </c>
      <c r="G164" s="59">
        <f t="shared" si="212"/>
        <v>0</v>
      </c>
      <c r="H164" s="220"/>
      <c r="I164" s="230">
        <v>0.22</v>
      </c>
      <c r="J164" s="209">
        <v>0</v>
      </c>
      <c r="K164" s="57"/>
      <c r="L164" s="58">
        <v>0.22</v>
      </c>
      <c r="M164" s="59">
        <f t="shared" si="213"/>
        <v>0</v>
      </c>
      <c r="N164" s="209"/>
      <c r="O164" s="230">
        <v>0.22</v>
      </c>
      <c r="P164" s="209">
        <v>0</v>
      </c>
      <c r="Q164" s="57"/>
      <c r="R164" s="58">
        <v>0.22</v>
      </c>
      <c r="S164" s="59">
        <f t="shared" si="214"/>
        <v>0</v>
      </c>
      <c r="T164" s="374"/>
      <c r="U164" s="374">
        <v>0.22</v>
      </c>
      <c r="V164" s="374">
        <v>0</v>
      </c>
      <c r="W164" s="422">
        <f t="shared" si="215"/>
        <v>0</v>
      </c>
      <c r="X164" s="422">
        <v>0</v>
      </c>
      <c r="Y164" s="422">
        <v>0</v>
      </c>
      <c r="Z164" s="422">
        <v>0</v>
      </c>
      <c r="AA164" s="335"/>
    </row>
    <row r="165" spans="1:27" ht="30" customHeight="1" thickBot="1" x14ac:dyDescent="0.25">
      <c r="A165" s="284" t="s">
        <v>265</v>
      </c>
      <c r="B165" s="285"/>
      <c r="C165" s="286"/>
      <c r="D165" s="287"/>
      <c r="E165" s="288">
        <f>SUM(E160:E163)</f>
        <v>2</v>
      </c>
      <c r="F165" s="289"/>
      <c r="G165" s="290">
        <f>SUM(G160:G164)</f>
        <v>17000</v>
      </c>
      <c r="H165" s="291">
        <v>2</v>
      </c>
      <c r="I165" s="292"/>
      <c r="J165" s="293">
        <v>17000</v>
      </c>
      <c r="K165" s="288">
        <f>SUM(K160:K163)</f>
        <v>0</v>
      </c>
      <c r="L165" s="289"/>
      <c r="M165" s="290">
        <f>SUM(M160:M164)</f>
        <v>0</v>
      </c>
      <c r="N165" s="293">
        <v>0</v>
      </c>
      <c r="O165" s="292"/>
      <c r="P165" s="293">
        <v>0</v>
      </c>
      <c r="Q165" s="288">
        <f>SUM(Q160:Q163)</f>
        <v>0</v>
      </c>
      <c r="R165" s="289"/>
      <c r="S165" s="290">
        <f t="shared" ref="S165:W165" si="216">SUM(S160:S164)</f>
        <v>0</v>
      </c>
      <c r="T165" s="373">
        <v>0</v>
      </c>
      <c r="U165" s="373"/>
      <c r="V165" s="373">
        <v>0</v>
      </c>
      <c r="W165" s="413">
        <f t="shared" si="216"/>
        <v>17000</v>
      </c>
      <c r="X165" s="413">
        <v>17000</v>
      </c>
      <c r="Y165" s="413">
        <v>0</v>
      </c>
      <c r="Z165" s="413">
        <v>0</v>
      </c>
      <c r="AA165" s="294"/>
    </row>
    <row r="166" spans="1:27" ht="30" customHeight="1" x14ac:dyDescent="0.2">
      <c r="A166" s="336" t="s">
        <v>24</v>
      </c>
      <c r="B166" s="337">
        <v>11</v>
      </c>
      <c r="C166" s="338" t="s">
        <v>266</v>
      </c>
      <c r="D166" s="339"/>
      <c r="E166" s="340"/>
      <c r="F166" s="340"/>
      <c r="G166" s="340"/>
      <c r="H166" s="340"/>
      <c r="I166" s="340"/>
      <c r="J166" s="340"/>
      <c r="K166" s="340"/>
      <c r="L166" s="340"/>
      <c r="M166" s="340"/>
      <c r="N166" s="340"/>
      <c r="O166" s="340"/>
      <c r="P166" s="340"/>
      <c r="Q166" s="340"/>
      <c r="R166" s="340"/>
      <c r="S166" s="340"/>
      <c r="T166" s="340"/>
      <c r="U166" s="340"/>
      <c r="V166" s="340"/>
      <c r="W166" s="341"/>
      <c r="X166" s="341"/>
      <c r="Y166" s="341"/>
      <c r="Z166" s="341"/>
      <c r="AA166" s="342"/>
    </row>
    <row r="167" spans="1:27" ht="30" customHeight="1" thickBot="1" x14ac:dyDescent="0.25">
      <c r="A167" s="326" t="s">
        <v>29</v>
      </c>
      <c r="B167" s="327">
        <v>43841</v>
      </c>
      <c r="C167" s="328" t="s">
        <v>267</v>
      </c>
      <c r="D167" s="329" t="s">
        <v>64</v>
      </c>
      <c r="E167" s="330"/>
      <c r="F167" s="331"/>
      <c r="G167" s="332">
        <f t="shared" ref="G167:G168" si="217">E167*F167</f>
        <v>0</v>
      </c>
      <c r="H167" s="333"/>
      <c r="I167" s="276"/>
      <c r="J167" s="334">
        <v>0</v>
      </c>
      <c r="K167" s="330"/>
      <c r="L167" s="331"/>
      <c r="M167" s="332">
        <f t="shared" ref="M167:M168" si="218">K167*L167</f>
        <v>0</v>
      </c>
      <c r="N167" s="334"/>
      <c r="O167" s="309"/>
      <c r="P167" s="334">
        <v>0</v>
      </c>
      <c r="Q167" s="330"/>
      <c r="R167" s="331"/>
      <c r="S167" s="332">
        <f t="shared" ref="S167:S168" si="219">Q167*R167</f>
        <v>0</v>
      </c>
      <c r="T167" s="375"/>
      <c r="U167" s="375"/>
      <c r="V167" s="375">
        <v>0</v>
      </c>
      <c r="W167" s="424">
        <f t="shared" ref="W167:W168" si="220">G167+M167+S167</f>
        <v>0</v>
      </c>
      <c r="X167" s="424">
        <v>0</v>
      </c>
      <c r="Y167" s="424">
        <v>0</v>
      </c>
      <c r="Z167" s="424">
        <v>0</v>
      </c>
      <c r="AA167" s="335"/>
    </row>
    <row r="168" spans="1:27" ht="30" hidden="1" customHeight="1" x14ac:dyDescent="0.2">
      <c r="A168" s="53" t="s">
        <v>29</v>
      </c>
      <c r="B168" s="113">
        <v>43872</v>
      </c>
      <c r="C168" s="55" t="s">
        <v>267</v>
      </c>
      <c r="D168" s="56" t="s">
        <v>64</v>
      </c>
      <c r="E168" s="57"/>
      <c r="F168" s="58"/>
      <c r="G168" s="59">
        <f t="shared" si="217"/>
        <v>0</v>
      </c>
      <c r="H168" s="220"/>
      <c r="I168" s="230"/>
      <c r="J168" s="209">
        <v>0</v>
      </c>
      <c r="K168" s="57"/>
      <c r="L168" s="58"/>
      <c r="M168" s="59">
        <f t="shared" si="218"/>
        <v>0</v>
      </c>
      <c r="N168" s="209"/>
      <c r="O168" s="230"/>
      <c r="P168" s="209">
        <v>0</v>
      </c>
      <c r="Q168" s="57"/>
      <c r="R168" s="58"/>
      <c r="S168" s="59">
        <f t="shared" si="219"/>
        <v>0</v>
      </c>
      <c r="T168" s="374"/>
      <c r="U168" s="374"/>
      <c r="V168" s="374">
        <v>0</v>
      </c>
      <c r="W168" s="422">
        <f t="shared" si="220"/>
        <v>0</v>
      </c>
      <c r="X168" s="422">
        <v>0</v>
      </c>
      <c r="Y168" s="422">
        <v>0</v>
      </c>
      <c r="Z168" s="422">
        <v>0</v>
      </c>
      <c r="AA168" s="122"/>
    </row>
    <row r="169" spans="1:27" ht="30" customHeight="1" thickBot="1" x14ac:dyDescent="0.25">
      <c r="A169" s="576" t="s">
        <v>268</v>
      </c>
      <c r="B169" s="577"/>
      <c r="C169" s="577"/>
      <c r="D169" s="578"/>
      <c r="E169" s="288">
        <f>SUM(E167:E168)</f>
        <v>0</v>
      </c>
      <c r="F169" s="289"/>
      <c r="G169" s="290">
        <f t="shared" ref="G169:K169" si="221">SUM(G167:G168)</f>
        <v>0</v>
      </c>
      <c r="H169" s="291">
        <v>0</v>
      </c>
      <c r="I169" s="292"/>
      <c r="J169" s="293">
        <v>0</v>
      </c>
      <c r="K169" s="288">
        <f t="shared" si="221"/>
        <v>0</v>
      </c>
      <c r="L169" s="289"/>
      <c r="M169" s="290">
        <f t="shared" ref="M169:Q169" si="222">SUM(M167:M168)</f>
        <v>0</v>
      </c>
      <c r="N169" s="293">
        <v>0</v>
      </c>
      <c r="O169" s="292"/>
      <c r="P169" s="293">
        <v>0</v>
      </c>
      <c r="Q169" s="288">
        <f t="shared" si="222"/>
        <v>0</v>
      </c>
      <c r="R169" s="289"/>
      <c r="S169" s="290">
        <f t="shared" ref="S169:W169" si="223">SUM(S167:S168)</f>
        <v>0</v>
      </c>
      <c r="T169" s="373">
        <v>0</v>
      </c>
      <c r="U169" s="373"/>
      <c r="V169" s="373">
        <v>0</v>
      </c>
      <c r="W169" s="413">
        <f t="shared" si="223"/>
        <v>0</v>
      </c>
      <c r="X169" s="413">
        <v>0</v>
      </c>
      <c r="Y169" s="413">
        <v>0</v>
      </c>
      <c r="Z169" s="413">
        <v>0</v>
      </c>
      <c r="AA169" s="294"/>
    </row>
    <row r="170" spans="1:27" ht="30" customHeight="1" x14ac:dyDescent="0.2">
      <c r="A170" s="277" t="s">
        <v>24</v>
      </c>
      <c r="B170" s="278">
        <v>12</v>
      </c>
      <c r="C170" s="279" t="s">
        <v>269</v>
      </c>
      <c r="D170" s="280"/>
      <c r="E170" s="281"/>
      <c r="F170" s="281"/>
      <c r="G170" s="281"/>
      <c r="H170" s="281"/>
      <c r="I170" s="243"/>
      <c r="J170" s="281"/>
      <c r="K170" s="281"/>
      <c r="L170" s="281"/>
      <c r="M170" s="281"/>
      <c r="N170" s="281"/>
      <c r="O170" s="281"/>
      <c r="P170" s="281"/>
      <c r="Q170" s="281"/>
      <c r="R170" s="281"/>
      <c r="S170" s="281"/>
      <c r="T170" s="281"/>
      <c r="U170" s="281"/>
      <c r="V170" s="281"/>
      <c r="W170" s="282"/>
      <c r="X170" s="282"/>
      <c r="Y170" s="282"/>
      <c r="Z170" s="282"/>
      <c r="AA170" s="283"/>
    </row>
    <row r="171" spans="1:27" ht="30" hidden="1" customHeight="1" x14ac:dyDescent="0.2">
      <c r="A171" s="104" t="s">
        <v>29</v>
      </c>
      <c r="B171" s="105">
        <v>43842</v>
      </c>
      <c r="C171" s="106" t="s">
        <v>270</v>
      </c>
      <c r="D171" s="107" t="s">
        <v>271</v>
      </c>
      <c r="E171" s="108"/>
      <c r="F171" s="109"/>
      <c r="G171" s="110">
        <f t="shared" ref="G171:G174" si="224">E171*F171</f>
        <v>0</v>
      </c>
      <c r="H171" s="226"/>
      <c r="I171" s="315"/>
      <c r="J171" s="215"/>
      <c r="K171" s="108"/>
      <c r="L171" s="109"/>
      <c r="M171" s="110">
        <f t="shared" ref="M171:M174" si="225">K171*L171</f>
        <v>0</v>
      </c>
      <c r="N171" s="215"/>
      <c r="O171" s="215"/>
      <c r="P171" s="215"/>
      <c r="Q171" s="108"/>
      <c r="R171" s="109"/>
      <c r="S171" s="110">
        <f t="shared" ref="S171:S174" si="226">Q171*R171</f>
        <v>0</v>
      </c>
      <c r="T171" s="376"/>
      <c r="U171" s="376"/>
      <c r="V171" s="376"/>
      <c r="W171" s="123">
        <f t="shared" ref="W171:W174" si="227">G171+M171+S171</f>
        <v>0</v>
      </c>
      <c r="X171" s="123"/>
      <c r="Y171" s="123"/>
      <c r="Z171" s="123"/>
      <c r="AA171" s="124"/>
    </row>
    <row r="172" spans="1:27" ht="30" customHeight="1" x14ac:dyDescent="0.2">
      <c r="A172" s="62" t="s">
        <v>29</v>
      </c>
      <c r="B172" s="111">
        <v>43873</v>
      </c>
      <c r="C172" s="486" t="s">
        <v>392</v>
      </c>
      <c r="D172" s="65" t="s">
        <v>244</v>
      </c>
      <c r="E172" s="125">
        <v>90</v>
      </c>
      <c r="F172" s="126">
        <v>180</v>
      </c>
      <c r="G172" s="68">
        <f t="shared" si="224"/>
        <v>16200</v>
      </c>
      <c r="H172" s="221">
        <v>90</v>
      </c>
      <c r="I172" s="231">
        <v>180</v>
      </c>
      <c r="J172" s="210">
        <v>16200</v>
      </c>
      <c r="K172" s="66"/>
      <c r="L172" s="67"/>
      <c r="M172" s="68">
        <f t="shared" si="225"/>
        <v>0</v>
      </c>
      <c r="N172" s="210"/>
      <c r="O172" s="231"/>
      <c r="P172" s="210">
        <v>0</v>
      </c>
      <c r="Q172" s="66"/>
      <c r="R172" s="67"/>
      <c r="S172" s="68">
        <f t="shared" si="226"/>
        <v>0</v>
      </c>
      <c r="T172" s="377"/>
      <c r="U172" s="377"/>
      <c r="V172" s="377">
        <v>0</v>
      </c>
      <c r="W172" s="425">
        <f t="shared" si="227"/>
        <v>16200</v>
      </c>
      <c r="X172" s="430">
        <v>16200</v>
      </c>
      <c r="Y172" s="404">
        <v>0</v>
      </c>
      <c r="Z172" s="431">
        <v>0</v>
      </c>
      <c r="AA172" s="64"/>
    </row>
    <row r="173" spans="1:27" ht="30" customHeight="1" thickBot="1" x14ac:dyDescent="0.25">
      <c r="A173" s="53" t="s">
        <v>29</v>
      </c>
      <c r="B173" s="113">
        <v>43902</v>
      </c>
      <c r="C173" s="494" t="s">
        <v>393</v>
      </c>
      <c r="D173" s="56" t="s">
        <v>244</v>
      </c>
      <c r="E173" s="127">
        <v>90</v>
      </c>
      <c r="F173" s="128">
        <v>100</v>
      </c>
      <c r="G173" s="59">
        <f t="shared" si="224"/>
        <v>9000</v>
      </c>
      <c r="H173" s="220">
        <v>90</v>
      </c>
      <c r="I173" s="230">
        <v>100</v>
      </c>
      <c r="J173" s="209">
        <v>9000</v>
      </c>
      <c r="K173" s="57"/>
      <c r="L173" s="58"/>
      <c r="M173" s="59">
        <f t="shared" si="225"/>
        <v>0</v>
      </c>
      <c r="N173" s="209"/>
      <c r="O173" s="230"/>
      <c r="P173" s="209">
        <v>0</v>
      </c>
      <c r="Q173" s="57"/>
      <c r="R173" s="58"/>
      <c r="S173" s="59">
        <f t="shared" si="226"/>
        <v>0</v>
      </c>
      <c r="T173" s="374"/>
      <c r="U173" s="374"/>
      <c r="V173" s="374">
        <v>0</v>
      </c>
      <c r="W173" s="422">
        <f t="shared" si="227"/>
        <v>9000</v>
      </c>
      <c r="X173" s="423">
        <v>9000</v>
      </c>
      <c r="Y173" s="403">
        <v>0</v>
      </c>
      <c r="Z173" s="432">
        <v>0</v>
      </c>
      <c r="AA173" s="55"/>
    </row>
    <row r="174" spans="1:27" ht="30" hidden="1" customHeight="1" x14ac:dyDescent="0.2">
      <c r="A174" s="343" t="s">
        <v>29</v>
      </c>
      <c r="B174" s="344">
        <v>43933</v>
      </c>
      <c r="C174" s="345" t="s">
        <v>272</v>
      </c>
      <c r="D174" s="346"/>
      <c r="E174" s="347"/>
      <c r="F174" s="348">
        <v>0.22</v>
      </c>
      <c r="G174" s="349">
        <f t="shared" si="224"/>
        <v>0</v>
      </c>
      <c r="H174" s="222"/>
      <c r="I174" s="232">
        <v>0.22</v>
      </c>
      <c r="J174" s="211">
        <v>0</v>
      </c>
      <c r="K174" s="350"/>
      <c r="L174" s="351">
        <v>0.22</v>
      </c>
      <c r="M174" s="349">
        <f t="shared" si="225"/>
        <v>0</v>
      </c>
      <c r="N174" s="211"/>
      <c r="O174" s="232">
        <v>0.22</v>
      </c>
      <c r="P174" s="211">
        <v>0</v>
      </c>
      <c r="Q174" s="350"/>
      <c r="R174" s="351">
        <v>0.22</v>
      </c>
      <c r="S174" s="349">
        <f t="shared" si="226"/>
        <v>0</v>
      </c>
      <c r="T174" s="211"/>
      <c r="U174" s="211">
        <v>0.22</v>
      </c>
      <c r="V174" s="211">
        <v>0</v>
      </c>
      <c r="W174" s="426">
        <f t="shared" si="227"/>
        <v>0</v>
      </c>
      <c r="X174" s="427">
        <v>0</v>
      </c>
      <c r="Y174" s="427">
        <v>0</v>
      </c>
      <c r="Z174" s="427">
        <v>0</v>
      </c>
      <c r="AA174" s="352"/>
    </row>
    <row r="175" spans="1:27" ht="30" customHeight="1" thickBot="1" x14ac:dyDescent="0.25">
      <c r="A175" s="353" t="s">
        <v>273</v>
      </c>
      <c r="B175" s="354"/>
      <c r="C175" s="355"/>
      <c r="D175" s="356"/>
      <c r="E175" s="357">
        <f>SUM(E171:E173)</f>
        <v>180</v>
      </c>
      <c r="F175" s="358"/>
      <c r="G175" s="359">
        <f>SUM(G171:G174)</f>
        <v>25200</v>
      </c>
      <c r="H175" s="360">
        <v>180</v>
      </c>
      <c r="I175" s="361"/>
      <c r="J175" s="362">
        <v>25200</v>
      </c>
      <c r="K175" s="357">
        <f>SUM(K171:K173)</f>
        <v>0</v>
      </c>
      <c r="L175" s="358"/>
      <c r="M175" s="359">
        <f>SUM(M171:M174)</f>
        <v>0</v>
      </c>
      <c r="N175" s="362">
        <v>0</v>
      </c>
      <c r="O175" s="361"/>
      <c r="P175" s="362">
        <v>0</v>
      </c>
      <c r="Q175" s="357">
        <f>SUM(Q171:Q173)</f>
        <v>0</v>
      </c>
      <c r="R175" s="358"/>
      <c r="S175" s="359">
        <f t="shared" ref="S175:W175" si="228">SUM(S171:S174)</f>
        <v>0</v>
      </c>
      <c r="T175" s="378">
        <v>0</v>
      </c>
      <c r="U175" s="378"/>
      <c r="V175" s="378">
        <v>0</v>
      </c>
      <c r="W175" s="428">
        <f t="shared" si="228"/>
        <v>25200</v>
      </c>
      <c r="X175" s="429">
        <v>25200</v>
      </c>
      <c r="Y175" s="429">
        <v>0</v>
      </c>
      <c r="Z175" s="429">
        <v>0</v>
      </c>
      <c r="AA175" s="363"/>
    </row>
    <row r="176" spans="1:27" ht="30" customHeight="1" thickBot="1" x14ac:dyDescent="0.25">
      <c r="A176" s="368" t="s">
        <v>24</v>
      </c>
      <c r="B176" s="264">
        <v>13</v>
      </c>
      <c r="C176" s="265" t="s">
        <v>274</v>
      </c>
      <c r="D176" s="266"/>
      <c r="E176" s="267"/>
      <c r="F176" s="267"/>
      <c r="G176" s="267"/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7"/>
      <c r="S176" s="267"/>
      <c r="T176" s="267"/>
      <c r="U176" s="267"/>
      <c r="V176" s="267"/>
      <c r="W176" s="268"/>
      <c r="X176" s="268"/>
      <c r="Y176" s="268"/>
      <c r="Z176" s="268"/>
      <c r="AA176" s="369"/>
    </row>
    <row r="177" spans="1:27" ht="30" customHeight="1" thickBot="1" x14ac:dyDescent="0.25">
      <c r="A177" s="255" t="s">
        <v>26</v>
      </c>
      <c r="B177" s="256" t="s">
        <v>275</v>
      </c>
      <c r="C177" s="364" t="s">
        <v>276</v>
      </c>
      <c r="D177" s="365"/>
      <c r="E177" s="366">
        <f>SUM(E178:E179)</f>
        <v>2</v>
      </c>
      <c r="F177" s="367"/>
      <c r="G177" s="261">
        <f>SUM(G178:G180)</f>
        <v>45000</v>
      </c>
      <c r="H177" s="223">
        <v>2</v>
      </c>
      <c r="I177" s="233"/>
      <c r="J177" s="212">
        <v>45000</v>
      </c>
      <c r="K177" s="259">
        <f>SUM(K178:K179)</f>
        <v>0</v>
      </c>
      <c r="L177" s="260"/>
      <c r="M177" s="261">
        <f>SUM(M178:M180)</f>
        <v>0</v>
      </c>
      <c r="N177" s="212">
        <v>0</v>
      </c>
      <c r="O177" s="271"/>
      <c r="P177" s="212">
        <v>0</v>
      </c>
      <c r="Q177" s="259">
        <f>SUM(Q178:Q179)</f>
        <v>0</v>
      </c>
      <c r="R177" s="260"/>
      <c r="S177" s="261">
        <f>SUM(S178:S180)</f>
        <v>0</v>
      </c>
      <c r="T177" s="212">
        <v>0</v>
      </c>
      <c r="U177" s="271"/>
      <c r="V177" s="212">
        <v>0</v>
      </c>
      <c r="W177" s="407">
        <f t="shared" ref="W177:W206" si="229">G177+M177+S177</f>
        <v>45000</v>
      </c>
      <c r="X177" s="408">
        <v>45000</v>
      </c>
      <c r="Y177" s="409">
        <v>0</v>
      </c>
      <c r="Z177" s="408">
        <v>0</v>
      </c>
      <c r="AA177" s="262"/>
    </row>
    <row r="178" spans="1:27" ht="28.5" customHeight="1" x14ac:dyDescent="0.2">
      <c r="A178" s="501" t="s">
        <v>29</v>
      </c>
      <c r="B178" s="502" t="s">
        <v>277</v>
      </c>
      <c r="C178" s="513" t="s">
        <v>394</v>
      </c>
      <c r="D178" s="503" t="s">
        <v>54</v>
      </c>
      <c r="E178" s="504">
        <v>1</v>
      </c>
      <c r="F178" s="505">
        <v>25000</v>
      </c>
      <c r="G178" s="506">
        <f t="shared" ref="G178:G180" si="230">E178*F178</f>
        <v>25000</v>
      </c>
      <c r="H178" s="507">
        <v>1</v>
      </c>
      <c r="I178" s="508">
        <v>25000</v>
      </c>
      <c r="J178" s="509">
        <v>25000</v>
      </c>
      <c r="K178" s="488"/>
      <c r="L178" s="510"/>
      <c r="M178" s="506">
        <f t="shared" ref="M178:M180" si="231">K178*L178</f>
        <v>0</v>
      </c>
      <c r="N178" s="509"/>
      <c r="O178" s="508"/>
      <c r="P178" s="509">
        <v>0</v>
      </c>
      <c r="Q178" s="488"/>
      <c r="R178" s="510"/>
      <c r="S178" s="506">
        <f t="shared" ref="S178:S180" si="232">Q178*R178</f>
        <v>0</v>
      </c>
      <c r="T178" s="509"/>
      <c r="U178" s="508"/>
      <c r="V178" s="509">
        <v>0</v>
      </c>
      <c r="W178" s="511">
        <f t="shared" si="229"/>
        <v>25000</v>
      </c>
      <c r="X178" s="512">
        <v>25000</v>
      </c>
      <c r="Y178" s="444">
        <v>0</v>
      </c>
      <c r="Z178" s="512">
        <v>0</v>
      </c>
      <c r="AA178" s="449"/>
    </row>
    <row r="179" spans="1:27" ht="39.75" customHeight="1" thickBot="1" x14ac:dyDescent="0.25">
      <c r="A179" s="326" t="s">
        <v>29</v>
      </c>
      <c r="B179" s="496" t="s">
        <v>278</v>
      </c>
      <c r="C179" s="514" t="s">
        <v>395</v>
      </c>
      <c r="D179" s="329" t="s">
        <v>54</v>
      </c>
      <c r="E179" s="498">
        <v>1</v>
      </c>
      <c r="F179" s="499">
        <v>20000</v>
      </c>
      <c r="G179" s="332">
        <f t="shared" si="230"/>
        <v>20000</v>
      </c>
      <c r="H179" s="333">
        <v>1</v>
      </c>
      <c r="I179" s="276">
        <v>20000</v>
      </c>
      <c r="J179" s="334">
        <v>20000</v>
      </c>
      <c r="K179" s="330"/>
      <c r="L179" s="331"/>
      <c r="M179" s="332">
        <f t="shared" si="231"/>
        <v>0</v>
      </c>
      <c r="N179" s="334"/>
      <c r="O179" s="276"/>
      <c r="P179" s="334">
        <v>0</v>
      </c>
      <c r="Q179" s="330"/>
      <c r="R179" s="331"/>
      <c r="S179" s="332">
        <f t="shared" si="232"/>
        <v>0</v>
      </c>
      <c r="T179" s="334"/>
      <c r="U179" s="276"/>
      <c r="V179" s="334">
        <v>0</v>
      </c>
      <c r="W179" s="500">
        <f t="shared" si="229"/>
        <v>20000</v>
      </c>
      <c r="X179" s="399">
        <v>20000</v>
      </c>
      <c r="Y179" s="406">
        <v>0</v>
      </c>
      <c r="Z179" s="399">
        <v>0</v>
      </c>
      <c r="AA179" s="497"/>
    </row>
    <row r="180" spans="1:27" ht="30" hidden="1" customHeight="1" x14ac:dyDescent="0.2">
      <c r="A180" s="53" t="s">
        <v>29</v>
      </c>
      <c r="B180" s="54" t="s">
        <v>279</v>
      </c>
      <c r="C180" s="55" t="s">
        <v>280</v>
      </c>
      <c r="D180" s="81"/>
      <c r="E180" s="57"/>
      <c r="F180" s="58">
        <v>0.22</v>
      </c>
      <c r="G180" s="59">
        <f t="shared" si="230"/>
        <v>0</v>
      </c>
      <c r="H180" s="220"/>
      <c r="I180" s="230">
        <v>0.22</v>
      </c>
      <c r="J180" s="209">
        <v>0</v>
      </c>
      <c r="K180" s="57"/>
      <c r="L180" s="58">
        <v>0.22</v>
      </c>
      <c r="M180" s="59">
        <f t="shared" si="231"/>
        <v>0</v>
      </c>
      <c r="N180" s="209"/>
      <c r="O180" s="230">
        <v>0.22</v>
      </c>
      <c r="P180" s="209">
        <v>0</v>
      </c>
      <c r="Q180" s="57"/>
      <c r="R180" s="58">
        <v>0.22</v>
      </c>
      <c r="S180" s="59">
        <f t="shared" si="232"/>
        <v>0</v>
      </c>
      <c r="T180" s="209"/>
      <c r="U180" s="230">
        <v>0.22</v>
      </c>
      <c r="V180" s="209">
        <v>0</v>
      </c>
      <c r="W180" s="391">
        <f t="shared" si="229"/>
        <v>0</v>
      </c>
      <c r="X180" s="396">
        <v>0</v>
      </c>
      <c r="Y180" s="403">
        <v>0</v>
      </c>
      <c r="Z180" s="396">
        <v>0</v>
      </c>
      <c r="AA180" s="71"/>
    </row>
    <row r="181" spans="1:27" ht="30" customHeight="1" x14ac:dyDescent="0.2">
      <c r="A181" s="45" t="s">
        <v>26</v>
      </c>
      <c r="B181" s="46" t="s">
        <v>275</v>
      </c>
      <c r="C181" s="99" t="s">
        <v>281</v>
      </c>
      <c r="D181" s="48"/>
      <c r="E181" s="49">
        <f>SUM(E182:E184)</f>
        <v>3</v>
      </c>
      <c r="F181" s="50"/>
      <c r="G181" s="51">
        <f>SUM(G182:G185)</f>
        <v>57800</v>
      </c>
      <c r="H181" s="219">
        <v>3</v>
      </c>
      <c r="I181" s="229"/>
      <c r="J181" s="208">
        <v>57800</v>
      </c>
      <c r="K181" s="49">
        <f>SUM(K182:K184)</f>
        <v>0</v>
      </c>
      <c r="L181" s="50"/>
      <c r="M181" s="51">
        <f>SUM(M182:M185)</f>
        <v>0</v>
      </c>
      <c r="N181" s="208">
        <v>0</v>
      </c>
      <c r="O181" s="229"/>
      <c r="P181" s="208">
        <v>0</v>
      </c>
      <c r="Q181" s="49">
        <f>SUM(Q182:Q184)</f>
        <v>0</v>
      </c>
      <c r="R181" s="50"/>
      <c r="S181" s="51">
        <f>SUM(S182:S185)</f>
        <v>0</v>
      </c>
      <c r="T181" s="208">
        <v>0</v>
      </c>
      <c r="U181" s="229"/>
      <c r="V181" s="208">
        <v>0</v>
      </c>
      <c r="W181" s="390">
        <f t="shared" si="229"/>
        <v>57800</v>
      </c>
      <c r="X181" s="395">
        <v>57800</v>
      </c>
      <c r="Y181" s="402">
        <v>0</v>
      </c>
      <c r="Z181" s="395">
        <v>0</v>
      </c>
      <c r="AA181" s="52"/>
    </row>
    <row r="182" spans="1:27" ht="30" customHeight="1" x14ac:dyDescent="0.2">
      <c r="A182" s="62" t="s">
        <v>29</v>
      </c>
      <c r="B182" s="63" t="s">
        <v>282</v>
      </c>
      <c r="C182" s="486" t="s">
        <v>396</v>
      </c>
      <c r="D182" s="65" t="s">
        <v>54</v>
      </c>
      <c r="E182" s="66">
        <v>1</v>
      </c>
      <c r="F182" s="67">
        <v>20000</v>
      </c>
      <c r="G182" s="68">
        <f t="shared" ref="G182:G185" si="233">E182*F182</f>
        <v>20000</v>
      </c>
      <c r="H182" s="221">
        <v>1</v>
      </c>
      <c r="I182" s="231">
        <v>20000</v>
      </c>
      <c r="J182" s="210">
        <v>20000</v>
      </c>
      <c r="K182" s="66"/>
      <c r="L182" s="67"/>
      <c r="M182" s="68">
        <f t="shared" ref="M182:M185" si="234">K182*L182</f>
        <v>0</v>
      </c>
      <c r="N182" s="210"/>
      <c r="O182" s="231"/>
      <c r="P182" s="210">
        <v>0</v>
      </c>
      <c r="Q182" s="66"/>
      <c r="R182" s="67"/>
      <c r="S182" s="68">
        <f t="shared" ref="S182:S185" si="235">Q182*R182</f>
        <v>0</v>
      </c>
      <c r="T182" s="210"/>
      <c r="U182" s="231"/>
      <c r="V182" s="210">
        <v>0</v>
      </c>
      <c r="W182" s="392">
        <f t="shared" si="229"/>
        <v>20000</v>
      </c>
      <c r="X182" s="397">
        <v>20000</v>
      </c>
      <c r="Y182" s="404">
        <v>0</v>
      </c>
      <c r="Z182" s="397">
        <v>0</v>
      </c>
      <c r="AA182" s="72"/>
    </row>
    <row r="183" spans="1:27" ht="30" customHeight="1" x14ac:dyDescent="0.2">
      <c r="A183" s="62" t="s">
        <v>29</v>
      </c>
      <c r="B183" s="63" t="s">
        <v>283</v>
      </c>
      <c r="C183" s="486" t="s">
        <v>397</v>
      </c>
      <c r="D183" s="65" t="s">
        <v>54</v>
      </c>
      <c r="E183" s="66">
        <v>1</v>
      </c>
      <c r="F183" s="67">
        <v>20000</v>
      </c>
      <c r="G183" s="68">
        <f t="shared" si="233"/>
        <v>20000</v>
      </c>
      <c r="H183" s="221">
        <v>1</v>
      </c>
      <c r="I183" s="231">
        <v>20000</v>
      </c>
      <c r="J183" s="210">
        <v>20000</v>
      </c>
      <c r="K183" s="66"/>
      <c r="L183" s="67"/>
      <c r="M183" s="68">
        <f t="shared" si="234"/>
        <v>0</v>
      </c>
      <c r="N183" s="210"/>
      <c r="O183" s="231"/>
      <c r="P183" s="210">
        <v>0</v>
      </c>
      <c r="Q183" s="66"/>
      <c r="R183" s="67"/>
      <c r="S183" s="68">
        <f t="shared" si="235"/>
        <v>0</v>
      </c>
      <c r="T183" s="210"/>
      <c r="U183" s="231"/>
      <c r="V183" s="210">
        <v>0</v>
      </c>
      <c r="W183" s="392">
        <f t="shared" si="229"/>
        <v>20000</v>
      </c>
      <c r="X183" s="397">
        <v>20000</v>
      </c>
      <c r="Y183" s="404">
        <v>0</v>
      </c>
      <c r="Z183" s="397">
        <v>0</v>
      </c>
      <c r="AA183" s="72"/>
    </row>
    <row r="184" spans="1:27" ht="30" customHeight="1" thickBot="1" x14ac:dyDescent="0.25">
      <c r="A184" s="53" t="s">
        <v>29</v>
      </c>
      <c r="B184" s="54" t="s">
        <v>284</v>
      </c>
      <c r="C184" s="494" t="s">
        <v>398</v>
      </c>
      <c r="D184" s="56" t="s">
        <v>54</v>
      </c>
      <c r="E184" s="57">
        <v>1</v>
      </c>
      <c r="F184" s="58">
        <v>17800</v>
      </c>
      <c r="G184" s="59">
        <f t="shared" si="233"/>
        <v>17800</v>
      </c>
      <c r="H184" s="220">
        <v>1</v>
      </c>
      <c r="I184" s="230">
        <v>17800</v>
      </c>
      <c r="J184" s="209">
        <v>17800</v>
      </c>
      <c r="K184" s="57"/>
      <c r="L184" s="58"/>
      <c r="M184" s="59">
        <f t="shared" si="234"/>
        <v>0</v>
      </c>
      <c r="N184" s="209"/>
      <c r="O184" s="230"/>
      <c r="P184" s="209">
        <v>0</v>
      </c>
      <c r="Q184" s="57"/>
      <c r="R184" s="58"/>
      <c r="S184" s="59">
        <f t="shared" si="235"/>
        <v>0</v>
      </c>
      <c r="T184" s="209"/>
      <c r="U184" s="230"/>
      <c r="V184" s="209">
        <v>0</v>
      </c>
      <c r="W184" s="391">
        <f t="shared" si="229"/>
        <v>17800</v>
      </c>
      <c r="X184" s="396">
        <v>17800</v>
      </c>
      <c r="Y184" s="403">
        <v>0</v>
      </c>
      <c r="Z184" s="396">
        <v>0</v>
      </c>
      <c r="AA184" s="61"/>
    </row>
    <row r="185" spans="1:27" ht="30" hidden="1" customHeight="1" x14ac:dyDescent="0.2">
      <c r="A185" s="53" t="s">
        <v>29</v>
      </c>
      <c r="B185" s="54" t="s">
        <v>285</v>
      </c>
      <c r="C185" s="55" t="s">
        <v>286</v>
      </c>
      <c r="D185" s="81"/>
      <c r="E185" s="57"/>
      <c r="F185" s="58">
        <v>0.22</v>
      </c>
      <c r="G185" s="59">
        <f t="shared" si="233"/>
        <v>0</v>
      </c>
      <c r="H185" s="220"/>
      <c r="I185" s="230">
        <v>0.22</v>
      </c>
      <c r="J185" s="209">
        <v>0</v>
      </c>
      <c r="K185" s="57"/>
      <c r="L185" s="58">
        <v>0.22</v>
      </c>
      <c r="M185" s="59">
        <f t="shared" si="234"/>
        <v>0</v>
      </c>
      <c r="N185" s="209"/>
      <c r="O185" s="230">
        <v>0.22</v>
      </c>
      <c r="P185" s="209">
        <v>0</v>
      </c>
      <c r="Q185" s="57"/>
      <c r="R185" s="58">
        <v>0.22</v>
      </c>
      <c r="S185" s="59">
        <f t="shared" si="235"/>
        <v>0</v>
      </c>
      <c r="T185" s="209"/>
      <c r="U185" s="230">
        <v>0.22</v>
      </c>
      <c r="V185" s="209">
        <v>0</v>
      </c>
      <c r="W185" s="391">
        <f t="shared" si="229"/>
        <v>0</v>
      </c>
      <c r="X185" s="396">
        <v>0</v>
      </c>
      <c r="Y185" s="403">
        <v>0</v>
      </c>
      <c r="Z185" s="396">
        <v>0</v>
      </c>
      <c r="AA185" s="71"/>
    </row>
    <row r="186" spans="1:27" ht="30" customHeight="1" x14ac:dyDescent="0.2">
      <c r="A186" s="45" t="s">
        <v>26</v>
      </c>
      <c r="B186" s="46" t="s">
        <v>287</v>
      </c>
      <c r="C186" s="99" t="s">
        <v>288</v>
      </c>
      <c r="D186" s="48"/>
      <c r="E186" s="49">
        <f>SUM(E187:E189)</f>
        <v>0</v>
      </c>
      <c r="F186" s="50"/>
      <c r="G186" s="51">
        <f t="shared" ref="G186:K186" si="236">SUM(G187:G189)</f>
        <v>0</v>
      </c>
      <c r="H186" s="219">
        <v>0</v>
      </c>
      <c r="I186" s="229"/>
      <c r="J186" s="208">
        <v>0</v>
      </c>
      <c r="K186" s="49">
        <f t="shared" si="236"/>
        <v>0</v>
      </c>
      <c r="L186" s="50"/>
      <c r="M186" s="51">
        <f t="shared" ref="M186:Q186" si="237">SUM(M187:M189)</f>
        <v>0</v>
      </c>
      <c r="N186" s="208">
        <v>0</v>
      </c>
      <c r="O186" s="229"/>
      <c r="P186" s="208">
        <v>0</v>
      </c>
      <c r="Q186" s="49">
        <f t="shared" si="237"/>
        <v>0</v>
      </c>
      <c r="R186" s="50"/>
      <c r="S186" s="51">
        <f>SUM(S187:S189)</f>
        <v>0</v>
      </c>
      <c r="T186" s="208">
        <v>0</v>
      </c>
      <c r="U186" s="229"/>
      <c r="V186" s="208">
        <v>0</v>
      </c>
      <c r="W186" s="390">
        <f t="shared" si="229"/>
        <v>0</v>
      </c>
      <c r="X186" s="395">
        <v>0</v>
      </c>
      <c r="Y186" s="402">
        <v>0</v>
      </c>
      <c r="Z186" s="395">
        <v>0</v>
      </c>
      <c r="AA186" s="52"/>
    </row>
    <row r="187" spans="1:27" ht="30" customHeight="1" thickBot="1" x14ac:dyDescent="0.25">
      <c r="A187" s="53" t="s">
        <v>29</v>
      </c>
      <c r="B187" s="54" t="s">
        <v>289</v>
      </c>
      <c r="C187" s="55" t="s">
        <v>290</v>
      </c>
      <c r="D187" s="81"/>
      <c r="E187" s="57"/>
      <c r="F187" s="58"/>
      <c r="G187" s="59">
        <f t="shared" ref="G187:G189" si="238">E187*F187</f>
        <v>0</v>
      </c>
      <c r="H187" s="220"/>
      <c r="I187" s="230"/>
      <c r="J187" s="209">
        <v>0</v>
      </c>
      <c r="K187" s="57"/>
      <c r="L187" s="58"/>
      <c r="M187" s="59">
        <f t="shared" ref="M187:M189" si="239">K187*L187</f>
        <v>0</v>
      </c>
      <c r="N187" s="209"/>
      <c r="O187" s="230"/>
      <c r="P187" s="209">
        <v>0</v>
      </c>
      <c r="Q187" s="57"/>
      <c r="R187" s="58"/>
      <c r="S187" s="59">
        <f t="shared" ref="S187:S189" si="240">Q187*R187</f>
        <v>0</v>
      </c>
      <c r="T187" s="209"/>
      <c r="U187" s="230"/>
      <c r="V187" s="209">
        <v>0</v>
      </c>
      <c r="W187" s="391">
        <f t="shared" si="229"/>
        <v>0</v>
      </c>
      <c r="X187" s="396">
        <v>0</v>
      </c>
      <c r="Y187" s="403">
        <v>0</v>
      </c>
      <c r="Z187" s="396">
        <v>0</v>
      </c>
      <c r="AA187" s="71"/>
    </row>
    <row r="188" spans="1:27" ht="30" hidden="1" customHeight="1" x14ac:dyDescent="0.2">
      <c r="A188" s="62" t="s">
        <v>29</v>
      </c>
      <c r="B188" s="63" t="s">
        <v>291</v>
      </c>
      <c r="C188" s="64" t="s">
        <v>290</v>
      </c>
      <c r="D188" s="80"/>
      <c r="E188" s="66"/>
      <c r="F188" s="67"/>
      <c r="G188" s="68">
        <f t="shared" si="238"/>
        <v>0</v>
      </c>
      <c r="H188" s="221"/>
      <c r="I188" s="231"/>
      <c r="J188" s="210"/>
      <c r="K188" s="66"/>
      <c r="L188" s="67"/>
      <c r="M188" s="68">
        <f t="shared" si="239"/>
        <v>0</v>
      </c>
      <c r="N188" s="210"/>
      <c r="O188" s="231"/>
      <c r="P188" s="210"/>
      <c r="Q188" s="66"/>
      <c r="R188" s="67"/>
      <c r="S188" s="68">
        <f t="shared" si="240"/>
        <v>0</v>
      </c>
      <c r="T188" s="210"/>
      <c r="U188" s="231"/>
      <c r="V188" s="210"/>
      <c r="W188" s="69">
        <f t="shared" si="229"/>
        <v>0</v>
      </c>
      <c r="X188" s="383"/>
      <c r="Y188" s="388"/>
      <c r="Z188" s="383"/>
      <c r="AA188" s="70"/>
    </row>
    <row r="189" spans="1:27" ht="30" hidden="1" customHeight="1" x14ac:dyDescent="0.2">
      <c r="A189" s="53" t="s">
        <v>29</v>
      </c>
      <c r="B189" s="54" t="s">
        <v>292</v>
      </c>
      <c r="C189" s="55" t="s">
        <v>290</v>
      </c>
      <c r="D189" s="81"/>
      <c r="E189" s="57"/>
      <c r="F189" s="58"/>
      <c r="G189" s="59">
        <f t="shared" si="238"/>
        <v>0</v>
      </c>
      <c r="H189" s="220"/>
      <c r="I189" s="230"/>
      <c r="J189" s="209"/>
      <c r="K189" s="57"/>
      <c r="L189" s="58"/>
      <c r="M189" s="59">
        <f t="shared" si="239"/>
        <v>0</v>
      </c>
      <c r="N189" s="209"/>
      <c r="O189" s="230"/>
      <c r="P189" s="209"/>
      <c r="Q189" s="57"/>
      <c r="R189" s="58"/>
      <c r="S189" s="59">
        <f t="shared" si="240"/>
        <v>0</v>
      </c>
      <c r="T189" s="209"/>
      <c r="U189" s="230"/>
      <c r="V189" s="209"/>
      <c r="W189" s="60">
        <f t="shared" si="229"/>
        <v>0</v>
      </c>
      <c r="X189" s="382"/>
      <c r="Y189" s="387"/>
      <c r="Z189" s="382"/>
      <c r="AA189" s="71"/>
    </row>
    <row r="190" spans="1:27" ht="30" customHeight="1" x14ac:dyDescent="0.2">
      <c r="A190" s="45" t="s">
        <v>26</v>
      </c>
      <c r="B190" s="46" t="s">
        <v>293</v>
      </c>
      <c r="C190" s="99" t="s">
        <v>274</v>
      </c>
      <c r="D190" s="48"/>
      <c r="E190" s="49">
        <f>SUM(E191:E196)</f>
        <v>54</v>
      </c>
      <c r="F190" s="50"/>
      <c r="G190" s="51">
        <f>SUM(G191:G206)</f>
        <v>105838</v>
      </c>
      <c r="H190" s="219">
        <v>54</v>
      </c>
      <c r="I190" s="229"/>
      <c r="J190" s="208">
        <v>105670.91</v>
      </c>
      <c r="K190" s="49">
        <f>SUM(K191:K196)</f>
        <v>1</v>
      </c>
      <c r="L190" s="50"/>
      <c r="M190" s="51">
        <f>SUM(M191:M205)</f>
        <v>700</v>
      </c>
      <c r="N190" s="208">
        <v>1</v>
      </c>
      <c r="O190" s="229"/>
      <c r="P190" s="208">
        <v>700</v>
      </c>
      <c r="Q190" s="49">
        <f>SUM(Q191:Q196)</f>
        <v>0</v>
      </c>
      <c r="R190" s="50"/>
      <c r="S190" s="51">
        <f>SUM(S191:S198)</f>
        <v>0</v>
      </c>
      <c r="T190" s="208">
        <v>0</v>
      </c>
      <c r="U190" s="229"/>
      <c r="V190" s="208">
        <v>0</v>
      </c>
      <c r="W190" s="390">
        <f t="shared" si="229"/>
        <v>106538</v>
      </c>
      <c r="X190" s="395">
        <v>106370.91</v>
      </c>
      <c r="Y190" s="402">
        <v>-167.09</v>
      </c>
      <c r="Z190" s="395">
        <v>-0.16</v>
      </c>
      <c r="AA190" s="52"/>
    </row>
    <row r="191" spans="1:27" ht="30" customHeight="1" x14ac:dyDescent="0.2">
      <c r="A191" s="62" t="s">
        <v>29</v>
      </c>
      <c r="B191" s="63" t="s">
        <v>294</v>
      </c>
      <c r="C191" s="64" t="s">
        <v>295</v>
      </c>
      <c r="D191" s="80"/>
      <c r="E191" s="66"/>
      <c r="F191" s="67"/>
      <c r="G191" s="68">
        <f t="shared" ref="G191:G193" si="241">E191*F191</f>
        <v>0</v>
      </c>
      <c r="H191" s="221"/>
      <c r="I191" s="231"/>
      <c r="J191" s="210">
        <v>0</v>
      </c>
      <c r="K191" s="66"/>
      <c r="L191" s="67"/>
      <c r="M191" s="68">
        <f t="shared" ref="M191:M206" si="242">K191*L191</f>
        <v>0</v>
      </c>
      <c r="N191" s="210"/>
      <c r="O191" s="231"/>
      <c r="P191" s="210">
        <v>0</v>
      </c>
      <c r="Q191" s="66"/>
      <c r="R191" s="67"/>
      <c r="S191" s="68">
        <f t="shared" ref="S191:S206" si="243">Q191*R191</f>
        <v>0</v>
      </c>
      <c r="T191" s="210"/>
      <c r="U191" s="231"/>
      <c r="V191" s="210">
        <v>0</v>
      </c>
      <c r="W191" s="392">
        <f t="shared" si="229"/>
        <v>0</v>
      </c>
      <c r="X191" s="397">
        <v>0</v>
      </c>
      <c r="Y191" s="404">
        <v>0</v>
      </c>
      <c r="Z191" s="397">
        <v>0</v>
      </c>
      <c r="AA191" s="70"/>
    </row>
    <row r="192" spans="1:27" ht="30" customHeight="1" x14ac:dyDescent="0.2">
      <c r="A192" s="62" t="s">
        <v>29</v>
      </c>
      <c r="B192" s="63" t="s">
        <v>296</v>
      </c>
      <c r="C192" s="515" t="s">
        <v>297</v>
      </c>
      <c r="D192" s="65" t="s">
        <v>298</v>
      </c>
      <c r="E192" s="66">
        <v>50</v>
      </c>
      <c r="F192" s="67">
        <v>3</v>
      </c>
      <c r="G192" s="68">
        <f t="shared" si="241"/>
        <v>150</v>
      </c>
      <c r="H192" s="221">
        <v>28</v>
      </c>
      <c r="I192" s="231">
        <v>3</v>
      </c>
      <c r="J192" s="210">
        <v>84</v>
      </c>
      <c r="K192" s="66"/>
      <c r="L192" s="67"/>
      <c r="M192" s="68">
        <f t="shared" si="242"/>
        <v>0</v>
      </c>
      <c r="N192" s="210"/>
      <c r="O192" s="231"/>
      <c r="P192" s="210">
        <v>0</v>
      </c>
      <c r="Q192" s="66"/>
      <c r="R192" s="67"/>
      <c r="S192" s="68">
        <f t="shared" si="243"/>
        <v>0</v>
      </c>
      <c r="T192" s="210"/>
      <c r="U192" s="231"/>
      <c r="V192" s="210">
        <v>0</v>
      </c>
      <c r="W192" s="392">
        <f t="shared" si="229"/>
        <v>150</v>
      </c>
      <c r="X192" s="397">
        <v>84</v>
      </c>
      <c r="Y192" s="404">
        <v>-66</v>
      </c>
      <c r="Z192" s="397">
        <v>-44</v>
      </c>
      <c r="AA192" s="70"/>
    </row>
    <row r="193" spans="1:27" ht="30" customHeight="1" x14ac:dyDescent="0.2">
      <c r="A193" s="62" t="s">
        <v>29</v>
      </c>
      <c r="B193" s="63" t="s">
        <v>299</v>
      </c>
      <c r="C193" s="515" t="s">
        <v>300</v>
      </c>
      <c r="D193" s="65" t="s">
        <v>32</v>
      </c>
      <c r="E193" s="66">
        <v>2</v>
      </c>
      <c r="F193" s="67">
        <v>299</v>
      </c>
      <c r="G193" s="68">
        <f t="shared" si="241"/>
        <v>598</v>
      </c>
      <c r="H193" s="221">
        <v>1</v>
      </c>
      <c r="I193" s="231">
        <v>496.91</v>
      </c>
      <c r="J193" s="210">
        <v>496.91</v>
      </c>
      <c r="K193" s="66"/>
      <c r="L193" s="67"/>
      <c r="M193" s="68">
        <f t="shared" si="242"/>
        <v>0</v>
      </c>
      <c r="N193" s="210"/>
      <c r="O193" s="231"/>
      <c r="P193" s="210">
        <v>0</v>
      </c>
      <c r="Q193" s="66"/>
      <c r="R193" s="67"/>
      <c r="S193" s="68">
        <f t="shared" si="243"/>
        <v>0</v>
      </c>
      <c r="T193" s="210"/>
      <c r="U193" s="231"/>
      <c r="V193" s="210">
        <v>0</v>
      </c>
      <c r="W193" s="392">
        <f t="shared" si="229"/>
        <v>598</v>
      </c>
      <c r="X193" s="397">
        <v>496.91</v>
      </c>
      <c r="Y193" s="404">
        <v>-101.09</v>
      </c>
      <c r="Z193" s="397">
        <v>-16.899999999999999</v>
      </c>
      <c r="AA193" s="70"/>
    </row>
    <row r="194" spans="1:27" ht="30" customHeight="1" x14ac:dyDescent="0.2">
      <c r="A194" s="62" t="s">
        <v>29</v>
      </c>
      <c r="B194" s="63" t="s">
        <v>301</v>
      </c>
      <c r="C194" s="64" t="s">
        <v>302</v>
      </c>
      <c r="D194" s="80"/>
      <c r="E194" s="66"/>
      <c r="F194" s="67"/>
      <c r="G194" s="68">
        <v>0</v>
      </c>
      <c r="H194" s="221"/>
      <c r="I194" s="231"/>
      <c r="J194" s="210">
        <v>0</v>
      </c>
      <c r="K194" s="66"/>
      <c r="L194" s="67"/>
      <c r="M194" s="68">
        <f t="shared" si="242"/>
        <v>0</v>
      </c>
      <c r="N194" s="210"/>
      <c r="O194" s="231"/>
      <c r="P194" s="210">
        <v>0</v>
      </c>
      <c r="Q194" s="66"/>
      <c r="R194" s="67"/>
      <c r="S194" s="68">
        <f t="shared" si="243"/>
        <v>0</v>
      </c>
      <c r="T194" s="210"/>
      <c r="U194" s="231"/>
      <c r="V194" s="210">
        <v>0</v>
      </c>
      <c r="W194" s="392">
        <f t="shared" si="229"/>
        <v>0</v>
      </c>
      <c r="X194" s="397">
        <v>0</v>
      </c>
      <c r="Y194" s="404">
        <v>0</v>
      </c>
      <c r="Z194" s="397">
        <v>0</v>
      </c>
      <c r="AA194" s="70"/>
    </row>
    <row r="195" spans="1:27" ht="38.25" customHeight="1" x14ac:dyDescent="0.2">
      <c r="A195" s="62" t="s">
        <v>29</v>
      </c>
      <c r="B195" s="63" t="s">
        <v>303</v>
      </c>
      <c r="C195" s="129" t="s">
        <v>399</v>
      </c>
      <c r="D195" s="65" t="s">
        <v>54</v>
      </c>
      <c r="E195" s="66">
        <v>1</v>
      </c>
      <c r="F195" s="67">
        <v>10000</v>
      </c>
      <c r="G195" s="68">
        <f t="shared" ref="G195:G206" si="244">E195*F195</f>
        <v>10000</v>
      </c>
      <c r="H195" s="221">
        <v>1</v>
      </c>
      <c r="I195" s="231">
        <v>10000</v>
      </c>
      <c r="J195" s="210">
        <v>10000</v>
      </c>
      <c r="K195" s="66">
        <v>1</v>
      </c>
      <c r="L195" s="67">
        <v>100</v>
      </c>
      <c r="M195" s="68">
        <f t="shared" si="242"/>
        <v>100</v>
      </c>
      <c r="N195" s="210">
        <v>1</v>
      </c>
      <c r="O195" s="231">
        <v>100</v>
      </c>
      <c r="P195" s="210">
        <v>100</v>
      </c>
      <c r="Q195" s="66"/>
      <c r="R195" s="67"/>
      <c r="S195" s="68">
        <f t="shared" si="243"/>
        <v>0</v>
      </c>
      <c r="T195" s="210"/>
      <c r="U195" s="231"/>
      <c r="V195" s="210">
        <v>0</v>
      </c>
      <c r="W195" s="392">
        <f t="shared" si="229"/>
        <v>10100</v>
      </c>
      <c r="X195" s="443">
        <v>10100</v>
      </c>
      <c r="Y195" s="444">
        <v>0</v>
      </c>
      <c r="Z195" s="445">
        <v>0</v>
      </c>
      <c r="AA195" s="449"/>
    </row>
    <row r="196" spans="1:27" ht="36" customHeight="1" x14ac:dyDescent="0.2">
      <c r="A196" s="62" t="s">
        <v>29</v>
      </c>
      <c r="B196" s="89" t="s">
        <v>304</v>
      </c>
      <c r="C196" s="64" t="s">
        <v>400</v>
      </c>
      <c r="D196" s="65" t="s">
        <v>54</v>
      </c>
      <c r="E196" s="66">
        <v>1</v>
      </c>
      <c r="F196" s="67">
        <v>27000</v>
      </c>
      <c r="G196" s="68">
        <f t="shared" si="244"/>
        <v>27000</v>
      </c>
      <c r="H196" s="221">
        <v>1</v>
      </c>
      <c r="I196" s="231">
        <v>27000</v>
      </c>
      <c r="J196" s="210">
        <v>27000</v>
      </c>
      <c r="K196" s="66"/>
      <c r="L196" s="67"/>
      <c r="M196" s="68">
        <f t="shared" si="242"/>
        <v>0</v>
      </c>
      <c r="N196" s="210"/>
      <c r="O196" s="231"/>
      <c r="P196" s="210">
        <v>0</v>
      </c>
      <c r="Q196" s="66"/>
      <c r="R196" s="67"/>
      <c r="S196" s="68">
        <f t="shared" si="243"/>
        <v>0</v>
      </c>
      <c r="T196" s="210"/>
      <c r="U196" s="231"/>
      <c r="V196" s="210">
        <v>0</v>
      </c>
      <c r="W196" s="392">
        <f t="shared" si="229"/>
        <v>27000</v>
      </c>
      <c r="X196" s="400">
        <v>27000</v>
      </c>
      <c r="Y196" s="446">
        <v>0</v>
      </c>
      <c r="Z196" s="400">
        <v>0</v>
      </c>
      <c r="AA196" s="324"/>
    </row>
    <row r="197" spans="1:27" ht="30" customHeight="1" x14ac:dyDescent="0.2">
      <c r="A197" s="62" t="s">
        <v>29</v>
      </c>
      <c r="B197" s="89" t="s">
        <v>305</v>
      </c>
      <c r="C197" s="64" t="s">
        <v>401</v>
      </c>
      <c r="D197" s="487" t="s">
        <v>109</v>
      </c>
      <c r="E197" s="488">
        <v>1</v>
      </c>
      <c r="F197" s="67">
        <v>6000</v>
      </c>
      <c r="G197" s="68">
        <f t="shared" si="244"/>
        <v>6000</v>
      </c>
      <c r="H197" s="221">
        <v>1</v>
      </c>
      <c r="I197" s="231">
        <v>6000</v>
      </c>
      <c r="J197" s="210">
        <v>6000</v>
      </c>
      <c r="K197" s="66"/>
      <c r="L197" s="67"/>
      <c r="M197" s="68">
        <f t="shared" si="242"/>
        <v>0</v>
      </c>
      <c r="N197" s="210"/>
      <c r="O197" s="231"/>
      <c r="P197" s="210">
        <v>0</v>
      </c>
      <c r="Q197" s="66"/>
      <c r="R197" s="67"/>
      <c r="S197" s="68">
        <f t="shared" si="243"/>
        <v>0</v>
      </c>
      <c r="T197" s="210"/>
      <c r="U197" s="231"/>
      <c r="V197" s="210">
        <v>0</v>
      </c>
      <c r="W197" s="392">
        <f t="shared" si="229"/>
        <v>6000</v>
      </c>
      <c r="X197" s="397">
        <v>6000</v>
      </c>
      <c r="Y197" s="404">
        <v>0</v>
      </c>
      <c r="Z197" s="397">
        <v>0</v>
      </c>
      <c r="AA197" s="72"/>
    </row>
    <row r="198" spans="1:27" ht="25.5" customHeight="1" x14ac:dyDescent="0.2">
      <c r="A198" s="62" t="s">
        <v>29</v>
      </c>
      <c r="B198" s="89" t="s">
        <v>306</v>
      </c>
      <c r="C198" s="64" t="s">
        <v>402</v>
      </c>
      <c r="D198" s="318" t="s">
        <v>54</v>
      </c>
      <c r="E198" s="319">
        <v>1</v>
      </c>
      <c r="F198" s="67">
        <v>10000</v>
      </c>
      <c r="G198" s="68">
        <f t="shared" si="244"/>
        <v>10000</v>
      </c>
      <c r="H198" s="221">
        <v>1</v>
      </c>
      <c r="I198" s="231">
        <v>10000</v>
      </c>
      <c r="J198" s="210">
        <v>10000</v>
      </c>
      <c r="K198" s="66"/>
      <c r="L198" s="67"/>
      <c r="M198" s="68">
        <f t="shared" si="242"/>
        <v>0</v>
      </c>
      <c r="N198" s="210"/>
      <c r="O198" s="231"/>
      <c r="P198" s="210">
        <v>0</v>
      </c>
      <c r="Q198" s="66"/>
      <c r="R198" s="67"/>
      <c r="S198" s="68">
        <f t="shared" si="243"/>
        <v>0</v>
      </c>
      <c r="T198" s="210"/>
      <c r="U198" s="231"/>
      <c r="V198" s="210">
        <v>0</v>
      </c>
      <c r="W198" s="392">
        <f t="shared" si="229"/>
        <v>10000</v>
      </c>
      <c r="X198" s="397">
        <v>10000</v>
      </c>
      <c r="Y198" s="404">
        <v>0</v>
      </c>
      <c r="Z198" s="397">
        <v>0</v>
      </c>
      <c r="AA198" s="72"/>
    </row>
    <row r="199" spans="1:27" ht="36" customHeight="1" x14ac:dyDescent="0.2">
      <c r="A199" s="62" t="s">
        <v>29</v>
      </c>
      <c r="B199" s="89" t="s">
        <v>307</v>
      </c>
      <c r="C199" s="64" t="s">
        <v>403</v>
      </c>
      <c r="D199" s="65" t="s">
        <v>32</v>
      </c>
      <c r="E199" s="66">
        <v>1</v>
      </c>
      <c r="F199" s="67">
        <v>15000</v>
      </c>
      <c r="G199" s="68">
        <f t="shared" si="244"/>
        <v>15000</v>
      </c>
      <c r="H199" s="221">
        <v>1</v>
      </c>
      <c r="I199" s="231">
        <v>15000</v>
      </c>
      <c r="J199" s="210">
        <v>15000</v>
      </c>
      <c r="K199" s="66">
        <v>1</v>
      </c>
      <c r="L199" s="67">
        <v>100</v>
      </c>
      <c r="M199" s="68">
        <f t="shared" si="242"/>
        <v>100</v>
      </c>
      <c r="N199" s="210">
        <v>1</v>
      </c>
      <c r="O199" s="231">
        <v>100</v>
      </c>
      <c r="P199" s="210">
        <v>100</v>
      </c>
      <c r="Q199" s="66"/>
      <c r="R199" s="67"/>
      <c r="S199" s="68">
        <f t="shared" si="243"/>
        <v>0</v>
      </c>
      <c r="T199" s="210"/>
      <c r="U199" s="231"/>
      <c r="V199" s="210">
        <v>0</v>
      </c>
      <c r="W199" s="392">
        <f t="shared" si="229"/>
        <v>15100</v>
      </c>
      <c r="X199" s="397">
        <v>15100</v>
      </c>
      <c r="Y199" s="404">
        <v>0</v>
      </c>
      <c r="Z199" s="397">
        <v>0</v>
      </c>
      <c r="AA199" s="72"/>
    </row>
    <row r="200" spans="1:27" ht="32.25" customHeight="1" x14ac:dyDescent="0.2">
      <c r="A200" s="62" t="s">
        <v>29</v>
      </c>
      <c r="B200" s="89" t="s">
        <v>308</v>
      </c>
      <c r="C200" s="64" t="s">
        <v>404</v>
      </c>
      <c r="D200" s="65" t="s">
        <v>32</v>
      </c>
      <c r="E200" s="66">
        <v>1</v>
      </c>
      <c r="F200" s="67">
        <v>4500</v>
      </c>
      <c r="G200" s="68">
        <f t="shared" si="244"/>
        <v>4500</v>
      </c>
      <c r="H200" s="221">
        <v>1</v>
      </c>
      <c r="I200" s="231">
        <v>4500</v>
      </c>
      <c r="J200" s="210">
        <v>4500</v>
      </c>
      <c r="K200" s="66">
        <v>1</v>
      </c>
      <c r="L200" s="67">
        <v>100</v>
      </c>
      <c r="M200" s="68">
        <f t="shared" si="242"/>
        <v>100</v>
      </c>
      <c r="N200" s="210">
        <v>1</v>
      </c>
      <c r="O200" s="231">
        <v>100</v>
      </c>
      <c r="P200" s="210">
        <v>100</v>
      </c>
      <c r="Q200" s="66"/>
      <c r="R200" s="67"/>
      <c r="S200" s="68">
        <f t="shared" si="243"/>
        <v>0</v>
      </c>
      <c r="T200" s="210"/>
      <c r="U200" s="231"/>
      <c r="V200" s="210">
        <v>0</v>
      </c>
      <c r="W200" s="392">
        <f t="shared" si="229"/>
        <v>4600</v>
      </c>
      <c r="X200" s="397">
        <v>4600</v>
      </c>
      <c r="Y200" s="404">
        <v>0</v>
      </c>
      <c r="Z200" s="397">
        <v>0</v>
      </c>
      <c r="AA200" s="72"/>
    </row>
    <row r="201" spans="1:27" ht="33" customHeight="1" x14ac:dyDescent="0.2">
      <c r="A201" s="62" t="s">
        <v>29</v>
      </c>
      <c r="B201" s="89" t="s">
        <v>309</v>
      </c>
      <c r="C201" s="64" t="s">
        <v>405</v>
      </c>
      <c r="D201" s="65" t="s">
        <v>109</v>
      </c>
      <c r="E201" s="66">
        <v>1</v>
      </c>
      <c r="F201" s="67">
        <v>4000</v>
      </c>
      <c r="G201" s="68">
        <f t="shared" si="244"/>
        <v>4000</v>
      </c>
      <c r="H201" s="221">
        <v>1</v>
      </c>
      <c r="I201" s="231">
        <v>4000</v>
      </c>
      <c r="J201" s="210">
        <v>4000</v>
      </c>
      <c r="K201" s="66">
        <v>1</v>
      </c>
      <c r="L201" s="67">
        <v>100</v>
      </c>
      <c r="M201" s="68">
        <f t="shared" si="242"/>
        <v>100</v>
      </c>
      <c r="N201" s="210">
        <v>1</v>
      </c>
      <c r="O201" s="231">
        <v>100</v>
      </c>
      <c r="P201" s="210">
        <v>100</v>
      </c>
      <c r="Q201" s="66"/>
      <c r="R201" s="67"/>
      <c r="S201" s="68">
        <f t="shared" si="243"/>
        <v>0</v>
      </c>
      <c r="T201" s="210"/>
      <c r="U201" s="231"/>
      <c r="V201" s="210">
        <v>0</v>
      </c>
      <c r="W201" s="392">
        <f t="shared" si="229"/>
        <v>4100</v>
      </c>
      <c r="X201" s="397">
        <v>4100</v>
      </c>
      <c r="Y201" s="404">
        <v>0</v>
      </c>
      <c r="Z201" s="397">
        <v>0</v>
      </c>
      <c r="AA201" s="72"/>
    </row>
    <row r="202" spans="1:27" ht="25.5" customHeight="1" x14ac:dyDescent="0.2">
      <c r="A202" s="62" t="s">
        <v>29</v>
      </c>
      <c r="B202" s="89" t="s">
        <v>310</v>
      </c>
      <c r="C202" s="64" t="s">
        <v>406</v>
      </c>
      <c r="D202" s="65" t="s">
        <v>109</v>
      </c>
      <c r="E202" s="66">
        <v>1</v>
      </c>
      <c r="F202" s="67">
        <v>4000</v>
      </c>
      <c r="G202" s="68">
        <f t="shared" si="244"/>
        <v>4000</v>
      </c>
      <c r="H202" s="221">
        <v>1</v>
      </c>
      <c r="I202" s="231">
        <v>4000</v>
      </c>
      <c r="J202" s="210">
        <v>4000</v>
      </c>
      <c r="K202" s="66">
        <v>1</v>
      </c>
      <c r="L202" s="67">
        <v>100</v>
      </c>
      <c r="M202" s="68">
        <f t="shared" si="242"/>
        <v>100</v>
      </c>
      <c r="N202" s="210">
        <v>1</v>
      </c>
      <c r="O202" s="231">
        <v>100</v>
      </c>
      <c r="P202" s="210">
        <v>100</v>
      </c>
      <c r="Q202" s="66"/>
      <c r="R202" s="67"/>
      <c r="S202" s="68">
        <f t="shared" si="243"/>
        <v>0</v>
      </c>
      <c r="T202" s="210"/>
      <c r="U202" s="231"/>
      <c r="V202" s="210">
        <v>0</v>
      </c>
      <c r="W202" s="392">
        <f t="shared" si="229"/>
        <v>4100</v>
      </c>
      <c r="X202" s="397">
        <v>4100</v>
      </c>
      <c r="Y202" s="404">
        <v>0</v>
      </c>
      <c r="Z202" s="397">
        <v>0</v>
      </c>
      <c r="AA202" s="72"/>
    </row>
    <row r="203" spans="1:27" ht="30" customHeight="1" x14ac:dyDescent="0.2">
      <c r="A203" s="62" t="s">
        <v>29</v>
      </c>
      <c r="B203" s="89" t="s">
        <v>311</v>
      </c>
      <c r="C203" s="64" t="s">
        <v>407</v>
      </c>
      <c r="D203" s="65" t="s">
        <v>109</v>
      </c>
      <c r="E203" s="66">
        <v>1</v>
      </c>
      <c r="F203" s="67">
        <v>4000</v>
      </c>
      <c r="G203" s="68">
        <f t="shared" si="244"/>
        <v>4000</v>
      </c>
      <c r="H203" s="221">
        <v>1</v>
      </c>
      <c r="I203" s="231">
        <v>4000</v>
      </c>
      <c r="J203" s="210">
        <v>4000</v>
      </c>
      <c r="K203" s="66">
        <v>1</v>
      </c>
      <c r="L203" s="67">
        <v>100</v>
      </c>
      <c r="M203" s="68">
        <f t="shared" si="242"/>
        <v>100</v>
      </c>
      <c r="N203" s="210">
        <v>1</v>
      </c>
      <c r="O203" s="231">
        <v>100</v>
      </c>
      <c r="P203" s="210">
        <v>100</v>
      </c>
      <c r="Q203" s="66"/>
      <c r="R203" s="67"/>
      <c r="S203" s="68">
        <f t="shared" si="243"/>
        <v>0</v>
      </c>
      <c r="T203" s="210"/>
      <c r="U203" s="231"/>
      <c r="V203" s="210">
        <v>0</v>
      </c>
      <c r="W203" s="392">
        <f t="shared" si="229"/>
        <v>4100</v>
      </c>
      <c r="X203" s="397">
        <v>4100</v>
      </c>
      <c r="Y203" s="404">
        <v>0</v>
      </c>
      <c r="Z203" s="397">
        <v>0</v>
      </c>
      <c r="AA203" s="72"/>
    </row>
    <row r="204" spans="1:27" ht="33" customHeight="1" x14ac:dyDescent="0.2">
      <c r="A204" s="62" t="s">
        <v>29</v>
      </c>
      <c r="B204" s="89" t="s">
        <v>312</v>
      </c>
      <c r="C204" s="64" t="s">
        <v>408</v>
      </c>
      <c r="D204" s="65" t="s">
        <v>109</v>
      </c>
      <c r="E204" s="66">
        <v>1</v>
      </c>
      <c r="F204" s="67">
        <v>3000</v>
      </c>
      <c r="G204" s="68">
        <f t="shared" si="244"/>
        <v>3000</v>
      </c>
      <c r="H204" s="221">
        <v>1</v>
      </c>
      <c r="I204" s="231">
        <v>3000</v>
      </c>
      <c r="J204" s="210">
        <v>3000</v>
      </c>
      <c r="K204" s="66">
        <v>1</v>
      </c>
      <c r="L204" s="67">
        <v>100</v>
      </c>
      <c r="M204" s="68">
        <f t="shared" si="242"/>
        <v>100</v>
      </c>
      <c r="N204" s="210">
        <v>1</v>
      </c>
      <c r="O204" s="231">
        <v>100</v>
      </c>
      <c r="P204" s="210">
        <v>100</v>
      </c>
      <c r="Q204" s="66"/>
      <c r="R204" s="67"/>
      <c r="S204" s="68">
        <f t="shared" si="243"/>
        <v>0</v>
      </c>
      <c r="T204" s="210"/>
      <c r="U204" s="231"/>
      <c r="V204" s="210">
        <v>0</v>
      </c>
      <c r="W204" s="392">
        <f t="shared" si="229"/>
        <v>3100</v>
      </c>
      <c r="X204" s="397">
        <v>3100</v>
      </c>
      <c r="Y204" s="404">
        <v>0</v>
      </c>
      <c r="Z204" s="397">
        <v>0</v>
      </c>
      <c r="AA204" s="72"/>
    </row>
    <row r="205" spans="1:27" ht="30" customHeight="1" x14ac:dyDescent="0.2">
      <c r="A205" s="62" t="s">
        <v>29</v>
      </c>
      <c r="B205" s="89" t="s">
        <v>313</v>
      </c>
      <c r="C205" s="64" t="s">
        <v>314</v>
      </c>
      <c r="D205" s="80"/>
      <c r="E205" s="66">
        <f>G199+G200+G201+G202+G203+G204</f>
        <v>34500</v>
      </c>
      <c r="F205" s="67">
        <v>0.22</v>
      </c>
      <c r="G205" s="68">
        <f t="shared" si="244"/>
        <v>7590</v>
      </c>
      <c r="H205" s="221">
        <v>34500</v>
      </c>
      <c r="I205" s="231">
        <v>0.22</v>
      </c>
      <c r="J205" s="210">
        <v>7590</v>
      </c>
      <c r="K205" s="66">
        <f>M199</f>
        <v>100</v>
      </c>
      <c r="L205" s="67">
        <v>0</v>
      </c>
      <c r="M205" s="68">
        <f t="shared" si="242"/>
        <v>0</v>
      </c>
      <c r="N205" s="210">
        <v>100</v>
      </c>
      <c r="O205" s="231">
        <v>0</v>
      </c>
      <c r="P205" s="210">
        <v>0</v>
      </c>
      <c r="Q205" s="66">
        <f>S199</f>
        <v>0</v>
      </c>
      <c r="R205" s="67">
        <v>0.22</v>
      </c>
      <c r="S205" s="68">
        <f t="shared" si="243"/>
        <v>0</v>
      </c>
      <c r="T205" s="210">
        <v>0</v>
      </c>
      <c r="U205" s="231">
        <v>0.22</v>
      </c>
      <c r="V205" s="210">
        <v>0</v>
      </c>
      <c r="W205" s="392">
        <f t="shared" si="229"/>
        <v>7590</v>
      </c>
      <c r="X205" s="397">
        <v>7590</v>
      </c>
      <c r="Y205" s="404">
        <v>0</v>
      </c>
      <c r="Z205" s="397">
        <v>0</v>
      </c>
      <c r="AA205" s="70"/>
    </row>
    <row r="206" spans="1:27" ht="38.25" customHeight="1" x14ac:dyDescent="0.2">
      <c r="A206" s="62" t="s">
        <v>29</v>
      </c>
      <c r="B206" s="89" t="s">
        <v>315</v>
      </c>
      <c r="C206" s="486" t="s">
        <v>409</v>
      </c>
      <c r="D206" s="65" t="s">
        <v>54</v>
      </c>
      <c r="E206" s="66">
        <v>1</v>
      </c>
      <c r="F206" s="67">
        <v>10000</v>
      </c>
      <c r="G206" s="68">
        <f t="shared" si="244"/>
        <v>10000</v>
      </c>
      <c r="H206" s="221">
        <v>1</v>
      </c>
      <c r="I206" s="231">
        <v>10000</v>
      </c>
      <c r="J206" s="210">
        <v>10000</v>
      </c>
      <c r="K206" s="66"/>
      <c r="L206" s="67"/>
      <c r="M206" s="68">
        <f t="shared" si="242"/>
        <v>0</v>
      </c>
      <c r="N206" s="210"/>
      <c r="O206" s="231"/>
      <c r="P206" s="210">
        <v>0</v>
      </c>
      <c r="Q206" s="66"/>
      <c r="R206" s="67"/>
      <c r="S206" s="68">
        <f t="shared" si="243"/>
        <v>0</v>
      </c>
      <c r="T206" s="210"/>
      <c r="U206" s="231"/>
      <c r="V206" s="210">
        <v>0</v>
      </c>
      <c r="W206" s="392">
        <f t="shared" si="229"/>
        <v>10000</v>
      </c>
      <c r="X206" s="397">
        <v>10000</v>
      </c>
      <c r="Y206" s="404">
        <v>0</v>
      </c>
      <c r="Z206" s="397">
        <v>0</v>
      </c>
      <c r="AA206" s="72"/>
    </row>
    <row r="207" spans="1:27" ht="15" customHeight="1" x14ac:dyDescent="0.2">
      <c r="H207" s="227"/>
      <c r="I207" s="186"/>
      <c r="W207" s="447"/>
      <c r="X207" s="447"/>
      <c r="Y207" s="447"/>
      <c r="Z207" s="447"/>
    </row>
    <row r="208" spans="1:27" ht="30" customHeight="1" thickBot="1" x14ac:dyDescent="0.25">
      <c r="A208" s="130" t="s">
        <v>316</v>
      </c>
      <c r="B208" s="131"/>
      <c r="C208" s="132"/>
      <c r="D208" s="133"/>
      <c r="E208" s="134">
        <f>E190+E186+E181+E177</f>
        <v>59</v>
      </c>
      <c r="F208" s="135"/>
      <c r="G208" s="136">
        <f t="shared" ref="G208:K208" si="245">G190+G186+G181+G177</f>
        <v>208638</v>
      </c>
      <c r="H208" s="228">
        <v>59</v>
      </c>
      <c r="I208" s="452"/>
      <c r="J208" s="216">
        <v>208470.91</v>
      </c>
      <c r="K208" s="134">
        <f t="shared" si="245"/>
        <v>1</v>
      </c>
      <c r="L208" s="135"/>
      <c r="M208" s="136">
        <f t="shared" ref="M208:Q208" si="246">M190+M186+M181+M177</f>
        <v>700</v>
      </c>
      <c r="N208" s="216">
        <v>1</v>
      </c>
      <c r="O208" s="452"/>
      <c r="P208" s="216">
        <v>700</v>
      </c>
      <c r="Q208" s="134">
        <f t="shared" si="246"/>
        <v>0</v>
      </c>
      <c r="R208" s="135"/>
      <c r="S208" s="136">
        <f>S190+S186+S181+S177</f>
        <v>0</v>
      </c>
      <c r="T208" s="379">
        <v>0</v>
      </c>
      <c r="U208" s="379"/>
      <c r="V208" s="379">
        <v>0</v>
      </c>
      <c r="W208" s="448">
        <f>W190+W177+W186+W181</f>
        <v>209338</v>
      </c>
      <c r="X208" s="448">
        <v>209170.91</v>
      </c>
      <c r="Y208" s="448">
        <v>-167.09</v>
      </c>
      <c r="Z208" s="448">
        <v>-0.08</v>
      </c>
      <c r="AA208" s="137"/>
    </row>
    <row r="209" spans="1:27" ht="30" customHeight="1" thickBot="1" x14ac:dyDescent="0.25">
      <c r="A209" s="138" t="s">
        <v>317</v>
      </c>
      <c r="B209" s="139"/>
      <c r="C209" s="140"/>
      <c r="D209" s="141"/>
      <c r="E209" s="142"/>
      <c r="F209" s="455"/>
      <c r="G209" s="143">
        <f>G31+G45+G54+G100+G114+G128+G141+G149+G158+G165+G169+G175+G208</f>
        <v>499388</v>
      </c>
      <c r="H209" s="217"/>
      <c r="I209" s="217"/>
      <c r="J209" s="217">
        <f>J31+J100+J158+J165+J175+J208</f>
        <v>499220.91000000003</v>
      </c>
      <c r="K209" s="142"/>
      <c r="L209" s="454"/>
      <c r="M209" s="453">
        <f>M31+M158+M208</f>
        <v>1200</v>
      </c>
      <c r="N209" s="217"/>
      <c r="O209" s="217"/>
      <c r="P209" s="217">
        <f>P31+P158+P208</f>
        <v>2200</v>
      </c>
      <c r="Q209" s="142"/>
      <c r="R209" s="454"/>
      <c r="S209" s="453">
        <f>S31+S45+S54+S100+S114+S128+S141+S149+S158+S165+S169+S175+S208</f>
        <v>0</v>
      </c>
      <c r="T209" s="143"/>
      <c r="U209" s="143"/>
      <c r="V209" s="143">
        <v>0</v>
      </c>
      <c r="W209" s="143">
        <f>G209+M209</f>
        <v>500588</v>
      </c>
      <c r="X209" s="450">
        <f>J209+P209</f>
        <v>501420.91000000003</v>
      </c>
      <c r="Y209" s="450">
        <f>X209-W209</f>
        <v>832.9100000000326</v>
      </c>
      <c r="Z209" s="450">
        <f>Y209/W209*100</f>
        <v>0.16638632967630718</v>
      </c>
      <c r="AA209" s="144"/>
    </row>
    <row r="210" spans="1:27" ht="15" customHeight="1" thickBot="1" x14ac:dyDescent="0.25">
      <c r="A210" s="579"/>
      <c r="B210" s="580"/>
      <c r="C210" s="581"/>
      <c r="D210" s="145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7"/>
      <c r="X210" s="451"/>
      <c r="Y210" s="451"/>
      <c r="Z210" s="451"/>
      <c r="AA210" s="148"/>
    </row>
    <row r="211" spans="1:27" ht="30" customHeight="1" thickBot="1" x14ac:dyDescent="0.25">
      <c r="A211" s="582" t="s">
        <v>318</v>
      </c>
      <c r="B211" s="580"/>
      <c r="C211" s="583"/>
      <c r="D211" s="141"/>
      <c r="E211" s="142"/>
      <c r="F211" s="455"/>
      <c r="G211" s="143">
        <v>0</v>
      </c>
      <c r="H211" s="217"/>
      <c r="I211" s="217"/>
      <c r="J211" s="217">
        <v>0</v>
      </c>
      <c r="K211" s="142"/>
      <c r="L211" s="454"/>
      <c r="M211" s="453">
        <v>0</v>
      </c>
      <c r="N211" s="217"/>
      <c r="O211" s="217"/>
      <c r="P211" s="217">
        <v>0</v>
      </c>
      <c r="Q211" s="142"/>
      <c r="R211" s="454"/>
      <c r="S211" s="453">
        <v>0</v>
      </c>
      <c r="T211" s="143"/>
      <c r="U211" s="143"/>
      <c r="V211" s="143">
        <v>0</v>
      </c>
      <c r="W211" s="450">
        <v>0</v>
      </c>
      <c r="X211" s="450">
        <v>0</v>
      </c>
      <c r="Y211" s="450">
        <v>0</v>
      </c>
      <c r="Z211" s="450">
        <v>0</v>
      </c>
      <c r="AA211" s="144"/>
    </row>
    <row r="212" spans="1:27" ht="15.75" customHeight="1" x14ac:dyDescent="0.2">
      <c r="A212" s="5"/>
      <c r="B212" s="149"/>
      <c r="C212" s="150"/>
      <c r="D212" s="151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3"/>
      <c r="X212" s="153"/>
      <c r="Y212" s="153"/>
      <c r="Z212" s="153"/>
      <c r="AA212" s="150"/>
    </row>
    <row r="213" spans="1:27" ht="15.75" customHeight="1" x14ac:dyDescent="0.2">
      <c r="A213" s="1"/>
      <c r="B213" s="154"/>
      <c r="C213" s="9"/>
      <c r="D213" s="155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11"/>
      <c r="X213" s="11"/>
      <c r="Y213" s="11"/>
      <c r="Z213" s="11"/>
      <c r="AA213" s="9"/>
    </row>
    <row r="214" spans="1:27" ht="15.75" customHeight="1" x14ac:dyDescent="0.2">
      <c r="A214" s="1"/>
      <c r="B214" s="154"/>
      <c r="C214" s="9"/>
      <c r="D214" s="155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11"/>
      <c r="X214" s="11"/>
      <c r="Y214" s="11"/>
      <c r="Z214" s="11"/>
      <c r="AA214" s="9"/>
    </row>
    <row r="215" spans="1:27" ht="15.75" customHeight="1" x14ac:dyDescent="0.25">
      <c r="A215" s="6"/>
      <c r="B215" s="7"/>
      <c r="C215" s="516" t="s">
        <v>348</v>
      </c>
      <c r="D215" s="517"/>
      <c r="E215" s="518"/>
      <c r="F215" s="518"/>
      <c r="G215" s="519"/>
      <c r="H215" s="520"/>
      <c r="I215" s="520"/>
      <c r="J215" s="520"/>
      <c r="K215" s="521" t="s">
        <v>349</v>
      </c>
      <c r="L215" s="522"/>
      <c r="M215" s="156"/>
      <c r="N215" s="218"/>
      <c r="O215" s="218"/>
      <c r="P215" s="218"/>
      <c r="Q215" s="8"/>
      <c r="R215" s="8"/>
      <c r="S215" s="8"/>
      <c r="T215" s="8"/>
      <c r="U215" s="8"/>
      <c r="V215" s="8"/>
      <c r="W215" s="11"/>
      <c r="X215" s="11"/>
      <c r="Y215" s="11"/>
      <c r="Z215" s="11"/>
      <c r="AA215" s="9"/>
    </row>
    <row r="216" spans="1:27" ht="16.5" customHeight="1" x14ac:dyDescent="0.2">
      <c r="A216" s="433"/>
      <c r="B216" s="434"/>
      <c r="C216" s="435" t="s">
        <v>4</v>
      </c>
      <c r="D216" s="436"/>
      <c r="E216" s="437"/>
      <c r="F216" s="438" t="s">
        <v>5</v>
      </c>
      <c r="G216" s="439"/>
      <c r="H216" s="440"/>
      <c r="I216" s="440"/>
      <c r="J216" s="440"/>
      <c r="K216" s="441"/>
      <c r="L216" s="442" t="s">
        <v>6</v>
      </c>
      <c r="M216" s="157"/>
      <c r="N216" s="236"/>
      <c r="O216" s="236"/>
      <c r="P216" s="236"/>
      <c r="Q216" s="10"/>
      <c r="R216" s="10"/>
      <c r="S216" s="10"/>
      <c r="T216" s="10"/>
      <c r="U216" s="10"/>
      <c r="V216" s="10"/>
      <c r="W216" s="158"/>
      <c r="X216" s="158"/>
      <c r="Y216" s="158"/>
      <c r="Z216" s="158"/>
      <c r="AA216" s="159"/>
    </row>
    <row r="217" spans="1:27" ht="15.75" customHeight="1" x14ac:dyDescent="0.2">
      <c r="A217" s="2"/>
      <c r="B217" s="2"/>
      <c r="C217" s="2"/>
      <c r="D217" s="2"/>
      <c r="E217" s="2"/>
      <c r="F217" s="2"/>
      <c r="G217" s="2"/>
      <c r="K217" s="2"/>
      <c r="L217" s="2"/>
      <c r="M217" s="2"/>
      <c r="Q217" s="2"/>
      <c r="R217" s="2"/>
      <c r="S217" s="2"/>
      <c r="W217" s="2"/>
      <c r="AA217" s="2"/>
    </row>
    <row r="218" spans="1:27" ht="15.75" customHeight="1" x14ac:dyDescent="0.2">
      <c r="A218" s="2"/>
      <c r="B218" s="2"/>
      <c r="C218" s="2"/>
      <c r="D218" s="2"/>
      <c r="E218" s="2"/>
      <c r="F218" s="2"/>
      <c r="G218" s="2"/>
      <c r="K218" s="2"/>
      <c r="L218" s="2"/>
      <c r="M218" s="2"/>
      <c r="Q218" s="2"/>
      <c r="R218" s="2"/>
      <c r="S218" s="2"/>
      <c r="W218" s="2"/>
      <c r="AA218" s="2"/>
    </row>
    <row r="219" spans="1:27" ht="15.75" customHeight="1" x14ac:dyDescent="0.2">
      <c r="A219" s="2"/>
      <c r="B219" s="2"/>
      <c r="C219" s="2"/>
      <c r="D219" s="2"/>
      <c r="E219" s="2"/>
      <c r="F219" s="2"/>
      <c r="G219" s="2"/>
      <c r="K219" s="2"/>
      <c r="L219" s="2"/>
      <c r="M219" s="2"/>
      <c r="Q219" s="2"/>
      <c r="R219" s="2"/>
      <c r="S219" s="2"/>
      <c r="W219" s="2"/>
      <c r="AA219" s="2"/>
    </row>
    <row r="220" spans="1:27" ht="15.75" customHeight="1" x14ac:dyDescent="0.2">
      <c r="A220" s="2"/>
      <c r="B220" s="2"/>
      <c r="C220" s="2"/>
      <c r="D220" s="2"/>
      <c r="E220" s="2"/>
      <c r="F220" s="2"/>
      <c r="G220" s="2"/>
      <c r="K220" s="2"/>
      <c r="L220" s="2"/>
      <c r="M220" s="2"/>
      <c r="Q220" s="2"/>
      <c r="R220" s="2"/>
      <c r="S220" s="2"/>
      <c r="W220" s="2"/>
      <c r="AA220" s="2"/>
    </row>
    <row r="221" spans="1:27" ht="15.75" customHeight="1" x14ac:dyDescent="0.2">
      <c r="A221" s="2"/>
      <c r="B221" s="2"/>
      <c r="C221" s="2"/>
      <c r="D221" s="2"/>
      <c r="E221" s="2"/>
      <c r="F221" s="2"/>
      <c r="G221" s="2"/>
      <c r="K221" s="2"/>
      <c r="L221" s="2"/>
      <c r="M221" s="2"/>
      <c r="Q221" s="2"/>
      <c r="R221" s="2"/>
      <c r="S221" s="2"/>
      <c r="W221" s="2"/>
      <c r="AA221" s="2"/>
    </row>
    <row r="222" spans="1:27" ht="15.75" customHeight="1" x14ac:dyDescent="0.2">
      <c r="A222" s="2"/>
      <c r="B222" s="2"/>
      <c r="C222" s="2"/>
      <c r="D222" s="2"/>
      <c r="E222" s="2"/>
      <c r="F222" s="2"/>
      <c r="G222" s="2"/>
      <c r="K222" s="2"/>
      <c r="L222" s="2"/>
      <c r="M222" s="2"/>
      <c r="Q222" s="2"/>
      <c r="R222" s="2"/>
      <c r="S222" s="2"/>
      <c r="W222" s="2"/>
      <c r="AA222" s="2"/>
    </row>
    <row r="223" spans="1:27" ht="15.75" customHeight="1" x14ac:dyDescent="0.2">
      <c r="A223" s="2"/>
      <c r="B223" s="2"/>
      <c r="C223" s="2"/>
      <c r="D223" s="2"/>
      <c r="E223" s="2"/>
      <c r="F223" s="2"/>
      <c r="G223" s="2"/>
      <c r="K223" s="2"/>
      <c r="L223" s="2"/>
      <c r="M223" s="2"/>
      <c r="Q223" s="2"/>
      <c r="R223" s="2"/>
      <c r="S223" s="2"/>
      <c r="W223" s="2"/>
      <c r="AA223" s="2"/>
    </row>
    <row r="224" spans="1:27" ht="15.75" customHeight="1" x14ac:dyDescent="0.2">
      <c r="A224" s="2"/>
      <c r="B224" s="2"/>
      <c r="C224" s="2"/>
      <c r="D224" s="2"/>
      <c r="E224" s="2"/>
      <c r="F224" s="2"/>
      <c r="G224" s="2"/>
      <c r="K224" s="2"/>
      <c r="L224" s="2"/>
      <c r="M224" s="2"/>
      <c r="Q224" s="2"/>
      <c r="R224" s="2"/>
      <c r="S224" s="2"/>
      <c r="W224" s="2"/>
      <c r="AA224" s="2"/>
    </row>
    <row r="225" spans="1:27" ht="15.75" customHeight="1" x14ac:dyDescent="0.2">
      <c r="A225" s="2"/>
      <c r="B225" s="2"/>
      <c r="C225" s="2"/>
      <c r="D225" s="2"/>
      <c r="E225" s="2"/>
      <c r="F225" s="2"/>
      <c r="G225" s="2"/>
      <c r="K225" s="2"/>
      <c r="L225" s="2"/>
      <c r="M225" s="2"/>
      <c r="Q225" s="2"/>
      <c r="R225" s="2"/>
      <c r="S225" s="2"/>
      <c r="W225" s="2"/>
      <c r="AA225" s="2"/>
    </row>
    <row r="226" spans="1:27" ht="15.75" customHeight="1" x14ac:dyDescent="0.2">
      <c r="A226" s="2"/>
      <c r="B226" s="2"/>
      <c r="C226" s="2"/>
      <c r="D226" s="2"/>
      <c r="E226" s="2"/>
      <c r="F226" s="2"/>
      <c r="G226" s="2"/>
      <c r="K226" s="2"/>
      <c r="L226" s="2"/>
      <c r="M226" s="2"/>
      <c r="Q226" s="2"/>
      <c r="R226" s="2"/>
      <c r="S226" s="2"/>
      <c r="W226" s="2"/>
      <c r="AA226" s="2"/>
    </row>
    <row r="227" spans="1:27" ht="15.75" customHeight="1" x14ac:dyDescent="0.2">
      <c r="A227" s="2"/>
      <c r="B227" s="2"/>
      <c r="C227" s="2"/>
      <c r="D227" s="2"/>
      <c r="E227" s="2"/>
      <c r="F227" s="2"/>
      <c r="G227" s="2"/>
      <c r="K227" s="2"/>
      <c r="L227" s="2"/>
      <c r="M227" s="2"/>
      <c r="Q227" s="2"/>
      <c r="R227" s="2"/>
      <c r="S227" s="2"/>
      <c r="W227" s="2"/>
      <c r="AA227" s="2"/>
    </row>
    <row r="228" spans="1:27" ht="15.75" customHeight="1" x14ac:dyDescent="0.2">
      <c r="A228" s="2"/>
      <c r="B228" s="2"/>
      <c r="C228" s="2"/>
      <c r="D228" s="2"/>
      <c r="E228" s="2"/>
      <c r="F228" s="2"/>
      <c r="G228" s="2"/>
      <c r="K228" s="2"/>
      <c r="L228" s="2"/>
      <c r="M228" s="2"/>
      <c r="Q228" s="2"/>
      <c r="R228" s="2"/>
      <c r="S228" s="2"/>
      <c r="W228" s="2"/>
      <c r="AA228" s="2"/>
    </row>
    <row r="229" spans="1:27" ht="15.75" customHeight="1" x14ac:dyDescent="0.2">
      <c r="A229" s="2"/>
      <c r="B229" s="2"/>
      <c r="C229" s="2"/>
      <c r="D229" s="2"/>
      <c r="E229" s="2"/>
      <c r="F229" s="2"/>
      <c r="G229" s="2"/>
      <c r="K229" s="2"/>
      <c r="L229" s="2"/>
      <c r="M229" s="2"/>
      <c r="Q229" s="2"/>
      <c r="R229" s="2"/>
      <c r="S229" s="2"/>
      <c r="W229" s="2"/>
      <c r="AA229" s="2"/>
    </row>
    <row r="230" spans="1:27" ht="15.75" customHeight="1" x14ac:dyDescent="0.2">
      <c r="A230" s="2"/>
      <c r="B230" s="2"/>
      <c r="C230" s="2"/>
      <c r="D230" s="2"/>
      <c r="E230" s="2"/>
      <c r="F230" s="2"/>
      <c r="G230" s="2"/>
      <c r="K230" s="2"/>
      <c r="L230" s="2"/>
      <c r="M230" s="2"/>
      <c r="Q230" s="2"/>
      <c r="R230" s="2"/>
      <c r="S230" s="2"/>
      <c r="W230" s="2"/>
      <c r="AA230" s="2"/>
    </row>
    <row r="231" spans="1:27" ht="15.75" customHeight="1" x14ac:dyDescent="0.2">
      <c r="A231" s="2"/>
      <c r="B231" s="2"/>
      <c r="C231" s="2"/>
      <c r="D231" s="2"/>
      <c r="E231" s="2"/>
      <c r="F231" s="2"/>
      <c r="G231" s="2"/>
      <c r="K231" s="2"/>
      <c r="L231" s="2"/>
      <c r="M231" s="2"/>
      <c r="Q231" s="2"/>
      <c r="R231" s="2"/>
      <c r="S231" s="2"/>
      <c r="W231" s="2"/>
      <c r="AA231" s="2"/>
    </row>
    <row r="232" spans="1:27" ht="15.75" customHeight="1" x14ac:dyDescent="0.2">
      <c r="A232" s="2"/>
      <c r="B232" s="2"/>
      <c r="C232" s="2"/>
      <c r="D232" s="2"/>
      <c r="E232" s="2"/>
      <c r="F232" s="2"/>
      <c r="G232" s="2"/>
      <c r="K232" s="2"/>
      <c r="L232" s="2"/>
      <c r="M232" s="2"/>
      <c r="Q232" s="2"/>
      <c r="R232" s="2"/>
      <c r="S232" s="2"/>
      <c r="W232" s="2"/>
      <c r="AA232" s="2"/>
    </row>
    <row r="233" spans="1:27" ht="15.75" customHeight="1" x14ac:dyDescent="0.2">
      <c r="A233" s="2"/>
      <c r="B233" s="2"/>
      <c r="C233" s="2"/>
      <c r="D233" s="2"/>
      <c r="E233" s="2"/>
      <c r="F233" s="2"/>
      <c r="G233" s="2"/>
      <c r="K233" s="2"/>
      <c r="L233" s="2"/>
      <c r="M233" s="2"/>
      <c r="Q233" s="2"/>
      <c r="R233" s="2"/>
      <c r="S233" s="2"/>
      <c r="W233" s="2"/>
      <c r="AA233" s="2"/>
    </row>
    <row r="234" spans="1:27" ht="15.75" customHeight="1" x14ac:dyDescent="0.2">
      <c r="A234" s="2"/>
      <c r="B234" s="2"/>
      <c r="C234" s="2"/>
      <c r="D234" s="2"/>
      <c r="E234" s="2"/>
      <c r="F234" s="2"/>
      <c r="G234" s="2"/>
      <c r="K234" s="2"/>
      <c r="L234" s="2"/>
      <c r="M234" s="2"/>
      <c r="Q234" s="2"/>
      <c r="R234" s="2"/>
      <c r="S234" s="2"/>
      <c r="W234" s="2"/>
      <c r="AA234" s="2"/>
    </row>
    <row r="235" spans="1:27" ht="15.75" customHeight="1" x14ac:dyDescent="0.2">
      <c r="A235" s="2"/>
      <c r="B235" s="2"/>
      <c r="C235" s="2"/>
      <c r="D235" s="2"/>
      <c r="E235" s="2"/>
      <c r="F235" s="2"/>
      <c r="G235" s="2"/>
      <c r="K235" s="2"/>
      <c r="L235" s="2"/>
      <c r="M235" s="2"/>
      <c r="Q235" s="2"/>
      <c r="R235" s="2"/>
      <c r="S235" s="2"/>
      <c r="W235" s="2"/>
      <c r="AA235" s="2"/>
    </row>
    <row r="236" spans="1:27" ht="15.75" customHeight="1" x14ac:dyDescent="0.2">
      <c r="A236" s="2"/>
      <c r="B236" s="2"/>
      <c r="C236" s="2"/>
      <c r="D236" s="2"/>
      <c r="E236" s="2"/>
      <c r="F236" s="2"/>
      <c r="G236" s="2"/>
      <c r="K236" s="2"/>
      <c r="L236" s="2"/>
      <c r="M236" s="2"/>
      <c r="Q236" s="2"/>
      <c r="R236" s="2"/>
      <c r="S236" s="2"/>
      <c r="W236" s="2"/>
      <c r="AA236" s="2"/>
    </row>
    <row r="237" spans="1:27" ht="15.75" customHeight="1" x14ac:dyDescent="0.2">
      <c r="A237" s="2"/>
      <c r="B237" s="2"/>
      <c r="C237" s="2"/>
      <c r="D237" s="2"/>
      <c r="E237" s="2"/>
      <c r="F237" s="2"/>
      <c r="G237" s="2"/>
      <c r="K237" s="2"/>
      <c r="L237" s="2"/>
      <c r="M237" s="2"/>
      <c r="Q237" s="2"/>
      <c r="R237" s="2"/>
      <c r="S237" s="2"/>
      <c r="W237" s="2"/>
      <c r="AA237" s="2"/>
    </row>
    <row r="238" spans="1:27" ht="15.75" customHeight="1" x14ac:dyDescent="0.2">
      <c r="A238" s="2"/>
      <c r="B238" s="2"/>
      <c r="C238" s="2"/>
      <c r="D238" s="2"/>
      <c r="E238" s="2"/>
      <c r="F238" s="2"/>
      <c r="G238" s="2"/>
      <c r="K238" s="2"/>
      <c r="L238" s="2"/>
      <c r="M238" s="2"/>
      <c r="Q238" s="2"/>
      <c r="R238" s="2"/>
      <c r="S238" s="2"/>
      <c r="W238" s="2"/>
      <c r="AA238" s="2"/>
    </row>
    <row r="239" spans="1:27" ht="15.75" customHeight="1" x14ac:dyDescent="0.2">
      <c r="A239" s="2"/>
      <c r="B239" s="2"/>
      <c r="C239" s="2"/>
      <c r="D239" s="2"/>
      <c r="E239" s="2"/>
      <c r="F239" s="2"/>
      <c r="G239" s="2"/>
      <c r="K239" s="2"/>
      <c r="L239" s="2"/>
      <c r="M239" s="2"/>
      <c r="Q239" s="2"/>
      <c r="R239" s="2"/>
      <c r="S239" s="2"/>
      <c r="W239" s="2"/>
      <c r="AA239" s="2"/>
    </row>
    <row r="240" spans="1:27" ht="15.75" customHeight="1" x14ac:dyDescent="0.2">
      <c r="A240" s="2"/>
      <c r="B240" s="2"/>
      <c r="C240" s="2"/>
      <c r="D240" s="2"/>
      <c r="E240" s="2"/>
      <c r="F240" s="2"/>
      <c r="G240" s="2"/>
      <c r="K240" s="2"/>
      <c r="L240" s="2"/>
      <c r="M240" s="2"/>
      <c r="Q240" s="2"/>
      <c r="R240" s="2"/>
      <c r="S240" s="2"/>
      <c r="W240" s="2"/>
      <c r="AA240" s="2"/>
    </row>
    <row r="241" spans="1:27" ht="15.75" customHeight="1" x14ac:dyDescent="0.2">
      <c r="A241" s="2"/>
      <c r="B241" s="2"/>
      <c r="C241" s="2"/>
      <c r="D241" s="2"/>
      <c r="E241" s="2"/>
      <c r="F241" s="2"/>
      <c r="G241" s="2"/>
      <c r="K241" s="2"/>
      <c r="L241" s="2"/>
      <c r="M241" s="2"/>
      <c r="Q241" s="2"/>
      <c r="R241" s="2"/>
      <c r="S241" s="2"/>
      <c r="W241" s="2"/>
      <c r="AA241" s="2"/>
    </row>
    <row r="242" spans="1:27" ht="15.75" customHeight="1" x14ac:dyDescent="0.2">
      <c r="A242" s="2"/>
      <c r="B242" s="2"/>
      <c r="C242" s="2"/>
      <c r="D242" s="2"/>
      <c r="E242" s="2"/>
      <c r="F242" s="2"/>
      <c r="G242" s="2"/>
      <c r="K242" s="2"/>
      <c r="L242" s="2"/>
      <c r="M242" s="2"/>
      <c r="Q242" s="2"/>
      <c r="R242" s="2"/>
      <c r="S242" s="2"/>
      <c r="W242" s="2"/>
      <c r="AA242" s="2"/>
    </row>
    <row r="243" spans="1:27" ht="15.75" customHeight="1" x14ac:dyDescent="0.2">
      <c r="A243" s="2"/>
      <c r="B243" s="2"/>
      <c r="C243" s="2"/>
      <c r="D243" s="2"/>
      <c r="E243" s="2"/>
      <c r="F243" s="2"/>
      <c r="G243" s="2"/>
      <c r="K243" s="2"/>
      <c r="L243" s="2"/>
      <c r="M243" s="2"/>
      <c r="Q243" s="2"/>
      <c r="R243" s="2"/>
      <c r="S243" s="2"/>
      <c r="W243" s="2"/>
      <c r="AA243" s="2"/>
    </row>
    <row r="244" spans="1:27" ht="15.75" customHeight="1" x14ac:dyDescent="0.2">
      <c r="A244" s="2"/>
      <c r="B244" s="2"/>
      <c r="C244" s="2"/>
      <c r="D244" s="2"/>
      <c r="E244" s="2"/>
      <c r="F244" s="2"/>
      <c r="G244" s="2"/>
      <c r="K244" s="2"/>
      <c r="L244" s="2"/>
      <c r="M244" s="2"/>
      <c r="Q244" s="2"/>
      <c r="R244" s="2"/>
      <c r="S244" s="2"/>
      <c r="W244" s="2"/>
      <c r="AA244" s="2"/>
    </row>
    <row r="245" spans="1:27" ht="15.75" customHeight="1" x14ac:dyDescent="0.2">
      <c r="A245" s="2"/>
      <c r="B245" s="2"/>
      <c r="C245" s="2"/>
      <c r="D245" s="2"/>
      <c r="E245" s="2"/>
      <c r="F245" s="2"/>
      <c r="G245" s="2"/>
      <c r="K245" s="2"/>
      <c r="L245" s="2"/>
      <c r="M245" s="2"/>
      <c r="Q245" s="2"/>
      <c r="R245" s="2"/>
      <c r="S245" s="2"/>
      <c r="W245" s="2"/>
      <c r="AA245" s="2"/>
    </row>
    <row r="246" spans="1:27" ht="15.75" customHeight="1" x14ac:dyDescent="0.2">
      <c r="A246" s="2"/>
      <c r="B246" s="2"/>
      <c r="C246" s="2"/>
      <c r="D246" s="2"/>
      <c r="E246" s="2"/>
      <c r="F246" s="2"/>
      <c r="G246" s="2"/>
      <c r="K246" s="2"/>
      <c r="L246" s="2"/>
      <c r="M246" s="2"/>
      <c r="Q246" s="2"/>
      <c r="R246" s="2"/>
      <c r="S246" s="2"/>
      <c r="W246" s="2"/>
      <c r="AA246" s="2"/>
    </row>
    <row r="247" spans="1:27" ht="15.75" customHeight="1" x14ac:dyDescent="0.2">
      <c r="A247" s="2"/>
      <c r="B247" s="2"/>
      <c r="C247" s="2"/>
      <c r="D247" s="2"/>
      <c r="E247" s="2"/>
      <c r="F247" s="2"/>
      <c r="G247" s="2"/>
      <c r="K247" s="2"/>
      <c r="L247" s="2"/>
      <c r="M247" s="2"/>
      <c r="Q247" s="2"/>
      <c r="R247" s="2"/>
      <c r="S247" s="2"/>
      <c r="W247" s="2"/>
      <c r="AA247" s="2"/>
    </row>
    <row r="248" spans="1:27" ht="15.75" customHeight="1" x14ac:dyDescent="0.2">
      <c r="A248" s="2"/>
      <c r="B248" s="2"/>
      <c r="C248" s="2"/>
      <c r="D248" s="2"/>
      <c r="E248" s="2"/>
      <c r="F248" s="2"/>
      <c r="G248" s="2"/>
      <c r="K248" s="2"/>
      <c r="L248" s="2"/>
      <c r="M248" s="2"/>
      <c r="Q248" s="2"/>
      <c r="R248" s="2"/>
      <c r="S248" s="2"/>
      <c r="W248" s="2"/>
      <c r="AA248" s="2"/>
    </row>
    <row r="249" spans="1:27" ht="15.75" customHeight="1" x14ac:dyDescent="0.2">
      <c r="A249" s="2"/>
      <c r="B249" s="2"/>
      <c r="C249" s="2"/>
      <c r="D249" s="2"/>
      <c r="E249" s="2"/>
      <c r="F249" s="2"/>
      <c r="G249" s="2"/>
      <c r="K249" s="2"/>
      <c r="L249" s="2"/>
      <c r="M249" s="2"/>
      <c r="Q249" s="2"/>
      <c r="R249" s="2"/>
      <c r="S249" s="2"/>
      <c r="W249" s="2"/>
      <c r="AA249" s="2"/>
    </row>
    <row r="250" spans="1:27" ht="15.75" customHeight="1" x14ac:dyDescent="0.2">
      <c r="A250" s="2"/>
      <c r="B250" s="2"/>
      <c r="C250" s="2"/>
      <c r="D250" s="2"/>
      <c r="E250" s="2"/>
      <c r="F250" s="2"/>
      <c r="G250" s="2"/>
      <c r="K250" s="2"/>
      <c r="L250" s="2"/>
      <c r="M250" s="2"/>
      <c r="Q250" s="2"/>
      <c r="R250" s="2"/>
      <c r="S250" s="2"/>
      <c r="W250" s="2"/>
      <c r="AA250" s="2"/>
    </row>
    <row r="251" spans="1:27" ht="15.75" customHeight="1" x14ac:dyDescent="0.2">
      <c r="A251" s="2"/>
      <c r="B251" s="2"/>
      <c r="C251" s="2"/>
      <c r="D251" s="2"/>
      <c r="E251" s="2"/>
      <c r="F251" s="2"/>
      <c r="G251" s="2"/>
      <c r="K251" s="2"/>
      <c r="L251" s="2"/>
      <c r="M251" s="2"/>
      <c r="Q251" s="2"/>
      <c r="R251" s="2"/>
      <c r="S251" s="2"/>
      <c r="W251" s="2"/>
      <c r="AA251" s="2"/>
    </row>
    <row r="252" spans="1:27" ht="15.75" customHeight="1" x14ac:dyDescent="0.2">
      <c r="A252" s="2"/>
      <c r="B252" s="2"/>
      <c r="C252" s="2"/>
      <c r="D252" s="2"/>
      <c r="E252" s="2"/>
      <c r="F252" s="2"/>
      <c r="G252" s="2"/>
      <c r="K252" s="2"/>
      <c r="L252" s="2"/>
      <c r="M252" s="2"/>
      <c r="Q252" s="2"/>
      <c r="R252" s="2"/>
      <c r="S252" s="2"/>
      <c r="W252" s="2"/>
      <c r="AA252" s="2"/>
    </row>
    <row r="253" spans="1:27" ht="15.75" customHeight="1" x14ac:dyDescent="0.2">
      <c r="A253" s="2"/>
      <c r="B253" s="2"/>
      <c r="C253" s="2"/>
      <c r="D253" s="2"/>
      <c r="E253" s="2"/>
      <c r="F253" s="2"/>
      <c r="G253" s="2"/>
      <c r="K253" s="2"/>
      <c r="L253" s="2"/>
      <c r="M253" s="2"/>
      <c r="Q253" s="2"/>
      <c r="R253" s="2"/>
      <c r="S253" s="2"/>
      <c r="W253" s="2"/>
      <c r="AA253" s="2"/>
    </row>
    <row r="254" spans="1:27" ht="15.75" customHeight="1" x14ac:dyDescent="0.2">
      <c r="A254" s="2"/>
      <c r="B254" s="2"/>
      <c r="C254" s="2"/>
      <c r="D254" s="2"/>
      <c r="E254" s="2"/>
      <c r="F254" s="2"/>
      <c r="G254" s="2"/>
      <c r="K254" s="2"/>
      <c r="L254" s="2"/>
      <c r="M254" s="2"/>
      <c r="Q254" s="2"/>
      <c r="R254" s="2"/>
      <c r="S254" s="2"/>
      <c r="W254" s="2"/>
      <c r="AA254" s="2"/>
    </row>
    <row r="255" spans="1:27" ht="15.75" customHeight="1" x14ac:dyDescent="0.2">
      <c r="A255" s="2"/>
      <c r="B255" s="2"/>
      <c r="C255" s="2"/>
      <c r="D255" s="2"/>
      <c r="E255" s="2"/>
      <c r="F255" s="2"/>
      <c r="G255" s="2"/>
      <c r="K255" s="2"/>
      <c r="L255" s="2"/>
      <c r="M255" s="2"/>
      <c r="Q255" s="2"/>
      <c r="R255" s="2"/>
      <c r="S255" s="2"/>
      <c r="W255" s="2"/>
      <c r="AA255" s="2"/>
    </row>
    <row r="256" spans="1:27" ht="15.75" customHeight="1" x14ac:dyDescent="0.2">
      <c r="A256" s="2"/>
      <c r="B256" s="2"/>
      <c r="C256" s="2"/>
      <c r="D256" s="2"/>
      <c r="E256" s="2"/>
      <c r="F256" s="2"/>
      <c r="G256" s="2"/>
      <c r="K256" s="2"/>
      <c r="L256" s="2"/>
      <c r="M256" s="2"/>
      <c r="Q256" s="2"/>
      <c r="R256" s="2"/>
      <c r="S256" s="2"/>
      <c r="W256" s="2"/>
      <c r="AA256" s="2"/>
    </row>
    <row r="257" spans="1:27" ht="15.75" customHeight="1" x14ac:dyDescent="0.2">
      <c r="A257" s="2"/>
      <c r="B257" s="2"/>
      <c r="C257" s="2"/>
      <c r="D257" s="2"/>
      <c r="E257" s="2"/>
      <c r="F257" s="2"/>
      <c r="G257" s="2"/>
      <c r="K257" s="2"/>
      <c r="L257" s="2"/>
      <c r="M257" s="2"/>
      <c r="Q257" s="2"/>
      <c r="R257" s="2"/>
      <c r="S257" s="2"/>
      <c r="W257" s="2"/>
      <c r="AA257" s="2"/>
    </row>
    <row r="258" spans="1:27" ht="15.75" customHeight="1" x14ac:dyDescent="0.2">
      <c r="A258" s="2"/>
      <c r="B258" s="2"/>
      <c r="C258" s="2"/>
      <c r="D258" s="2"/>
      <c r="E258" s="2"/>
      <c r="F258" s="2"/>
      <c r="G258" s="2"/>
      <c r="K258" s="2"/>
      <c r="L258" s="2"/>
      <c r="M258" s="2"/>
      <c r="Q258" s="2"/>
      <c r="R258" s="2"/>
      <c r="S258" s="2"/>
      <c r="W258" s="2"/>
      <c r="AA258" s="2"/>
    </row>
    <row r="259" spans="1:27" ht="15.75" customHeight="1" x14ac:dyDescent="0.2">
      <c r="A259" s="2"/>
      <c r="B259" s="2"/>
      <c r="C259" s="2"/>
      <c r="D259" s="2"/>
      <c r="E259" s="2"/>
      <c r="F259" s="2"/>
      <c r="G259" s="2"/>
      <c r="K259" s="2"/>
      <c r="L259" s="2"/>
      <c r="M259" s="2"/>
      <c r="Q259" s="2"/>
      <c r="R259" s="2"/>
      <c r="S259" s="2"/>
      <c r="W259" s="2"/>
      <c r="AA259" s="2"/>
    </row>
    <row r="260" spans="1:27" ht="15.75" customHeight="1" x14ac:dyDescent="0.2">
      <c r="A260" s="2"/>
      <c r="B260" s="2"/>
      <c r="C260" s="2"/>
      <c r="D260" s="2"/>
      <c r="E260" s="2"/>
      <c r="F260" s="2"/>
      <c r="G260" s="2"/>
      <c r="K260" s="2"/>
      <c r="L260" s="2"/>
      <c r="M260" s="2"/>
      <c r="Q260" s="2"/>
      <c r="R260" s="2"/>
      <c r="S260" s="2"/>
      <c r="W260" s="2"/>
      <c r="AA260" s="2"/>
    </row>
    <row r="261" spans="1:27" ht="15.75" customHeight="1" x14ac:dyDescent="0.2">
      <c r="A261" s="2"/>
      <c r="B261" s="2"/>
      <c r="C261" s="2"/>
      <c r="D261" s="2"/>
      <c r="E261" s="2"/>
      <c r="F261" s="2"/>
      <c r="G261" s="2"/>
      <c r="K261" s="2"/>
      <c r="L261" s="2"/>
      <c r="M261" s="2"/>
      <c r="Q261" s="2"/>
      <c r="R261" s="2"/>
      <c r="S261" s="2"/>
      <c r="W261" s="2"/>
      <c r="AA261" s="2"/>
    </row>
    <row r="262" spans="1:27" ht="15.75" customHeight="1" x14ac:dyDescent="0.2">
      <c r="A262" s="2"/>
      <c r="B262" s="2"/>
      <c r="C262" s="2"/>
      <c r="D262" s="2"/>
      <c r="E262" s="2"/>
      <c r="F262" s="2"/>
      <c r="G262" s="2"/>
      <c r="K262" s="2"/>
      <c r="L262" s="2"/>
      <c r="M262" s="2"/>
      <c r="Q262" s="2"/>
      <c r="R262" s="2"/>
      <c r="S262" s="2"/>
      <c r="W262" s="2"/>
      <c r="AA262" s="2"/>
    </row>
    <row r="263" spans="1:27" ht="15.75" customHeight="1" x14ac:dyDescent="0.2">
      <c r="A263" s="2"/>
      <c r="B263" s="2"/>
      <c r="C263" s="2"/>
      <c r="D263" s="2"/>
      <c r="E263" s="2"/>
      <c r="F263" s="2"/>
      <c r="G263" s="2"/>
      <c r="K263" s="2"/>
      <c r="L263" s="2"/>
      <c r="M263" s="2"/>
      <c r="Q263" s="2"/>
      <c r="R263" s="2"/>
      <c r="S263" s="2"/>
      <c r="W263" s="2"/>
      <c r="AA263" s="2"/>
    </row>
    <row r="264" spans="1:27" ht="15.75" customHeight="1" x14ac:dyDescent="0.2">
      <c r="A264" s="2"/>
      <c r="B264" s="2"/>
      <c r="C264" s="2"/>
      <c r="D264" s="2"/>
      <c r="E264" s="2"/>
      <c r="F264" s="2"/>
      <c r="G264" s="2"/>
      <c r="K264" s="2"/>
      <c r="L264" s="2"/>
      <c r="M264" s="2"/>
      <c r="Q264" s="2"/>
      <c r="R264" s="2"/>
      <c r="S264" s="2"/>
      <c r="W264" s="2"/>
      <c r="AA264" s="2"/>
    </row>
    <row r="265" spans="1:27" ht="15.75" customHeight="1" x14ac:dyDescent="0.2">
      <c r="A265" s="2"/>
      <c r="B265" s="2"/>
      <c r="C265" s="2"/>
      <c r="D265" s="2"/>
      <c r="E265" s="2"/>
      <c r="F265" s="2"/>
      <c r="G265" s="2"/>
      <c r="K265" s="2"/>
      <c r="L265" s="2"/>
      <c r="M265" s="2"/>
      <c r="Q265" s="2"/>
      <c r="R265" s="2"/>
      <c r="S265" s="2"/>
      <c r="W265" s="2"/>
      <c r="AA265" s="2"/>
    </row>
    <row r="266" spans="1:27" ht="15.75" customHeight="1" x14ac:dyDescent="0.2">
      <c r="A266" s="2"/>
      <c r="B266" s="2"/>
      <c r="C266" s="2"/>
      <c r="D266" s="2"/>
      <c r="E266" s="2"/>
      <c r="F266" s="2"/>
      <c r="G266" s="2"/>
      <c r="K266" s="2"/>
      <c r="L266" s="2"/>
      <c r="M266" s="2"/>
      <c r="Q266" s="2"/>
      <c r="R266" s="2"/>
      <c r="S266" s="2"/>
      <c r="W266" s="2"/>
      <c r="AA266" s="2"/>
    </row>
    <row r="267" spans="1:27" ht="15.75" customHeight="1" x14ac:dyDescent="0.2">
      <c r="A267" s="2"/>
      <c r="B267" s="2"/>
      <c r="C267" s="2"/>
      <c r="D267" s="2"/>
      <c r="E267" s="2"/>
      <c r="F267" s="2"/>
      <c r="G267" s="2"/>
      <c r="K267" s="2"/>
      <c r="L267" s="2"/>
      <c r="M267" s="2"/>
      <c r="Q267" s="2"/>
      <c r="R267" s="2"/>
      <c r="S267" s="2"/>
      <c r="W267" s="2"/>
      <c r="AA267" s="2"/>
    </row>
    <row r="268" spans="1:27" ht="15.75" customHeight="1" x14ac:dyDescent="0.2">
      <c r="A268" s="2"/>
      <c r="B268" s="2"/>
      <c r="C268" s="2"/>
      <c r="D268" s="2"/>
      <c r="E268" s="2"/>
      <c r="F268" s="2"/>
      <c r="G268" s="2"/>
      <c r="K268" s="2"/>
      <c r="L268" s="2"/>
      <c r="M268" s="2"/>
      <c r="Q268" s="2"/>
      <c r="R268" s="2"/>
      <c r="S268" s="2"/>
      <c r="W268" s="2"/>
      <c r="AA268" s="2"/>
    </row>
    <row r="269" spans="1:27" ht="15.75" customHeight="1" x14ac:dyDescent="0.2">
      <c r="A269" s="2"/>
      <c r="B269" s="2"/>
      <c r="C269" s="2"/>
      <c r="D269" s="2"/>
      <c r="E269" s="2"/>
      <c r="F269" s="2"/>
      <c r="G269" s="2"/>
      <c r="K269" s="2"/>
      <c r="L269" s="2"/>
      <c r="M269" s="2"/>
      <c r="Q269" s="2"/>
      <c r="R269" s="2"/>
      <c r="S269" s="2"/>
      <c r="W269" s="2"/>
      <c r="AA269" s="2"/>
    </row>
    <row r="270" spans="1:27" ht="15.75" customHeight="1" x14ac:dyDescent="0.2">
      <c r="A270" s="2"/>
      <c r="B270" s="2"/>
      <c r="C270" s="2"/>
      <c r="D270" s="2"/>
      <c r="E270" s="2"/>
      <c r="F270" s="2"/>
      <c r="G270" s="2"/>
      <c r="K270" s="2"/>
      <c r="L270" s="2"/>
      <c r="M270" s="2"/>
      <c r="Q270" s="2"/>
      <c r="R270" s="2"/>
      <c r="S270" s="2"/>
      <c r="W270" s="2"/>
      <c r="AA270" s="2"/>
    </row>
    <row r="271" spans="1:27" ht="15.75" customHeight="1" x14ac:dyDescent="0.2">
      <c r="A271" s="2"/>
      <c r="B271" s="2"/>
      <c r="C271" s="2"/>
      <c r="D271" s="2"/>
      <c r="E271" s="2"/>
      <c r="F271" s="2"/>
      <c r="G271" s="2"/>
      <c r="K271" s="2"/>
      <c r="L271" s="2"/>
      <c r="M271" s="2"/>
      <c r="Q271" s="2"/>
      <c r="R271" s="2"/>
      <c r="S271" s="2"/>
      <c r="W271" s="2"/>
      <c r="AA271" s="2"/>
    </row>
    <row r="272" spans="1:27" ht="15.75" customHeight="1" x14ac:dyDescent="0.2">
      <c r="A272" s="2"/>
      <c r="B272" s="2"/>
      <c r="C272" s="2"/>
      <c r="D272" s="2"/>
      <c r="E272" s="2"/>
      <c r="F272" s="2"/>
      <c r="G272" s="2"/>
      <c r="K272" s="2"/>
      <c r="L272" s="2"/>
      <c r="M272" s="2"/>
      <c r="Q272" s="2"/>
      <c r="R272" s="2"/>
      <c r="S272" s="2"/>
      <c r="W272" s="2"/>
      <c r="AA272" s="2"/>
    </row>
    <row r="273" spans="1:27" ht="15.75" customHeight="1" x14ac:dyDescent="0.2">
      <c r="A273" s="2"/>
      <c r="B273" s="2"/>
      <c r="C273" s="2"/>
      <c r="D273" s="2"/>
      <c r="E273" s="2"/>
      <c r="F273" s="2"/>
      <c r="G273" s="2"/>
      <c r="K273" s="2"/>
      <c r="L273" s="2"/>
      <c r="M273" s="2"/>
      <c r="Q273" s="2"/>
      <c r="R273" s="2"/>
      <c r="S273" s="2"/>
      <c r="W273" s="2"/>
      <c r="AA273" s="2"/>
    </row>
    <row r="274" spans="1:27" ht="15.75" customHeight="1" x14ac:dyDescent="0.2">
      <c r="A274" s="2"/>
      <c r="B274" s="2"/>
      <c r="C274" s="2"/>
      <c r="D274" s="2"/>
      <c r="E274" s="2"/>
      <c r="F274" s="2"/>
      <c r="G274" s="2"/>
      <c r="K274" s="2"/>
      <c r="L274" s="2"/>
      <c r="M274" s="2"/>
      <c r="Q274" s="2"/>
      <c r="R274" s="2"/>
      <c r="S274" s="2"/>
      <c r="W274" s="2"/>
      <c r="AA274" s="2"/>
    </row>
    <row r="275" spans="1:27" ht="15.75" customHeight="1" x14ac:dyDescent="0.2">
      <c r="A275" s="2"/>
      <c r="B275" s="2"/>
      <c r="C275" s="2"/>
      <c r="D275" s="2"/>
      <c r="E275" s="2"/>
      <c r="F275" s="2"/>
      <c r="G275" s="2"/>
      <c r="K275" s="2"/>
      <c r="L275" s="2"/>
      <c r="M275" s="2"/>
      <c r="Q275" s="2"/>
      <c r="R275" s="2"/>
      <c r="S275" s="2"/>
      <c r="W275" s="2"/>
      <c r="AA275" s="2"/>
    </row>
    <row r="276" spans="1:27" ht="15.75" customHeight="1" x14ac:dyDescent="0.2">
      <c r="A276" s="2"/>
      <c r="B276" s="2"/>
      <c r="C276" s="2"/>
      <c r="D276" s="2"/>
      <c r="E276" s="2"/>
      <c r="F276" s="2"/>
      <c r="G276" s="2"/>
      <c r="K276" s="2"/>
      <c r="L276" s="2"/>
      <c r="M276" s="2"/>
      <c r="Q276" s="2"/>
      <c r="R276" s="2"/>
      <c r="S276" s="2"/>
      <c r="W276" s="2"/>
      <c r="AA276" s="2"/>
    </row>
    <row r="277" spans="1:27" ht="15.75" customHeight="1" x14ac:dyDescent="0.2">
      <c r="A277" s="2"/>
      <c r="B277" s="2"/>
      <c r="C277" s="2"/>
      <c r="D277" s="2"/>
      <c r="E277" s="2"/>
      <c r="F277" s="2"/>
      <c r="G277" s="2"/>
      <c r="K277" s="2"/>
      <c r="L277" s="2"/>
      <c r="M277" s="2"/>
      <c r="Q277" s="2"/>
      <c r="R277" s="2"/>
      <c r="S277" s="2"/>
      <c r="W277" s="2"/>
      <c r="AA277" s="2"/>
    </row>
    <row r="278" spans="1:27" ht="15.75" customHeight="1" x14ac:dyDescent="0.2">
      <c r="A278" s="2"/>
      <c r="B278" s="2"/>
      <c r="C278" s="2"/>
      <c r="D278" s="2"/>
      <c r="E278" s="2"/>
      <c r="F278" s="2"/>
      <c r="G278" s="2"/>
      <c r="K278" s="2"/>
      <c r="L278" s="2"/>
      <c r="M278" s="2"/>
      <c r="Q278" s="2"/>
      <c r="R278" s="2"/>
      <c r="S278" s="2"/>
      <c r="W278" s="2"/>
      <c r="AA278" s="2"/>
    </row>
    <row r="279" spans="1:27" ht="15.75" customHeight="1" x14ac:dyDescent="0.2">
      <c r="A279" s="2"/>
      <c r="B279" s="2"/>
      <c r="C279" s="2"/>
      <c r="D279" s="2"/>
      <c r="E279" s="2"/>
      <c r="F279" s="2"/>
      <c r="G279" s="2"/>
      <c r="K279" s="2"/>
      <c r="L279" s="2"/>
      <c r="M279" s="2"/>
      <c r="Q279" s="2"/>
      <c r="R279" s="2"/>
      <c r="S279" s="2"/>
      <c r="W279" s="2"/>
      <c r="AA279" s="2"/>
    </row>
    <row r="280" spans="1:27" ht="15.75" customHeight="1" x14ac:dyDescent="0.2">
      <c r="A280" s="2"/>
      <c r="B280" s="2"/>
      <c r="C280" s="2"/>
      <c r="D280" s="2"/>
      <c r="E280" s="2"/>
      <c r="F280" s="2"/>
      <c r="G280" s="2"/>
      <c r="K280" s="2"/>
      <c r="L280" s="2"/>
      <c r="M280" s="2"/>
      <c r="Q280" s="2"/>
      <c r="R280" s="2"/>
      <c r="S280" s="2"/>
      <c r="W280" s="2"/>
      <c r="AA280" s="2"/>
    </row>
    <row r="281" spans="1:27" ht="15.75" customHeight="1" x14ac:dyDescent="0.2">
      <c r="A281" s="2"/>
      <c r="B281" s="2"/>
      <c r="C281" s="2"/>
      <c r="D281" s="2"/>
      <c r="E281" s="2"/>
      <c r="F281" s="2"/>
      <c r="G281" s="2"/>
      <c r="K281" s="2"/>
      <c r="L281" s="2"/>
      <c r="M281" s="2"/>
      <c r="Q281" s="2"/>
      <c r="R281" s="2"/>
      <c r="S281" s="2"/>
      <c r="W281" s="2"/>
      <c r="AA281" s="2"/>
    </row>
    <row r="282" spans="1:27" ht="15.75" customHeight="1" x14ac:dyDescent="0.2">
      <c r="A282" s="2"/>
      <c r="B282" s="2"/>
      <c r="C282" s="2"/>
      <c r="D282" s="2"/>
      <c r="E282" s="2"/>
      <c r="F282" s="2"/>
      <c r="G282" s="2"/>
      <c r="K282" s="2"/>
      <c r="L282" s="2"/>
      <c r="M282" s="2"/>
      <c r="Q282" s="2"/>
      <c r="R282" s="2"/>
      <c r="S282" s="2"/>
      <c r="W282" s="2"/>
      <c r="AA282" s="2"/>
    </row>
    <row r="283" spans="1:27" ht="15.75" customHeight="1" x14ac:dyDescent="0.2">
      <c r="A283" s="2"/>
      <c r="B283" s="2"/>
      <c r="C283" s="2"/>
      <c r="D283" s="2"/>
      <c r="E283" s="2"/>
      <c r="F283" s="2"/>
      <c r="G283" s="2"/>
      <c r="K283" s="2"/>
      <c r="L283" s="2"/>
      <c r="M283" s="2"/>
      <c r="Q283" s="2"/>
      <c r="R283" s="2"/>
      <c r="S283" s="2"/>
      <c r="W283" s="2"/>
      <c r="AA283" s="2"/>
    </row>
    <row r="284" spans="1:27" ht="15.75" customHeight="1" x14ac:dyDescent="0.2">
      <c r="A284" s="2"/>
      <c r="B284" s="2"/>
      <c r="C284" s="2"/>
      <c r="D284" s="2"/>
      <c r="E284" s="2"/>
      <c r="F284" s="2"/>
      <c r="G284" s="2"/>
      <c r="K284" s="2"/>
      <c r="L284" s="2"/>
      <c r="M284" s="2"/>
      <c r="Q284" s="2"/>
      <c r="R284" s="2"/>
      <c r="S284" s="2"/>
      <c r="W284" s="2"/>
      <c r="AA284" s="2"/>
    </row>
    <row r="285" spans="1:27" ht="15.75" customHeight="1" x14ac:dyDescent="0.2">
      <c r="A285" s="2"/>
      <c r="B285" s="2"/>
      <c r="C285" s="2"/>
      <c r="D285" s="2"/>
      <c r="E285" s="2"/>
      <c r="F285" s="2"/>
      <c r="G285" s="2"/>
      <c r="K285" s="2"/>
      <c r="L285" s="2"/>
      <c r="M285" s="2"/>
      <c r="Q285" s="2"/>
      <c r="R285" s="2"/>
      <c r="S285" s="2"/>
      <c r="W285" s="2"/>
      <c r="AA285" s="2"/>
    </row>
    <row r="286" spans="1:27" ht="15.75" customHeight="1" x14ac:dyDescent="0.2">
      <c r="A286" s="2"/>
      <c r="B286" s="2"/>
      <c r="C286" s="2"/>
      <c r="D286" s="2"/>
      <c r="E286" s="2"/>
      <c r="F286" s="2"/>
      <c r="G286" s="2"/>
      <c r="K286" s="2"/>
      <c r="L286" s="2"/>
      <c r="M286" s="2"/>
      <c r="Q286" s="2"/>
      <c r="R286" s="2"/>
      <c r="S286" s="2"/>
      <c r="W286" s="2"/>
      <c r="AA286" s="2"/>
    </row>
    <row r="287" spans="1:27" ht="15.75" customHeight="1" x14ac:dyDescent="0.2">
      <c r="A287" s="2"/>
      <c r="B287" s="2"/>
      <c r="C287" s="2"/>
      <c r="D287" s="2"/>
      <c r="E287" s="2"/>
      <c r="F287" s="2"/>
      <c r="G287" s="2"/>
      <c r="K287" s="2"/>
      <c r="L287" s="2"/>
      <c r="M287" s="2"/>
      <c r="Q287" s="2"/>
      <c r="R287" s="2"/>
      <c r="S287" s="2"/>
      <c r="W287" s="2"/>
      <c r="AA287" s="2"/>
    </row>
    <row r="288" spans="1:27" ht="15.75" customHeight="1" x14ac:dyDescent="0.2">
      <c r="A288" s="2"/>
      <c r="B288" s="2"/>
      <c r="C288" s="2"/>
      <c r="D288" s="2"/>
      <c r="E288" s="2"/>
      <c r="F288" s="2"/>
      <c r="G288" s="2"/>
      <c r="K288" s="2"/>
      <c r="L288" s="2"/>
      <c r="M288" s="2"/>
      <c r="Q288" s="2"/>
      <c r="R288" s="2"/>
      <c r="S288" s="2"/>
      <c r="W288" s="2"/>
      <c r="AA288" s="2"/>
    </row>
    <row r="289" spans="1:27" ht="15.75" customHeight="1" x14ac:dyDescent="0.2">
      <c r="A289" s="2"/>
      <c r="B289" s="2"/>
      <c r="C289" s="2"/>
      <c r="D289" s="2"/>
      <c r="E289" s="2"/>
      <c r="F289" s="2"/>
      <c r="G289" s="2"/>
      <c r="K289" s="2"/>
      <c r="L289" s="2"/>
      <c r="M289" s="2"/>
      <c r="Q289" s="2"/>
      <c r="R289" s="2"/>
      <c r="S289" s="2"/>
      <c r="W289" s="2"/>
      <c r="AA289" s="2"/>
    </row>
    <row r="290" spans="1:27" ht="15.75" customHeight="1" x14ac:dyDescent="0.2">
      <c r="A290" s="2"/>
      <c r="B290" s="2"/>
      <c r="C290" s="2"/>
      <c r="D290" s="2"/>
      <c r="E290" s="2"/>
      <c r="F290" s="2"/>
      <c r="G290" s="2"/>
      <c r="K290" s="2"/>
      <c r="L290" s="2"/>
      <c r="M290" s="2"/>
      <c r="Q290" s="2"/>
      <c r="R290" s="2"/>
      <c r="S290" s="2"/>
      <c r="W290" s="2"/>
      <c r="AA290" s="2"/>
    </row>
    <row r="291" spans="1:27" ht="15.75" customHeight="1" x14ac:dyDescent="0.2">
      <c r="A291" s="2"/>
      <c r="B291" s="2"/>
      <c r="C291" s="2"/>
      <c r="D291" s="2"/>
      <c r="E291" s="2"/>
      <c r="F291" s="2"/>
      <c r="G291" s="2"/>
      <c r="K291" s="2"/>
      <c r="L291" s="2"/>
      <c r="M291" s="2"/>
      <c r="Q291" s="2"/>
      <c r="R291" s="2"/>
      <c r="S291" s="2"/>
      <c r="W291" s="2"/>
      <c r="AA291" s="2"/>
    </row>
    <row r="292" spans="1:27" ht="15.75" customHeight="1" x14ac:dyDescent="0.2">
      <c r="A292" s="2"/>
      <c r="B292" s="2"/>
      <c r="C292" s="2"/>
      <c r="D292" s="2"/>
      <c r="E292" s="2"/>
      <c r="F292" s="2"/>
      <c r="G292" s="2"/>
      <c r="K292" s="2"/>
      <c r="L292" s="2"/>
      <c r="M292" s="2"/>
      <c r="Q292" s="2"/>
      <c r="R292" s="2"/>
      <c r="S292" s="2"/>
      <c r="W292" s="2"/>
      <c r="AA292" s="2"/>
    </row>
    <row r="293" spans="1:27" ht="15.75" customHeight="1" x14ac:dyDescent="0.2">
      <c r="A293" s="2"/>
      <c r="B293" s="2"/>
      <c r="C293" s="2"/>
      <c r="D293" s="2"/>
      <c r="E293" s="2"/>
      <c r="F293" s="2"/>
      <c r="G293" s="2"/>
      <c r="K293" s="2"/>
      <c r="L293" s="2"/>
      <c r="M293" s="2"/>
      <c r="Q293" s="2"/>
      <c r="R293" s="2"/>
      <c r="S293" s="2"/>
      <c r="W293" s="2"/>
      <c r="AA293" s="2"/>
    </row>
    <row r="294" spans="1:27" ht="15.75" customHeight="1" x14ac:dyDescent="0.2">
      <c r="A294" s="2"/>
      <c r="B294" s="2"/>
      <c r="C294" s="2"/>
      <c r="D294" s="2"/>
      <c r="E294" s="2"/>
      <c r="F294" s="2"/>
      <c r="G294" s="2"/>
      <c r="K294" s="2"/>
      <c r="L294" s="2"/>
      <c r="M294" s="2"/>
      <c r="Q294" s="2"/>
      <c r="R294" s="2"/>
      <c r="S294" s="2"/>
      <c r="W294" s="2"/>
      <c r="AA294" s="2"/>
    </row>
    <row r="295" spans="1:27" ht="15.75" customHeight="1" x14ac:dyDescent="0.2">
      <c r="A295" s="2"/>
      <c r="B295" s="2"/>
      <c r="C295" s="2"/>
      <c r="D295" s="2"/>
      <c r="E295" s="2"/>
      <c r="F295" s="2"/>
      <c r="G295" s="2"/>
      <c r="K295" s="2"/>
      <c r="L295" s="2"/>
      <c r="M295" s="2"/>
      <c r="Q295" s="2"/>
      <c r="R295" s="2"/>
      <c r="S295" s="2"/>
      <c r="W295" s="2"/>
      <c r="AA295" s="2"/>
    </row>
    <row r="296" spans="1:27" ht="15.75" customHeight="1" x14ac:dyDescent="0.2">
      <c r="A296" s="2"/>
      <c r="B296" s="2"/>
      <c r="C296" s="2"/>
      <c r="D296" s="2"/>
      <c r="E296" s="2"/>
      <c r="F296" s="2"/>
      <c r="G296" s="2"/>
      <c r="K296" s="2"/>
      <c r="L296" s="2"/>
      <c r="M296" s="2"/>
      <c r="Q296" s="2"/>
      <c r="R296" s="2"/>
      <c r="S296" s="2"/>
      <c r="W296" s="2"/>
      <c r="AA296" s="2"/>
    </row>
    <row r="297" spans="1:27" ht="15.75" customHeight="1" x14ac:dyDescent="0.2">
      <c r="A297" s="2"/>
      <c r="B297" s="2"/>
      <c r="C297" s="2"/>
      <c r="D297" s="2"/>
      <c r="E297" s="2"/>
      <c r="F297" s="2"/>
      <c r="G297" s="2"/>
      <c r="K297" s="2"/>
      <c r="L297" s="2"/>
      <c r="M297" s="2"/>
      <c r="Q297" s="2"/>
      <c r="R297" s="2"/>
      <c r="S297" s="2"/>
      <c r="W297" s="2"/>
      <c r="AA297" s="2"/>
    </row>
    <row r="298" spans="1:27" ht="15.75" customHeight="1" x14ac:dyDescent="0.2">
      <c r="A298" s="2"/>
      <c r="B298" s="2"/>
      <c r="C298" s="2"/>
      <c r="D298" s="2"/>
      <c r="E298" s="2"/>
      <c r="F298" s="2"/>
      <c r="G298" s="2"/>
      <c r="K298" s="2"/>
      <c r="L298" s="2"/>
      <c r="M298" s="2"/>
      <c r="Q298" s="2"/>
      <c r="R298" s="2"/>
      <c r="S298" s="2"/>
      <c r="W298" s="2"/>
      <c r="AA298" s="2"/>
    </row>
    <row r="299" spans="1:27" ht="15.75" customHeight="1" x14ac:dyDescent="0.2">
      <c r="A299" s="2"/>
      <c r="B299" s="2"/>
      <c r="C299" s="2"/>
      <c r="D299" s="2"/>
      <c r="E299" s="2"/>
      <c r="F299" s="2"/>
      <c r="G299" s="2"/>
      <c r="K299" s="2"/>
      <c r="L299" s="2"/>
      <c r="M299" s="2"/>
      <c r="Q299" s="2"/>
      <c r="R299" s="2"/>
      <c r="S299" s="2"/>
      <c r="W299" s="2"/>
      <c r="AA299" s="2"/>
    </row>
    <row r="300" spans="1:27" ht="15.75" customHeight="1" x14ac:dyDescent="0.2">
      <c r="A300" s="2"/>
      <c r="B300" s="2"/>
      <c r="C300" s="2"/>
      <c r="D300" s="2"/>
      <c r="E300" s="2"/>
      <c r="F300" s="2"/>
      <c r="G300" s="2"/>
      <c r="K300" s="2"/>
      <c r="L300" s="2"/>
      <c r="M300" s="2"/>
      <c r="Q300" s="2"/>
      <c r="R300" s="2"/>
      <c r="S300" s="2"/>
      <c r="W300" s="2"/>
      <c r="AA300" s="2"/>
    </row>
    <row r="301" spans="1:27" ht="15.75" customHeight="1" x14ac:dyDescent="0.2">
      <c r="A301" s="2"/>
      <c r="B301" s="2"/>
      <c r="C301" s="2"/>
      <c r="D301" s="2"/>
      <c r="E301" s="2"/>
      <c r="F301" s="2"/>
      <c r="G301" s="2"/>
      <c r="K301" s="2"/>
      <c r="L301" s="2"/>
      <c r="M301" s="2"/>
      <c r="Q301" s="2"/>
      <c r="R301" s="2"/>
      <c r="S301" s="2"/>
      <c r="W301" s="2"/>
      <c r="AA301" s="2"/>
    </row>
    <row r="302" spans="1:27" ht="15.75" customHeight="1" x14ac:dyDescent="0.2">
      <c r="A302" s="2"/>
      <c r="B302" s="2"/>
      <c r="C302" s="2"/>
      <c r="D302" s="2"/>
      <c r="E302" s="2"/>
      <c r="F302" s="2"/>
      <c r="G302" s="2"/>
      <c r="K302" s="2"/>
      <c r="L302" s="2"/>
      <c r="M302" s="2"/>
      <c r="Q302" s="2"/>
      <c r="R302" s="2"/>
      <c r="S302" s="2"/>
      <c r="W302" s="2"/>
      <c r="AA302" s="2"/>
    </row>
    <row r="303" spans="1:27" ht="15.75" customHeight="1" x14ac:dyDescent="0.2">
      <c r="A303" s="2"/>
      <c r="B303" s="2"/>
      <c r="C303" s="2"/>
      <c r="D303" s="2"/>
      <c r="E303" s="2"/>
      <c r="F303" s="2"/>
      <c r="G303" s="2"/>
      <c r="K303" s="2"/>
      <c r="L303" s="2"/>
      <c r="M303" s="2"/>
      <c r="Q303" s="2"/>
      <c r="R303" s="2"/>
      <c r="S303" s="2"/>
      <c r="W303" s="2"/>
      <c r="AA303" s="2"/>
    </row>
    <row r="304" spans="1:27" ht="15.75" customHeight="1" x14ac:dyDescent="0.2">
      <c r="A304" s="2"/>
      <c r="B304" s="2"/>
      <c r="C304" s="2"/>
      <c r="D304" s="2"/>
      <c r="E304" s="2"/>
      <c r="F304" s="2"/>
      <c r="G304" s="2"/>
      <c r="K304" s="2"/>
      <c r="L304" s="2"/>
      <c r="M304" s="2"/>
      <c r="Q304" s="2"/>
      <c r="R304" s="2"/>
      <c r="S304" s="2"/>
      <c r="W304" s="2"/>
      <c r="AA304" s="2"/>
    </row>
    <row r="305" spans="1:27" ht="15.75" customHeight="1" x14ac:dyDescent="0.2">
      <c r="A305" s="2"/>
      <c r="B305" s="2"/>
      <c r="C305" s="2"/>
      <c r="D305" s="2"/>
      <c r="E305" s="2"/>
      <c r="F305" s="2"/>
      <c r="G305" s="2"/>
      <c r="K305" s="2"/>
      <c r="L305" s="2"/>
      <c r="M305" s="2"/>
      <c r="Q305" s="2"/>
      <c r="R305" s="2"/>
      <c r="S305" s="2"/>
      <c r="W305" s="2"/>
      <c r="AA305" s="2"/>
    </row>
    <row r="306" spans="1:27" ht="15.75" customHeight="1" x14ac:dyDescent="0.2">
      <c r="A306" s="2"/>
      <c r="B306" s="2"/>
      <c r="C306" s="2"/>
      <c r="D306" s="2"/>
      <c r="E306" s="2"/>
      <c r="F306" s="2"/>
      <c r="G306" s="2"/>
      <c r="K306" s="2"/>
      <c r="L306" s="2"/>
      <c r="M306" s="2"/>
      <c r="Q306" s="2"/>
      <c r="R306" s="2"/>
      <c r="S306" s="2"/>
      <c r="W306" s="2"/>
      <c r="AA306" s="2"/>
    </row>
    <row r="307" spans="1:27" ht="15.75" customHeight="1" x14ac:dyDescent="0.2">
      <c r="A307" s="2"/>
      <c r="B307" s="2"/>
      <c r="C307" s="2"/>
      <c r="D307" s="2"/>
      <c r="E307" s="2"/>
      <c r="F307" s="2"/>
      <c r="G307" s="2"/>
      <c r="K307" s="2"/>
      <c r="L307" s="2"/>
      <c r="M307" s="2"/>
      <c r="Q307" s="2"/>
      <c r="R307" s="2"/>
      <c r="S307" s="2"/>
      <c r="W307" s="2"/>
      <c r="AA307" s="2"/>
    </row>
    <row r="308" spans="1:27" ht="15.75" customHeight="1" x14ac:dyDescent="0.2">
      <c r="A308" s="2"/>
      <c r="B308" s="2"/>
      <c r="C308" s="2"/>
      <c r="D308" s="2"/>
      <c r="E308" s="2"/>
      <c r="F308" s="2"/>
      <c r="G308" s="2"/>
      <c r="K308" s="2"/>
      <c r="L308" s="2"/>
      <c r="M308" s="2"/>
      <c r="Q308" s="2"/>
      <c r="R308" s="2"/>
      <c r="S308" s="2"/>
      <c r="W308" s="2"/>
      <c r="AA308" s="2"/>
    </row>
    <row r="309" spans="1:27" ht="15.75" customHeight="1" x14ac:dyDescent="0.2">
      <c r="A309" s="2"/>
      <c r="B309" s="2"/>
      <c r="C309" s="2"/>
      <c r="D309" s="2"/>
      <c r="E309" s="2"/>
      <c r="F309" s="2"/>
      <c r="G309" s="2"/>
      <c r="K309" s="2"/>
      <c r="L309" s="2"/>
      <c r="M309" s="2"/>
      <c r="Q309" s="2"/>
      <c r="R309" s="2"/>
      <c r="S309" s="2"/>
      <c r="W309" s="2"/>
      <c r="AA309" s="2"/>
    </row>
    <row r="310" spans="1:27" ht="15.75" customHeight="1" x14ac:dyDescent="0.2">
      <c r="A310" s="2"/>
      <c r="B310" s="2"/>
      <c r="C310" s="2"/>
      <c r="D310" s="2"/>
      <c r="E310" s="2"/>
      <c r="F310" s="2"/>
      <c r="G310" s="2"/>
      <c r="K310" s="2"/>
      <c r="L310" s="2"/>
      <c r="M310" s="2"/>
      <c r="Q310" s="2"/>
      <c r="R310" s="2"/>
      <c r="S310" s="2"/>
      <c r="W310" s="2"/>
      <c r="AA310" s="2"/>
    </row>
    <row r="311" spans="1:27" ht="15.75" customHeight="1" x14ac:dyDescent="0.2">
      <c r="A311" s="2"/>
      <c r="B311" s="2"/>
      <c r="C311" s="2"/>
      <c r="D311" s="2"/>
      <c r="E311" s="2"/>
      <c r="F311" s="2"/>
      <c r="G311" s="2"/>
      <c r="K311" s="2"/>
      <c r="L311" s="2"/>
      <c r="M311" s="2"/>
      <c r="Q311" s="2"/>
      <c r="R311" s="2"/>
      <c r="S311" s="2"/>
      <c r="W311" s="2"/>
      <c r="AA311" s="2"/>
    </row>
    <row r="312" spans="1:27" ht="15.75" customHeight="1" x14ac:dyDescent="0.2">
      <c r="A312" s="2"/>
      <c r="B312" s="2"/>
      <c r="C312" s="2"/>
      <c r="D312" s="2"/>
      <c r="E312" s="2"/>
      <c r="F312" s="2"/>
      <c r="G312" s="2"/>
      <c r="K312" s="2"/>
      <c r="L312" s="2"/>
      <c r="M312" s="2"/>
      <c r="Q312" s="2"/>
      <c r="R312" s="2"/>
      <c r="S312" s="2"/>
      <c r="W312" s="2"/>
      <c r="AA312" s="2"/>
    </row>
    <row r="313" spans="1:27" ht="15.75" customHeight="1" x14ac:dyDescent="0.2">
      <c r="A313" s="2"/>
      <c r="B313" s="2"/>
      <c r="C313" s="2"/>
      <c r="D313" s="2"/>
      <c r="E313" s="2"/>
      <c r="F313" s="2"/>
      <c r="G313" s="2"/>
      <c r="K313" s="2"/>
      <c r="L313" s="2"/>
      <c r="M313" s="2"/>
      <c r="Q313" s="2"/>
      <c r="R313" s="2"/>
      <c r="S313" s="2"/>
      <c r="W313" s="2"/>
      <c r="AA313" s="2"/>
    </row>
    <row r="314" spans="1:27" ht="15.75" customHeight="1" x14ac:dyDescent="0.2">
      <c r="A314" s="2"/>
      <c r="B314" s="2"/>
      <c r="C314" s="2"/>
      <c r="D314" s="2"/>
      <c r="E314" s="2"/>
      <c r="F314" s="2"/>
      <c r="G314" s="2"/>
      <c r="K314" s="2"/>
      <c r="L314" s="2"/>
      <c r="M314" s="2"/>
      <c r="Q314" s="2"/>
      <c r="R314" s="2"/>
      <c r="S314" s="2"/>
      <c r="W314" s="2"/>
      <c r="AA314" s="2"/>
    </row>
    <row r="315" spans="1:27" ht="15.75" customHeight="1" x14ac:dyDescent="0.2">
      <c r="A315" s="2"/>
      <c r="B315" s="2"/>
      <c r="C315" s="2"/>
      <c r="D315" s="2"/>
      <c r="E315" s="2"/>
      <c r="F315" s="2"/>
      <c r="G315" s="2"/>
      <c r="K315" s="2"/>
      <c r="L315" s="2"/>
      <c r="M315" s="2"/>
      <c r="Q315" s="2"/>
      <c r="R315" s="2"/>
      <c r="S315" s="2"/>
      <c r="W315" s="2"/>
      <c r="AA315" s="2"/>
    </row>
    <row r="316" spans="1:27" ht="15.75" customHeight="1" x14ac:dyDescent="0.2">
      <c r="A316" s="2"/>
      <c r="B316" s="2"/>
      <c r="C316" s="2"/>
      <c r="D316" s="2"/>
      <c r="E316" s="2"/>
      <c r="F316" s="2"/>
      <c r="G316" s="2"/>
      <c r="K316" s="2"/>
      <c r="L316" s="2"/>
      <c r="M316" s="2"/>
      <c r="Q316" s="2"/>
      <c r="R316" s="2"/>
      <c r="S316" s="2"/>
      <c r="W316" s="2"/>
      <c r="AA316" s="2"/>
    </row>
    <row r="317" spans="1:27" ht="15.75" customHeight="1" x14ac:dyDescent="0.2">
      <c r="A317" s="2"/>
      <c r="B317" s="2"/>
      <c r="C317" s="2"/>
      <c r="D317" s="2"/>
      <c r="E317" s="2"/>
      <c r="F317" s="2"/>
      <c r="G317" s="2"/>
      <c r="K317" s="2"/>
      <c r="L317" s="2"/>
      <c r="M317" s="2"/>
      <c r="Q317" s="2"/>
      <c r="R317" s="2"/>
      <c r="S317" s="2"/>
      <c r="W317" s="2"/>
      <c r="AA317" s="2"/>
    </row>
    <row r="318" spans="1:27" ht="15.75" customHeight="1" x14ac:dyDescent="0.2">
      <c r="A318" s="2"/>
      <c r="B318" s="2"/>
      <c r="C318" s="2"/>
      <c r="D318" s="2"/>
      <c r="E318" s="2"/>
      <c r="F318" s="2"/>
      <c r="G318" s="2"/>
      <c r="K318" s="2"/>
      <c r="L318" s="2"/>
      <c r="M318" s="2"/>
      <c r="Q318" s="2"/>
      <c r="R318" s="2"/>
      <c r="S318" s="2"/>
      <c r="W318" s="2"/>
      <c r="AA318" s="2"/>
    </row>
    <row r="319" spans="1:27" ht="15.75" customHeight="1" x14ac:dyDescent="0.2">
      <c r="A319" s="2"/>
      <c r="B319" s="2"/>
      <c r="C319" s="2"/>
      <c r="D319" s="2"/>
      <c r="E319" s="2"/>
      <c r="F319" s="2"/>
      <c r="G319" s="2"/>
      <c r="K319" s="2"/>
      <c r="L319" s="2"/>
      <c r="M319" s="2"/>
      <c r="Q319" s="2"/>
      <c r="R319" s="2"/>
      <c r="S319" s="2"/>
      <c r="W319" s="2"/>
      <c r="AA319" s="2"/>
    </row>
    <row r="320" spans="1:27" ht="15.75" customHeight="1" x14ac:dyDescent="0.2">
      <c r="A320" s="2"/>
      <c r="B320" s="2"/>
      <c r="C320" s="2"/>
      <c r="D320" s="2"/>
      <c r="E320" s="2"/>
      <c r="F320" s="2"/>
      <c r="G320" s="2"/>
      <c r="K320" s="2"/>
      <c r="L320" s="2"/>
      <c r="M320" s="2"/>
      <c r="Q320" s="2"/>
      <c r="R320" s="2"/>
      <c r="S320" s="2"/>
      <c r="W320" s="2"/>
      <c r="AA320" s="2"/>
    </row>
    <row r="321" spans="1:27" ht="15.75" customHeight="1" x14ac:dyDescent="0.2">
      <c r="A321" s="2"/>
      <c r="B321" s="2"/>
      <c r="C321" s="2"/>
      <c r="D321" s="2"/>
      <c r="E321" s="2"/>
      <c r="F321" s="2"/>
      <c r="G321" s="2"/>
      <c r="K321" s="2"/>
      <c r="L321" s="2"/>
      <c r="M321" s="2"/>
      <c r="Q321" s="2"/>
      <c r="R321" s="2"/>
      <c r="S321" s="2"/>
      <c r="W321" s="2"/>
      <c r="AA321" s="2"/>
    </row>
    <row r="322" spans="1:27" ht="15.75" customHeight="1" x14ac:dyDescent="0.2">
      <c r="A322" s="2"/>
      <c r="B322" s="2"/>
      <c r="C322" s="2"/>
      <c r="D322" s="2"/>
      <c r="E322" s="2"/>
      <c r="F322" s="2"/>
      <c r="G322" s="2"/>
      <c r="K322" s="2"/>
      <c r="L322" s="2"/>
      <c r="M322" s="2"/>
      <c r="Q322" s="2"/>
      <c r="R322" s="2"/>
      <c r="S322" s="2"/>
      <c r="W322" s="2"/>
      <c r="AA322" s="2"/>
    </row>
    <row r="323" spans="1:27" ht="15.75" customHeight="1" x14ac:dyDescent="0.2">
      <c r="A323" s="2"/>
      <c r="B323" s="2"/>
      <c r="C323" s="2"/>
      <c r="D323" s="2"/>
      <c r="E323" s="2"/>
      <c r="F323" s="2"/>
      <c r="G323" s="2"/>
      <c r="K323" s="2"/>
      <c r="L323" s="2"/>
      <c r="M323" s="2"/>
      <c r="Q323" s="2"/>
      <c r="R323" s="2"/>
      <c r="S323" s="2"/>
      <c r="W323" s="2"/>
      <c r="AA323" s="2"/>
    </row>
    <row r="324" spans="1:27" ht="15.75" customHeight="1" x14ac:dyDescent="0.2">
      <c r="A324" s="2"/>
      <c r="B324" s="2"/>
      <c r="C324" s="2"/>
      <c r="D324" s="2"/>
      <c r="E324" s="2"/>
      <c r="F324" s="2"/>
      <c r="G324" s="2"/>
      <c r="K324" s="2"/>
      <c r="L324" s="2"/>
      <c r="M324" s="2"/>
      <c r="Q324" s="2"/>
      <c r="R324" s="2"/>
      <c r="S324" s="2"/>
      <c r="W324" s="2"/>
      <c r="AA324" s="2"/>
    </row>
    <row r="325" spans="1:27" ht="15.75" customHeight="1" x14ac:dyDescent="0.2">
      <c r="A325" s="2"/>
      <c r="B325" s="2"/>
      <c r="C325" s="2"/>
      <c r="D325" s="2"/>
      <c r="E325" s="2"/>
      <c r="F325" s="2"/>
      <c r="G325" s="2"/>
      <c r="K325" s="2"/>
      <c r="L325" s="2"/>
      <c r="M325" s="2"/>
      <c r="Q325" s="2"/>
      <c r="R325" s="2"/>
      <c r="S325" s="2"/>
      <c r="W325" s="2"/>
      <c r="AA325" s="2"/>
    </row>
    <row r="326" spans="1:27" ht="15.75" customHeight="1" x14ac:dyDescent="0.2">
      <c r="A326" s="2"/>
      <c r="B326" s="2"/>
      <c r="C326" s="2"/>
      <c r="D326" s="2"/>
      <c r="E326" s="2"/>
      <c r="F326" s="2"/>
      <c r="G326" s="2"/>
      <c r="K326" s="2"/>
      <c r="L326" s="2"/>
      <c r="M326" s="2"/>
      <c r="Q326" s="2"/>
      <c r="R326" s="2"/>
      <c r="S326" s="2"/>
      <c r="W326" s="2"/>
      <c r="AA326" s="2"/>
    </row>
    <row r="327" spans="1:27" ht="15.75" customHeight="1" x14ac:dyDescent="0.2">
      <c r="A327" s="2"/>
      <c r="B327" s="2"/>
      <c r="C327" s="2"/>
      <c r="D327" s="2"/>
      <c r="E327" s="2"/>
      <c r="F327" s="2"/>
      <c r="G327" s="2"/>
      <c r="K327" s="2"/>
      <c r="L327" s="2"/>
      <c r="M327" s="2"/>
      <c r="Q327" s="2"/>
      <c r="R327" s="2"/>
      <c r="S327" s="2"/>
      <c r="W327" s="2"/>
      <c r="AA327" s="2"/>
    </row>
    <row r="328" spans="1:27" ht="15.75" customHeight="1" x14ac:dyDescent="0.2">
      <c r="A328" s="2"/>
      <c r="B328" s="2"/>
      <c r="C328" s="2"/>
      <c r="D328" s="2"/>
      <c r="E328" s="2"/>
      <c r="F328" s="2"/>
      <c r="G328" s="2"/>
      <c r="K328" s="2"/>
      <c r="L328" s="2"/>
      <c r="M328" s="2"/>
      <c r="Q328" s="2"/>
      <c r="R328" s="2"/>
      <c r="S328" s="2"/>
      <c r="W328" s="2"/>
      <c r="AA328" s="2"/>
    </row>
    <row r="329" spans="1:27" ht="15.75" customHeight="1" x14ac:dyDescent="0.2">
      <c r="A329" s="2"/>
      <c r="B329" s="2"/>
      <c r="C329" s="2"/>
      <c r="D329" s="2"/>
      <c r="E329" s="2"/>
      <c r="F329" s="2"/>
      <c r="G329" s="2"/>
      <c r="K329" s="2"/>
      <c r="L329" s="2"/>
      <c r="M329" s="2"/>
      <c r="Q329" s="2"/>
      <c r="R329" s="2"/>
      <c r="S329" s="2"/>
      <c r="W329" s="2"/>
      <c r="AA329" s="2"/>
    </row>
    <row r="330" spans="1:27" ht="15.75" customHeight="1" x14ac:dyDescent="0.2">
      <c r="A330" s="2"/>
      <c r="B330" s="2"/>
      <c r="C330" s="2"/>
      <c r="D330" s="2"/>
      <c r="E330" s="2"/>
      <c r="F330" s="2"/>
      <c r="G330" s="2"/>
      <c r="K330" s="2"/>
      <c r="L330" s="2"/>
      <c r="M330" s="2"/>
      <c r="Q330" s="2"/>
      <c r="R330" s="2"/>
      <c r="S330" s="2"/>
      <c r="W330" s="2"/>
      <c r="AA330" s="2"/>
    </row>
    <row r="331" spans="1:27" ht="15.75" customHeight="1" x14ac:dyDescent="0.2">
      <c r="A331" s="2"/>
      <c r="B331" s="2"/>
      <c r="C331" s="2"/>
      <c r="D331" s="2"/>
      <c r="E331" s="2"/>
      <c r="F331" s="2"/>
      <c r="G331" s="2"/>
      <c r="K331" s="2"/>
      <c r="L331" s="2"/>
      <c r="M331" s="2"/>
      <c r="Q331" s="2"/>
      <c r="R331" s="2"/>
      <c r="S331" s="2"/>
      <c r="W331" s="2"/>
      <c r="AA331" s="2"/>
    </row>
    <row r="332" spans="1:27" ht="15.75" customHeight="1" x14ac:dyDescent="0.2">
      <c r="A332" s="2"/>
      <c r="B332" s="2"/>
      <c r="C332" s="2"/>
      <c r="D332" s="2"/>
      <c r="E332" s="2"/>
      <c r="F332" s="2"/>
      <c r="G332" s="2"/>
      <c r="K332" s="2"/>
      <c r="L332" s="2"/>
      <c r="M332" s="2"/>
      <c r="Q332" s="2"/>
      <c r="R332" s="2"/>
      <c r="S332" s="2"/>
      <c r="W332" s="2"/>
      <c r="AA332" s="2"/>
    </row>
    <row r="333" spans="1:27" ht="15.75" customHeight="1" x14ac:dyDescent="0.2">
      <c r="A333" s="2"/>
      <c r="B333" s="2"/>
      <c r="C333" s="2"/>
      <c r="D333" s="2"/>
      <c r="E333" s="2"/>
      <c r="F333" s="2"/>
      <c r="G333" s="2"/>
      <c r="K333" s="2"/>
      <c r="L333" s="2"/>
      <c r="M333" s="2"/>
      <c r="Q333" s="2"/>
      <c r="R333" s="2"/>
      <c r="S333" s="2"/>
      <c r="W333" s="2"/>
      <c r="AA333" s="2"/>
    </row>
    <row r="334" spans="1:27" ht="15.75" customHeight="1" x14ac:dyDescent="0.2">
      <c r="A334" s="2"/>
      <c r="B334" s="2"/>
      <c r="C334" s="2"/>
      <c r="D334" s="2"/>
      <c r="E334" s="2"/>
      <c r="F334" s="2"/>
      <c r="G334" s="2"/>
      <c r="K334" s="2"/>
      <c r="L334" s="2"/>
      <c r="M334" s="2"/>
      <c r="Q334" s="2"/>
      <c r="R334" s="2"/>
      <c r="S334" s="2"/>
      <c r="W334" s="2"/>
      <c r="AA334" s="2"/>
    </row>
    <row r="335" spans="1:27" ht="15.75" customHeight="1" x14ac:dyDescent="0.2">
      <c r="A335" s="2"/>
      <c r="B335" s="2"/>
      <c r="C335" s="2"/>
      <c r="D335" s="2"/>
      <c r="E335" s="2"/>
      <c r="F335" s="2"/>
      <c r="G335" s="2"/>
      <c r="K335" s="2"/>
      <c r="L335" s="2"/>
      <c r="M335" s="2"/>
      <c r="Q335" s="2"/>
      <c r="R335" s="2"/>
      <c r="S335" s="2"/>
      <c r="W335" s="2"/>
      <c r="AA335" s="2"/>
    </row>
    <row r="336" spans="1:27" ht="15.75" customHeight="1" x14ac:dyDescent="0.2">
      <c r="A336" s="2"/>
      <c r="B336" s="2"/>
      <c r="C336" s="2"/>
      <c r="D336" s="2"/>
      <c r="E336" s="2"/>
      <c r="F336" s="2"/>
      <c r="G336" s="2"/>
      <c r="K336" s="2"/>
      <c r="L336" s="2"/>
      <c r="M336" s="2"/>
      <c r="Q336" s="2"/>
      <c r="R336" s="2"/>
      <c r="S336" s="2"/>
      <c r="W336" s="2"/>
      <c r="AA336" s="2"/>
    </row>
    <row r="337" spans="1:27" ht="15.75" customHeight="1" x14ac:dyDescent="0.2">
      <c r="A337" s="2"/>
      <c r="B337" s="2"/>
      <c r="C337" s="2"/>
      <c r="D337" s="2"/>
      <c r="E337" s="2"/>
      <c r="F337" s="2"/>
      <c r="G337" s="2"/>
      <c r="K337" s="2"/>
      <c r="L337" s="2"/>
      <c r="M337" s="2"/>
      <c r="Q337" s="2"/>
      <c r="R337" s="2"/>
      <c r="S337" s="2"/>
      <c r="W337" s="2"/>
      <c r="AA337" s="2"/>
    </row>
    <row r="338" spans="1:27" ht="15.75" customHeight="1" x14ac:dyDescent="0.2">
      <c r="A338" s="2"/>
      <c r="B338" s="2"/>
      <c r="C338" s="2"/>
      <c r="D338" s="2"/>
      <c r="E338" s="2"/>
      <c r="F338" s="2"/>
      <c r="G338" s="2"/>
      <c r="K338" s="2"/>
      <c r="L338" s="2"/>
      <c r="M338" s="2"/>
      <c r="Q338" s="2"/>
      <c r="R338" s="2"/>
      <c r="S338" s="2"/>
      <c r="W338" s="2"/>
      <c r="AA338" s="2"/>
    </row>
    <row r="339" spans="1:27" ht="15.75" customHeight="1" x14ac:dyDescent="0.2">
      <c r="A339" s="2"/>
      <c r="B339" s="2"/>
      <c r="C339" s="2"/>
      <c r="D339" s="2"/>
      <c r="E339" s="2"/>
      <c r="F339" s="2"/>
      <c r="G339" s="2"/>
      <c r="K339" s="2"/>
      <c r="L339" s="2"/>
      <c r="M339" s="2"/>
      <c r="Q339" s="2"/>
      <c r="R339" s="2"/>
      <c r="S339" s="2"/>
      <c r="W339" s="2"/>
      <c r="AA339" s="2"/>
    </row>
    <row r="340" spans="1:27" ht="15.75" customHeight="1" x14ac:dyDescent="0.2">
      <c r="A340" s="2"/>
      <c r="B340" s="2"/>
      <c r="C340" s="2"/>
      <c r="D340" s="2"/>
      <c r="E340" s="2"/>
      <c r="F340" s="2"/>
      <c r="G340" s="2"/>
      <c r="K340" s="2"/>
      <c r="L340" s="2"/>
      <c r="M340" s="2"/>
      <c r="Q340" s="2"/>
      <c r="R340" s="2"/>
      <c r="S340" s="2"/>
      <c r="W340" s="2"/>
      <c r="AA340" s="2"/>
    </row>
    <row r="341" spans="1:27" ht="15.75" customHeight="1" x14ac:dyDescent="0.2">
      <c r="A341" s="2"/>
      <c r="B341" s="2"/>
      <c r="C341" s="2"/>
      <c r="D341" s="2"/>
      <c r="E341" s="2"/>
      <c r="F341" s="2"/>
      <c r="G341" s="2"/>
      <c r="K341" s="2"/>
      <c r="L341" s="2"/>
      <c r="M341" s="2"/>
      <c r="Q341" s="2"/>
      <c r="R341" s="2"/>
      <c r="S341" s="2"/>
      <c r="W341" s="2"/>
      <c r="AA341" s="2"/>
    </row>
    <row r="342" spans="1:27" ht="15.75" customHeight="1" x14ac:dyDescent="0.2">
      <c r="A342" s="2"/>
      <c r="B342" s="2"/>
      <c r="C342" s="2"/>
      <c r="D342" s="2"/>
      <c r="E342" s="2"/>
      <c r="F342" s="2"/>
      <c r="G342" s="2"/>
      <c r="K342" s="2"/>
      <c r="L342" s="2"/>
      <c r="M342" s="2"/>
      <c r="Q342" s="2"/>
      <c r="R342" s="2"/>
      <c r="S342" s="2"/>
      <c r="W342" s="2"/>
      <c r="AA342" s="2"/>
    </row>
    <row r="343" spans="1:27" ht="15.75" customHeight="1" x14ac:dyDescent="0.2">
      <c r="A343" s="2"/>
      <c r="B343" s="2"/>
      <c r="C343" s="2"/>
      <c r="D343" s="2"/>
      <c r="E343" s="2"/>
      <c r="F343" s="2"/>
      <c r="G343" s="2"/>
      <c r="K343" s="2"/>
      <c r="L343" s="2"/>
      <c r="M343" s="2"/>
      <c r="Q343" s="2"/>
      <c r="R343" s="2"/>
      <c r="S343" s="2"/>
      <c r="W343" s="2"/>
      <c r="AA343" s="2"/>
    </row>
    <row r="344" spans="1:27" ht="15.75" customHeight="1" x14ac:dyDescent="0.2">
      <c r="A344" s="2"/>
      <c r="B344" s="2"/>
      <c r="C344" s="2"/>
      <c r="D344" s="2"/>
      <c r="E344" s="2"/>
      <c r="F344" s="2"/>
      <c r="G344" s="2"/>
      <c r="K344" s="2"/>
      <c r="L344" s="2"/>
      <c r="M344" s="2"/>
      <c r="Q344" s="2"/>
      <c r="R344" s="2"/>
      <c r="S344" s="2"/>
      <c r="W344" s="2"/>
      <c r="AA344" s="2"/>
    </row>
    <row r="345" spans="1:27" ht="15.75" customHeight="1" x14ac:dyDescent="0.2">
      <c r="A345" s="2"/>
      <c r="B345" s="2"/>
      <c r="C345" s="2"/>
      <c r="D345" s="2"/>
      <c r="E345" s="2"/>
      <c r="F345" s="2"/>
      <c r="G345" s="2"/>
      <c r="K345" s="2"/>
      <c r="L345" s="2"/>
      <c r="M345" s="2"/>
      <c r="Q345" s="2"/>
      <c r="R345" s="2"/>
      <c r="S345" s="2"/>
      <c r="W345" s="2"/>
      <c r="AA345" s="2"/>
    </row>
    <row r="346" spans="1:27" ht="15.75" customHeight="1" x14ac:dyDescent="0.2">
      <c r="A346" s="2"/>
      <c r="B346" s="2"/>
      <c r="C346" s="2"/>
      <c r="D346" s="2"/>
      <c r="E346" s="2"/>
      <c r="F346" s="2"/>
      <c r="G346" s="2"/>
      <c r="K346" s="2"/>
      <c r="L346" s="2"/>
      <c r="M346" s="2"/>
      <c r="Q346" s="2"/>
      <c r="R346" s="2"/>
      <c r="S346" s="2"/>
      <c r="W346" s="2"/>
      <c r="AA346" s="2"/>
    </row>
    <row r="347" spans="1:27" ht="15.75" customHeight="1" x14ac:dyDescent="0.2">
      <c r="A347" s="2"/>
      <c r="B347" s="2"/>
      <c r="C347" s="2"/>
      <c r="D347" s="2"/>
      <c r="E347" s="2"/>
      <c r="F347" s="2"/>
      <c r="G347" s="2"/>
      <c r="K347" s="2"/>
      <c r="L347" s="2"/>
      <c r="M347" s="2"/>
      <c r="Q347" s="2"/>
      <c r="R347" s="2"/>
      <c r="S347" s="2"/>
      <c r="W347" s="2"/>
      <c r="AA347" s="2"/>
    </row>
    <row r="348" spans="1:27" ht="15.75" customHeight="1" x14ac:dyDescent="0.2">
      <c r="A348" s="2"/>
      <c r="B348" s="2"/>
      <c r="C348" s="2"/>
      <c r="D348" s="2"/>
      <c r="E348" s="2"/>
      <c r="F348" s="2"/>
      <c r="G348" s="2"/>
      <c r="K348" s="2"/>
      <c r="L348" s="2"/>
      <c r="M348" s="2"/>
      <c r="Q348" s="2"/>
      <c r="R348" s="2"/>
      <c r="S348" s="2"/>
      <c r="W348" s="2"/>
      <c r="AA348" s="2"/>
    </row>
    <row r="349" spans="1:27" ht="15.75" customHeight="1" x14ac:dyDescent="0.2">
      <c r="A349" s="2"/>
      <c r="B349" s="2"/>
      <c r="C349" s="2"/>
      <c r="D349" s="2"/>
      <c r="E349" s="2"/>
      <c r="F349" s="2"/>
      <c r="G349" s="2"/>
      <c r="K349" s="2"/>
      <c r="L349" s="2"/>
      <c r="M349" s="2"/>
      <c r="Q349" s="2"/>
      <c r="R349" s="2"/>
      <c r="S349" s="2"/>
      <c r="W349" s="2"/>
      <c r="AA349" s="2"/>
    </row>
    <row r="350" spans="1:27" ht="15.75" customHeight="1" x14ac:dyDescent="0.2">
      <c r="A350" s="2"/>
      <c r="B350" s="2"/>
      <c r="C350" s="2"/>
      <c r="D350" s="2"/>
      <c r="E350" s="2"/>
      <c r="F350" s="2"/>
      <c r="G350" s="2"/>
      <c r="K350" s="2"/>
      <c r="L350" s="2"/>
      <c r="M350" s="2"/>
      <c r="Q350" s="2"/>
      <c r="R350" s="2"/>
      <c r="S350" s="2"/>
      <c r="W350" s="2"/>
      <c r="AA350" s="2"/>
    </row>
    <row r="351" spans="1:27" ht="15.75" customHeight="1" x14ac:dyDescent="0.2">
      <c r="A351" s="2"/>
      <c r="B351" s="2"/>
      <c r="C351" s="2"/>
      <c r="D351" s="2"/>
      <c r="E351" s="2"/>
      <c r="F351" s="2"/>
      <c r="G351" s="2"/>
      <c r="K351" s="2"/>
      <c r="L351" s="2"/>
      <c r="M351" s="2"/>
      <c r="Q351" s="2"/>
      <c r="R351" s="2"/>
      <c r="S351" s="2"/>
      <c r="W351" s="2"/>
      <c r="AA351" s="2"/>
    </row>
    <row r="352" spans="1:27" ht="15.75" customHeight="1" x14ac:dyDescent="0.2">
      <c r="A352" s="2"/>
      <c r="B352" s="2"/>
      <c r="C352" s="2"/>
      <c r="D352" s="2"/>
      <c r="E352" s="2"/>
      <c r="F352" s="2"/>
      <c r="G352" s="2"/>
      <c r="K352" s="2"/>
      <c r="L352" s="2"/>
      <c r="M352" s="2"/>
      <c r="Q352" s="2"/>
      <c r="R352" s="2"/>
      <c r="S352" s="2"/>
      <c r="W352" s="2"/>
      <c r="AA352" s="2"/>
    </row>
    <row r="353" spans="1:27" ht="15.75" customHeight="1" x14ac:dyDescent="0.2">
      <c r="A353" s="2"/>
      <c r="B353" s="2"/>
      <c r="C353" s="2"/>
      <c r="D353" s="2"/>
      <c r="E353" s="2"/>
      <c r="F353" s="2"/>
      <c r="G353" s="2"/>
      <c r="K353" s="2"/>
      <c r="L353" s="2"/>
      <c r="M353" s="2"/>
      <c r="Q353" s="2"/>
      <c r="R353" s="2"/>
      <c r="S353" s="2"/>
      <c r="W353" s="2"/>
      <c r="AA353" s="2"/>
    </row>
    <row r="354" spans="1:27" ht="15.75" customHeight="1" x14ac:dyDescent="0.2">
      <c r="A354" s="2"/>
      <c r="B354" s="2"/>
      <c r="C354" s="2"/>
      <c r="D354" s="2"/>
      <c r="E354" s="2"/>
      <c r="F354" s="2"/>
      <c r="G354" s="2"/>
      <c r="K354" s="2"/>
      <c r="L354" s="2"/>
      <c r="M354" s="2"/>
      <c r="Q354" s="2"/>
      <c r="R354" s="2"/>
      <c r="S354" s="2"/>
      <c r="W354" s="2"/>
      <c r="AA354" s="2"/>
    </row>
    <row r="355" spans="1:27" ht="15.75" customHeight="1" x14ac:dyDescent="0.2">
      <c r="A355" s="2"/>
      <c r="B355" s="2"/>
      <c r="C355" s="2"/>
      <c r="D355" s="2"/>
      <c r="E355" s="2"/>
      <c r="F355" s="2"/>
      <c r="G355" s="2"/>
      <c r="K355" s="2"/>
      <c r="L355" s="2"/>
      <c r="M355" s="2"/>
      <c r="Q355" s="2"/>
      <c r="R355" s="2"/>
      <c r="S355" s="2"/>
      <c r="W355" s="2"/>
      <c r="AA355" s="2"/>
    </row>
    <row r="356" spans="1:27" ht="15.75" customHeight="1" x14ac:dyDescent="0.2">
      <c r="A356" s="2"/>
      <c r="B356" s="2"/>
      <c r="C356" s="2"/>
      <c r="D356" s="2"/>
      <c r="E356" s="2"/>
      <c r="F356" s="2"/>
      <c r="G356" s="2"/>
      <c r="K356" s="2"/>
      <c r="L356" s="2"/>
      <c r="M356" s="2"/>
      <c r="Q356" s="2"/>
      <c r="R356" s="2"/>
      <c r="S356" s="2"/>
      <c r="W356" s="2"/>
      <c r="AA356" s="2"/>
    </row>
    <row r="357" spans="1:27" ht="15.75" customHeight="1" x14ac:dyDescent="0.2">
      <c r="A357" s="2"/>
      <c r="B357" s="2"/>
      <c r="C357" s="2"/>
      <c r="D357" s="2"/>
      <c r="E357" s="2"/>
      <c r="F357" s="2"/>
      <c r="G357" s="2"/>
      <c r="K357" s="2"/>
      <c r="L357" s="2"/>
      <c r="M357" s="2"/>
      <c r="Q357" s="2"/>
      <c r="R357" s="2"/>
      <c r="S357" s="2"/>
      <c r="W357" s="2"/>
      <c r="AA357" s="2"/>
    </row>
    <row r="358" spans="1:27" ht="15.75" customHeight="1" x14ac:dyDescent="0.2">
      <c r="A358" s="2"/>
      <c r="B358" s="2"/>
      <c r="C358" s="2"/>
      <c r="D358" s="2"/>
      <c r="E358" s="2"/>
      <c r="F358" s="2"/>
      <c r="G358" s="2"/>
      <c r="K358" s="2"/>
      <c r="L358" s="2"/>
      <c r="M358" s="2"/>
      <c r="Q358" s="2"/>
      <c r="R358" s="2"/>
      <c r="S358" s="2"/>
      <c r="W358" s="2"/>
      <c r="AA358" s="2"/>
    </row>
    <row r="359" spans="1:27" ht="15.75" customHeight="1" x14ac:dyDescent="0.2">
      <c r="A359" s="2"/>
      <c r="B359" s="2"/>
      <c r="C359" s="2"/>
      <c r="D359" s="2"/>
      <c r="E359" s="2"/>
      <c r="F359" s="2"/>
      <c r="G359" s="2"/>
      <c r="K359" s="2"/>
      <c r="L359" s="2"/>
      <c r="M359" s="2"/>
      <c r="Q359" s="2"/>
      <c r="R359" s="2"/>
      <c r="S359" s="2"/>
      <c r="W359" s="2"/>
      <c r="AA359" s="2"/>
    </row>
    <row r="360" spans="1:27" ht="15.75" customHeight="1" x14ac:dyDescent="0.2">
      <c r="A360" s="2"/>
      <c r="B360" s="2"/>
      <c r="C360" s="2"/>
      <c r="D360" s="2"/>
      <c r="E360" s="2"/>
      <c r="F360" s="2"/>
      <c r="G360" s="2"/>
      <c r="K360" s="2"/>
      <c r="L360" s="2"/>
      <c r="M360" s="2"/>
      <c r="Q360" s="2"/>
      <c r="R360" s="2"/>
      <c r="S360" s="2"/>
      <c r="W360" s="2"/>
      <c r="AA360" s="2"/>
    </row>
    <row r="361" spans="1:27" ht="15.75" customHeight="1" x14ac:dyDescent="0.2">
      <c r="A361" s="2"/>
      <c r="B361" s="2"/>
      <c r="C361" s="2"/>
      <c r="D361" s="2"/>
      <c r="E361" s="2"/>
      <c r="F361" s="2"/>
      <c r="G361" s="2"/>
      <c r="K361" s="2"/>
      <c r="L361" s="2"/>
      <c r="M361" s="2"/>
      <c r="Q361" s="2"/>
      <c r="R361" s="2"/>
      <c r="S361" s="2"/>
      <c r="W361" s="2"/>
      <c r="AA361" s="2"/>
    </row>
    <row r="362" spans="1:27" ht="15.75" customHeight="1" x14ac:dyDescent="0.2">
      <c r="A362" s="2"/>
      <c r="B362" s="2"/>
      <c r="C362" s="2"/>
      <c r="D362" s="2"/>
      <c r="E362" s="2"/>
      <c r="F362" s="2"/>
      <c r="G362" s="2"/>
      <c r="K362" s="2"/>
      <c r="L362" s="2"/>
      <c r="M362" s="2"/>
      <c r="Q362" s="2"/>
      <c r="R362" s="2"/>
      <c r="S362" s="2"/>
      <c r="W362" s="2"/>
      <c r="AA362" s="2"/>
    </row>
    <row r="363" spans="1:27" ht="15.75" customHeight="1" x14ac:dyDescent="0.2">
      <c r="A363" s="2"/>
      <c r="B363" s="2"/>
      <c r="C363" s="2"/>
      <c r="D363" s="2"/>
      <c r="E363" s="2"/>
      <c r="F363" s="2"/>
      <c r="G363" s="2"/>
      <c r="K363" s="2"/>
      <c r="L363" s="2"/>
      <c r="M363" s="2"/>
      <c r="Q363" s="2"/>
      <c r="R363" s="2"/>
      <c r="S363" s="2"/>
      <c r="W363" s="2"/>
      <c r="AA363" s="2"/>
    </row>
    <row r="364" spans="1:27" ht="15.75" customHeight="1" x14ac:dyDescent="0.2">
      <c r="A364" s="2"/>
      <c r="B364" s="2"/>
      <c r="C364" s="2"/>
      <c r="D364" s="2"/>
      <c r="E364" s="2"/>
      <c r="F364" s="2"/>
      <c r="G364" s="2"/>
      <c r="K364" s="2"/>
      <c r="L364" s="2"/>
      <c r="M364" s="2"/>
      <c r="Q364" s="2"/>
      <c r="R364" s="2"/>
      <c r="S364" s="2"/>
      <c r="W364" s="2"/>
      <c r="AA364" s="2"/>
    </row>
    <row r="365" spans="1:27" ht="15.75" customHeight="1" x14ac:dyDescent="0.2">
      <c r="A365" s="2"/>
      <c r="B365" s="2"/>
      <c r="C365" s="2"/>
      <c r="D365" s="2"/>
      <c r="E365" s="2"/>
      <c r="F365" s="2"/>
      <c r="G365" s="2"/>
      <c r="K365" s="2"/>
      <c r="L365" s="2"/>
      <c r="M365" s="2"/>
      <c r="Q365" s="2"/>
      <c r="R365" s="2"/>
      <c r="S365" s="2"/>
      <c r="W365" s="2"/>
      <c r="AA365" s="2"/>
    </row>
    <row r="366" spans="1:27" ht="15.75" customHeight="1" x14ac:dyDescent="0.2">
      <c r="A366" s="2"/>
      <c r="B366" s="2"/>
      <c r="C366" s="2"/>
      <c r="D366" s="2"/>
      <c r="E366" s="2"/>
      <c r="F366" s="2"/>
      <c r="G366" s="2"/>
      <c r="K366" s="2"/>
      <c r="L366" s="2"/>
      <c r="M366" s="2"/>
      <c r="Q366" s="2"/>
      <c r="R366" s="2"/>
      <c r="S366" s="2"/>
      <c r="W366" s="2"/>
      <c r="AA366" s="2"/>
    </row>
    <row r="367" spans="1:27" ht="15.75" customHeight="1" x14ac:dyDescent="0.2">
      <c r="A367" s="2"/>
      <c r="B367" s="2"/>
      <c r="C367" s="2"/>
      <c r="D367" s="2"/>
      <c r="E367" s="2"/>
      <c r="F367" s="2"/>
      <c r="G367" s="2"/>
      <c r="K367" s="2"/>
      <c r="L367" s="2"/>
      <c r="M367" s="2"/>
      <c r="Q367" s="2"/>
      <c r="R367" s="2"/>
      <c r="S367" s="2"/>
      <c r="W367" s="2"/>
      <c r="AA367" s="2"/>
    </row>
    <row r="368" spans="1:27" ht="15.75" customHeight="1" x14ac:dyDescent="0.2">
      <c r="A368" s="2"/>
      <c r="B368" s="2"/>
      <c r="C368" s="2"/>
      <c r="D368" s="2"/>
      <c r="E368" s="2"/>
      <c r="F368" s="2"/>
      <c r="G368" s="2"/>
      <c r="K368" s="2"/>
      <c r="L368" s="2"/>
      <c r="M368" s="2"/>
      <c r="Q368" s="2"/>
      <c r="R368" s="2"/>
      <c r="S368" s="2"/>
      <c r="W368" s="2"/>
      <c r="AA368" s="2"/>
    </row>
    <row r="369" spans="1:27" ht="15.75" customHeight="1" x14ac:dyDescent="0.2">
      <c r="A369" s="2"/>
      <c r="B369" s="2"/>
      <c r="C369" s="2"/>
      <c r="D369" s="2"/>
      <c r="E369" s="2"/>
      <c r="F369" s="2"/>
      <c r="G369" s="2"/>
      <c r="K369" s="2"/>
      <c r="L369" s="2"/>
      <c r="M369" s="2"/>
      <c r="Q369" s="2"/>
      <c r="R369" s="2"/>
      <c r="S369" s="2"/>
      <c r="W369" s="2"/>
      <c r="AA369" s="2"/>
    </row>
    <row r="370" spans="1:27" ht="15.75" customHeight="1" x14ac:dyDescent="0.2">
      <c r="A370" s="2"/>
      <c r="B370" s="2"/>
      <c r="C370" s="2"/>
      <c r="D370" s="2"/>
      <c r="E370" s="2"/>
      <c r="F370" s="2"/>
      <c r="G370" s="2"/>
      <c r="K370" s="2"/>
      <c r="L370" s="2"/>
      <c r="M370" s="2"/>
      <c r="Q370" s="2"/>
      <c r="R370" s="2"/>
      <c r="S370" s="2"/>
      <c r="W370" s="2"/>
      <c r="AA370" s="2"/>
    </row>
    <row r="371" spans="1:27" ht="15.75" customHeight="1" x14ac:dyDescent="0.2">
      <c r="A371" s="2"/>
      <c r="B371" s="2"/>
      <c r="C371" s="2"/>
      <c r="D371" s="2"/>
      <c r="E371" s="2"/>
      <c r="F371" s="2"/>
      <c r="G371" s="2"/>
      <c r="K371" s="2"/>
      <c r="L371" s="2"/>
      <c r="M371" s="2"/>
      <c r="Q371" s="2"/>
      <c r="R371" s="2"/>
      <c r="S371" s="2"/>
      <c r="W371" s="2"/>
      <c r="AA371" s="2"/>
    </row>
    <row r="372" spans="1:27" ht="15.75" customHeight="1" x14ac:dyDescent="0.2">
      <c r="A372" s="2"/>
      <c r="B372" s="2"/>
      <c r="C372" s="2"/>
      <c r="D372" s="2"/>
      <c r="E372" s="2"/>
      <c r="F372" s="2"/>
      <c r="G372" s="2"/>
      <c r="K372" s="2"/>
      <c r="L372" s="2"/>
      <c r="M372" s="2"/>
      <c r="Q372" s="2"/>
      <c r="R372" s="2"/>
      <c r="S372" s="2"/>
      <c r="W372" s="2"/>
      <c r="AA372" s="2"/>
    </row>
    <row r="373" spans="1:27" ht="15.75" customHeight="1" x14ac:dyDescent="0.2">
      <c r="A373" s="2"/>
      <c r="B373" s="2"/>
      <c r="C373" s="2"/>
      <c r="D373" s="2"/>
      <c r="E373" s="2"/>
      <c r="F373" s="2"/>
      <c r="G373" s="2"/>
      <c r="K373" s="2"/>
      <c r="L373" s="2"/>
      <c r="M373" s="2"/>
      <c r="Q373" s="2"/>
      <c r="R373" s="2"/>
      <c r="S373" s="2"/>
      <c r="W373" s="2"/>
      <c r="AA373" s="2"/>
    </row>
    <row r="374" spans="1:27" ht="15.75" customHeight="1" x14ac:dyDescent="0.2">
      <c r="A374" s="2"/>
      <c r="B374" s="2"/>
      <c r="C374" s="2"/>
      <c r="D374" s="2"/>
      <c r="E374" s="2"/>
      <c r="F374" s="2"/>
      <c r="G374" s="2"/>
      <c r="K374" s="2"/>
      <c r="L374" s="2"/>
      <c r="M374" s="2"/>
      <c r="Q374" s="2"/>
      <c r="R374" s="2"/>
      <c r="S374" s="2"/>
      <c r="W374" s="2"/>
      <c r="AA374" s="2"/>
    </row>
    <row r="375" spans="1:27" ht="15.75" customHeight="1" x14ac:dyDescent="0.2">
      <c r="A375" s="2"/>
      <c r="B375" s="2"/>
      <c r="C375" s="2"/>
      <c r="D375" s="2"/>
      <c r="E375" s="2"/>
      <c r="F375" s="2"/>
      <c r="G375" s="2"/>
      <c r="K375" s="2"/>
      <c r="L375" s="2"/>
      <c r="M375" s="2"/>
      <c r="Q375" s="2"/>
      <c r="R375" s="2"/>
      <c r="S375" s="2"/>
      <c r="W375" s="2"/>
      <c r="AA375" s="2"/>
    </row>
    <row r="376" spans="1:27" ht="15.75" customHeight="1" x14ac:dyDescent="0.2">
      <c r="A376" s="2"/>
      <c r="B376" s="2"/>
      <c r="C376" s="2"/>
      <c r="D376" s="2"/>
      <c r="E376" s="2"/>
      <c r="F376" s="2"/>
      <c r="G376" s="2"/>
      <c r="K376" s="2"/>
      <c r="L376" s="2"/>
      <c r="M376" s="2"/>
      <c r="Q376" s="2"/>
      <c r="R376" s="2"/>
      <c r="S376" s="2"/>
      <c r="W376" s="2"/>
      <c r="AA376" s="2"/>
    </row>
    <row r="377" spans="1:27" ht="15.75" customHeight="1" x14ac:dyDescent="0.2">
      <c r="A377" s="2"/>
      <c r="B377" s="2"/>
      <c r="C377" s="2"/>
      <c r="D377" s="2"/>
      <c r="E377" s="2"/>
      <c r="F377" s="2"/>
      <c r="G377" s="2"/>
      <c r="K377" s="2"/>
      <c r="L377" s="2"/>
      <c r="M377" s="2"/>
      <c r="Q377" s="2"/>
      <c r="R377" s="2"/>
      <c r="S377" s="2"/>
      <c r="W377" s="2"/>
      <c r="AA377" s="2"/>
    </row>
    <row r="378" spans="1:27" ht="15.75" customHeight="1" x14ac:dyDescent="0.2">
      <c r="A378" s="2"/>
      <c r="B378" s="2"/>
      <c r="C378" s="2"/>
      <c r="D378" s="2"/>
      <c r="E378" s="2"/>
      <c r="F378" s="2"/>
      <c r="G378" s="2"/>
      <c r="K378" s="2"/>
      <c r="L378" s="2"/>
      <c r="M378" s="2"/>
      <c r="Q378" s="2"/>
      <c r="R378" s="2"/>
      <c r="S378" s="2"/>
      <c r="W378" s="2"/>
      <c r="AA378" s="2"/>
    </row>
    <row r="379" spans="1:27" ht="15.75" customHeight="1" x14ac:dyDescent="0.2">
      <c r="A379" s="2"/>
      <c r="B379" s="2"/>
      <c r="C379" s="2"/>
      <c r="D379" s="2"/>
      <c r="E379" s="2"/>
      <c r="F379" s="2"/>
      <c r="G379" s="2"/>
      <c r="K379" s="2"/>
      <c r="L379" s="2"/>
      <c r="M379" s="2"/>
      <c r="Q379" s="2"/>
      <c r="R379" s="2"/>
      <c r="S379" s="2"/>
      <c r="W379" s="2"/>
      <c r="AA379" s="2"/>
    </row>
    <row r="380" spans="1:27" ht="15.75" customHeight="1" x14ac:dyDescent="0.2">
      <c r="A380" s="2"/>
      <c r="B380" s="2"/>
      <c r="C380" s="2"/>
      <c r="D380" s="2"/>
      <c r="E380" s="2"/>
      <c r="F380" s="2"/>
      <c r="G380" s="2"/>
      <c r="K380" s="2"/>
      <c r="L380" s="2"/>
      <c r="M380" s="2"/>
      <c r="Q380" s="2"/>
      <c r="R380" s="2"/>
      <c r="S380" s="2"/>
      <c r="W380" s="2"/>
      <c r="AA380" s="2"/>
    </row>
    <row r="381" spans="1:27" ht="15.75" customHeight="1" x14ac:dyDescent="0.2">
      <c r="A381" s="2"/>
      <c r="B381" s="2"/>
      <c r="C381" s="2"/>
      <c r="D381" s="2"/>
      <c r="E381" s="2"/>
      <c r="F381" s="2"/>
      <c r="G381" s="2"/>
      <c r="K381" s="2"/>
      <c r="L381" s="2"/>
      <c r="M381" s="2"/>
      <c r="Q381" s="2"/>
      <c r="R381" s="2"/>
      <c r="S381" s="2"/>
      <c r="W381" s="2"/>
      <c r="AA381" s="2"/>
    </row>
    <row r="382" spans="1:27" ht="15.75" customHeight="1" x14ac:dyDescent="0.2">
      <c r="A382" s="2"/>
      <c r="B382" s="2"/>
      <c r="C382" s="2"/>
      <c r="D382" s="2"/>
      <c r="E382" s="2"/>
      <c r="F382" s="2"/>
      <c r="G382" s="2"/>
      <c r="K382" s="2"/>
      <c r="L382" s="2"/>
      <c r="M382" s="2"/>
      <c r="Q382" s="2"/>
      <c r="R382" s="2"/>
      <c r="S382" s="2"/>
      <c r="W382" s="2"/>
      <c r="AA382" s="2"/>
    </row>
    <row r="383" spans="1:27" ht="15.75" customHeight="1" x14ac:dyDescent="0.2">
      <c r="A383" s="2"/>
      <c r="B383" s="2"/>
      <c r="C383" s="2"/>
      <c r="D383" s="2"/>
      <c r="E383" s="2"/>
      <c r="F383" s="2"/>
      <c r="G383" s="2"/>
      <c r="K383" s="2"/>
      <c r="L383" s="2"/>
      <c r="M383" s="2"/>
      <c r="Q383" s="2"/>
      <c r="R383" s="2"/>
      <c r="S383" s="2"/>
      <c r="W383" s="2"/>
      <c r="AA383" s="2"/>
    </row>
    <row r="384" spans="1:27" ht="15.75" customHeight="1" x14ac:dyDescent="0.2">
      <c r="A384" s="2"/>
      <c r="B384" s="2"/>
      <c r="C384" s="2"/>
      <c r="D384" s="2"/>
      <c r="E384" s="2"/>
      <c r="F384" s="2"/>
      <c r="G384" s="2"/>
      <c r="K384" s="2"/>
      <c r="L384" s="2"/>
      <c r="M384" s="2"/>
      <c r="Q384" s="2"/>
      <c r="R384" s="2"/>
      <c r="S384" s="2"/>
      <c r="W384" s="2"/>
      <c r="AA384" s="2"/>
    </row>
    <row r="385" spans="1:27" ht="15.75" customHeight="1" x14ac:dyDescent="0.2">
      <c r="A385" s="2"/>
      <c r="B385" s="2"/>
      <c r="C385" s="2"/>
      <c r="D385" s="2"/>
      <c r="E385" s="2"/>
      <c r="F385" s="2"/>
      <c r="G385" s="2"/>
      <c r="K385" s="2"/>
      <c r="L385" s="2"/>
      <c r="M385" s="2"/>
      <c r="Q385" s="2"/>
      <c r="R385" s="2"/>
      <c r="S385" s="2"/>
      <c r="W385" s="2"/>
      <c r="AA385" s="2"/>
    </row>
    <row r="386" spans="1:27" ht="15.75" customHeight="1" x14ac:dyDescent="0.2">
      <c r="A386" s="2"/>
      <c r="B386" s="2"/>
      <c r="C386" s="2"/>
      <c r="D386" s="2"/>
      <c r="E386" s="2"/>
      <c r="F386" s="2"/>
      <c r="G386" s="2"/>
      <c r="K386" s="2"/>
      <c r="L386" s="2"/>
      <c r="M386" s="2"/>
      <c r="Q386" s="2"/>
      <c r="R386" s="2"/>
      <c r="S386" s="2"/>
      <c r="W386" s="2"/>
      <c r="AA386" s="2"/>
    </row>
    <row r="387" spans="1:27" ht="15.75" customHeight="1" x14ac:dyDescent="0.2">
      <c r="A387" s="2"/>
      <c r="B387" s="2"/>
      <c r="C387" s="2"/>
      <c r="D387" s="2"/>
      <c r="E387" s="2"/>
      <c r="F387" s="2"/>
      <c r="G387" s="2"/>
      <c r="K387" s="2"/>
      <c r="L387" s="2"/>
      <c r="M387" s="2"/>
      <c r="Q387" s="2"/>
      <c r="R387" s="2"/>
      <c r="S387" s="2"/>
      <c r="W387" s="2"/>
      <c r="AA387" s="2"/>
    </row>
    <row r="388" spans="1:27" ht="15.75" customHeight="1" x14ac:dyDescent="0.2">
      <c r="A388" s="2"/>
      <c r="B388" s="2"/>
      <c r="C388" s="2"/>
      <c r="D388" s="2"/>
      <c r="E388" s="2"/>
      <c r="F388" s="2"/>
      <c r="G388" s="2"/>
      <c r="K388" s="2"/>
      <c r="L388" s="2"/>
      <c r="M388" s="2"/>
      <c r="Q388" s="2"/>
      <c r="R388" s="2"/>
      <c r="S388" s="2"/>
      <c r="W388" s="2"/>
      <c r="AA388" s="2"/>
    </row>
    <row r="389" spans="1:27" ht="15.75" customHeight="1" x14ac:dyDescent="0.2">
      <c r="A389" s="2"/>
      <c r="B389" s="2"/>
      <c r="C389" s="2"/>
      <c r="D389" s="2"/>
      <c r="E389" s="2"/>
      <c r="F389" s="2"/>
      <c r="G389" s="2"/>
      <c r="K389" s="2"/>
      <c r="L389" s="2"/>
      <c r="M389" s="2"/>
      <c r="Q389" s="2"/>
      <c r="R389" s="2"/>
      <c r="S389" s="2"/>
      <c r="W389" s="2"/>
      <c r="AA389" s="2"/>
    </row>
    <row r="390" spans="1:27" ht="15.75" customHeight="1" x14ac:dyDescent="0.2">
      <c r="A390" s="2"/>
      <c r="B390" s="2"/>
      <c r="C390" s="2"/>
      <c r="D390" s="2"/>
      <c r="E390" s="2"/>
      <c r="F390" s="2"/>
      <c r="G390" s="2"/>
      <c r="K390" s="2"/>
      <c r="L390" s="2"/>
      <c r="M390" s="2"/>
      <c r="Q390" s="2"/>
      <c r="R390" s="2"/>
      <c r="S390" s="2"/>
      <c r="W390" s="2"/>
      <c r="AA390" s="2"/>
    </row>
    <row r="391" spans="1:27" ht="15.75" customHeight="1" x14ac:dyDescent="0.2">
      <c r="A391" s="2"/>
      <c r="B391" s="2"/>
      <c r="C391" s="2"/>
      <c r="D391" s="2"/>
      <c r="E391" s="2"/>
      <c r="F391" s="2"/>
      <c r="G391" s="2"/>
      <c r="K391" s="2"/>
      <c r="L391" s="2"/>
      <c r="M391" s="2"/>
      <c r="Q391" s="2"/>
      <c r="R391" s="2"/>
      <c r="S391" s="2"/>
      <c r="W391" s="2"/>
      <c r="AA391" s="2"/>
    </row>
    <row r="392" spans="1:27" ht="15.75" customHeight="1" x14ac:dyDescent="0.2">
      <c r="A392" s="2"/>
      <c r="B392" s="2"/>
      <c r="C392" s="2"/>
      <c r="D392" s="2"/>
      <c r="E392" s="2"/>
      <c r="F392" s="2"/>
      <c r="G392" s="2"/>
      <c r="K392" s="2"/>
      <c r="L392" s="2"/>
      <c r="M392" s="2"/>
      <c r="Q392" s="2"/>
      <c r="R392" s="2"/>
      <c r="S392" s="2"/>
      <c r="W392" s="2"/>
      <c r="AA392" s="2"/>
    </row>
    <row r="393" spans="1:27" ht="15.75" customHeight="1" x14ac:dyDescent="0.2">
      <c r="A393" s="2"/>
      <c r="B393" s="2"/>
      <c r="C393" s="2"/>
      <c r="D393" s="2"/>
      <c r="E393" s="2"/>
      <c r="F393" s="2"/>
      <c r="G393" s="2"/>
      <c r="K393" s="2"/>
      <c r="L393" s="2"/>
      <c r="M393" s="2"/>
      <c r="Q393" s="2"/>
      <c r="R393" s="2"/>
      <c r="S393" s="2"/>
      <c r="W393" s="2"/>
      <c r="AA393" s="2"/>
    </row>
    <row r="394" spans="1:27" ht="15.75" customHeight="1" x14ac:dyDescent="0.2">
      <c r="A394" s="2"/>
      <c r="B394" s="2"/>
      <c r="C394" s="2"/>
      <c r="D394" s="2"/>
      <c r="E394" s="2"/>
      <c r="F394" s="2"/>
      <c r="G394" s="2"/>
      <c r="K394" s="2"/>
      <c r="L394" s="2"/>
      <c r="M394" s="2"/>
      <c r="Q394" s="2"/>
      <c r="R394" s="2"/>
      <c r="S394" s="2"/>
      <c r="W394" s="2"/>
      <c r="AA394" s="2"/>
    </row>
    <row r="395" spans="1:27" ht="15.75" customHeight="1" x14ac:dyDescent="0.2">
      <c r="A395" s="2"/>
      <c r="B395" s="2"/>
      <c r="C395" s="2"/>
      <c r="D395" s="2"/>
      <c r="E395" s="2"/>
      <c r="F395" s="2"/>
      <c r="G395" s="2"/>
      <c r="K395" s="2"/>
      <c r="L395" s="2"/>
      <c r="M395" s="2"/>
      <c r="Q395" s="2"/>
      <c r="R395" s="2"/>
      <c r="S395" s="2"/>
      <c r="W395" s="2"/>
      <c r="AA395" s="2"/>
    </row>
    <row r="396" spans="1:27" ht="15.75" customHeight="1" x14ac:dyDescent="0.2">
      <c r="A396" s="2"/>
      <c r="B396" s="2"/>
      <c r="C396" s="2"/>
      <c r="D396" s="2"/>
      <c r="E396" s="2"/>
      <c r="F396" s="2"/>
      <c r="G396" s="2"/>
      <c r="K396" s="2"/>
      <c r="L396" s="2"/>
      <c r="M396" s="2"/>
      <c r="Q396" s="2"/>
      <c r="R396" s="2"/>
      <c r="S396" s="2"/>
      <c r="W396" s="2"/>
      <c r="AA396" s="2"/>
    </row>
    <row r="397" spans="1:27" ht="15.75" customHeight="1" x14ac:dyDescent="0.2">
      <c r="A397" s="2"/>
      <c r="B397" s="2"/>
      <c r="C397" s="2"/>
      <c r="D397" s="2"/>
      <c r="E397" s="2"/>
      <c r="F397" s="2"/>
      <c r="G397" s="2"/>
      <c r="K397" s="2"/>
      <c r="L397" s="2"/>
      <c r="M397" s="2"/>
      <c r="Q397" s="2"/>
      <c r="R397" s="2"/>
      <c r="S397" s="2"/>
      <c r="W397" s="2"/>
      <c r="AA397" s="2"/>
    </row>
    <row r="398" spans="1:27" ht="15.75" customHeight="1" x14ac:dyDescent="0.2">
      <c r="A398" s="2"/>
      <c r="B398" s="2"/>
      <c r="C398" s="2"/>
      <c r="D398" s="2"/>
      <c r="E398" s="2"/>
      <c r="F398" s="2"/>
      <c r="G398" s="2"/>
      <c r="K398" s="2"/>
      <c r="L398" s="2"/>
      <c r="M398" s="2"/>
      <c r="Q398" s="2"/>
      <c r="R398" s="2"/>
      <c r="S398" s="2"/>
      <c r="W398" s="2"/>
      <c r="AA398" s="2"/>
    </row>
    <row r="399" spans="1:27" ht="15.75" customHeight="1" x14ac:dyDescent="0.2">
      <c r="A399" s="2"/>
      <c r="B399" s="2"/>
      <c r="C399" s="2"/>
      <c r="D399" s="2"/>
      <c r="E399" s="2"/>
      <c r="F399" s="2"/>
      <c r="G399" s="2"/>
      <c r="K399" s="2"/>
      <c r="L399" s="2"/>
      <c r="M399" s="2"/>
      <c r="Q399" s="2"/>
      <c r="R399" s="2"/>
      <c r="S399" s="2"/>
      <c r="W399" s="2"/>
      <c r="AA399" s="2"/>
    </row>
    <row r="400" spans="1:27" ht="15.75" customHeight="1" x14ac:dyDescent="0.2">
      <c r="A400" s="2"/>
      <c r="B400" s="2"/>
      <c r="C400" s="2"/>
      <c r="D400" s="2"/>
      <c r="E400" s="2"/>
      <c r="F400" s="2"/>
      <c r="G400" s="2"/>
      <c r="K400" s="2"/>
      <c r="L400" s="2"/>
      <c r="M400" s="2"/>
      <c r="Q400" s="2"/>
      <c r="R400" s="2"/>
      <c r="S400" s="2"/>
      <c r="W400" s="2"/>
      <c r="AA400" s="2"/>
    </row>
    <row r="401" spans="1:27" ht="15.75" customHeight="1" x14ac:dyDescent="0.2">
      <c r="A401" s="2"/>
      <c r="B401" s="2"/>
      <c r="C401" s="2"/>
      <c r="D401" s="2"/>
      <c r="E401" s="2"/>
      <c r="F401" s="2"/>
      <c r="G401" s="2"/>
      <c r="K401" s="2"/>
      <c r="L401" s="2"/>
      <c r="M401" s="2"/>
      <c r="Q401" s="2"/>
      <c r="R401" s="2"/>
      <c r="S401" s="2"/>
      <c r="W401" s="2"/>
      <c r="AA401" s="2"/>
    </row>
    <row r="402" spans="1:27" ht="15.75" customHeight="1" x14ac:dyDescent="0.2">
      <c r="A402" s="2"/>
      <c r="B402" s="2"/>
      <c r="C402" s="2"/>
      <c r="D402" s="2"/>
      <c r="E402" s="2"/>
      <c r="F402" s="2"/>
      <c r="G402" s="2"/>
      <c r="K402" s="2"/>
      <c r="L402" s="2"/>
      <c r="M402" s="2"/>
      <c r="Q402" s="2"/>
      <c r="R402" s="2"/>
      <c r="S402" s="2"/>
      <c r="W402" s="2"/>
      <c r="AA402" s="2"/>
    </row>
    <row r="403" spans="1:27" ht="15.75" customHeight="1" x14ac:dyDescent="0.2">
      <c r="A403" s="2"/>
      <c r="B403" s="2"/>
      <c r="C403" s="2"/>
      <c r="D403" s="2"/>
      <c r="E403" s="2"/>
      <c r="F403" s="2"/>
      <c r="G403" s="2"/>
      <c r="K403" s="2"/>
      <c r="L403" s="2"/>
      <c r="M403" s="2"/>
      <c r="Q403" s="2"/>
      <c r="R403" s="2"/>
      <c r="S403" s="2"/>
      <c r="W403" s="2"/>
      <c r="AA403" s="2"/>
    </row>
    <row r="404" spans="1:27" ht="15.75" customHeight="1" x14ac:dyDescent="0.2">
      <c r="A404" s="2"/>
      <c r="B404" s="2"/>
      <c r="C404" s="2"/>
      <c r="D404" s="2"/>
      <c r="E404" s="2"/>
      <c r="F404" s="2"/>
      <c r="G404" s="2"/>
      <c r="K404" s="2"/>
      <c r="L404" s="2"/>
      <c r="M404" s="2"/>
      <c r="Q404" s="2"/>
      <c r="R404" s="2"/>
      <c r="S404" s="2"/>
      <c r="W404" s="2"/>
      <c r="AA404" s="2"/>
    </row>
    <row r="405" spans="1:27" ht="15.75" customHeight="1" x14ac:dyDescent="0.2">
      <c r="A405" s="2"/>
      <c r="B405" s="2"/>
      <c r="C405" s="2"/>
      <c r="D405" s="2"/>
      <c r="E405" s="2"/>
      <c r="F405" s="2"/>
      <c r="G405" s="2"/>
      <c r="K405" s="2"/>
      <c r="L405" s="2"/>
      <c r="M405" s="2"/>
      <c r="Q405" s="2"/>
      <c r="R405" s="2"/>
      <c r="S405" s="2"/>
      <c r="W405" s="2"/>
      <c r="AA405" s="2"/>
    </row>
    <row r="406" spans="1:27" ht="15.75" customHeight="1" x14ac:dyDescent="0.2">
      <c r="A406" s="2"/>
      <c r="B406" s="2"/>
      <c r="C406" s="2"/>
      <c r="D406" s="2"/>
      <c r="E406" s="2"/>
      <c r="F406" s="2"/>
      <c r="G406" s="2"/>
      <c r="K406" s="2"/>
      <c r="L406" s="2"/>
      <c r="M406" s="2"/>
      <c r="Q406" s="2"/>
      <c r="R406" s="2"/>
      <c r="S406" s="2"/>
      <c r="W406" s="2"/>
      <c r="AA406" s="2"/>
    </row>
    <row r="407" spans="1:27" ht="15.75" customHeight="1" x14ac:dyDescent="0.2">
      <c r="A407" s="2"/>
      <c r="B407" s="2"/>
      <c r="C407" s="2"/>
      <c r="D407" s="2"/>
      <c r="E407" s="2"/>
      <c r="F407" s="2"/>
      <c r="G407" s="2"/>
      <c r="K407" s="2"/>
      <c r="L407" s="2"/>
      <c r="M407" s="2"/>
      <c r="Q407" s="2"/>
      <c r="R407" s="2"/>
      <c r="S407" s="2"/>
      <c r="W407" s="2"/>
      <c r="AA407" s="2"/>
    </row>
    <row r="408" spans="1:27" ht="15.75" customHeight="1" x14ac:dyDescent="0.2">
      <c r="A408" s="2"/>
      <c r="B408" s="2"/>
      <c r="C408" s="2"/>
      <c r="D408" s="2"/>
      <c r="E408" s="2"/>
      <c r="F408" s="2"/>
      <c r="G408" s="2"/>
      <c r="K408" s="2"/>
      <c r="L408" s="2"/>
      <c r="M408" s="2"/>
      <c r="Q408" s="2"/>
      <c r="R408" s="2"/>
      <c r="S408" s="2"/>
      <c r="W408" s="2"/>
      <c r="AA408" s="2"/>
    </row>
    <row r="409" spans="1:27" ht="15.75" customHeight="1" x14ac:dyDescent="0.2">
      <c r="A409" s="2"/>
      <c r="B409" s="2"/>
      <c r="C409" s="2"/>
      <c r="D409" s="2"/>
      <c r="E409" s="2"/>
      <c r="F409" s="2"/>
      <c r="G409" s="2"/>
      <c r="K409" s="2"/>
      <c r="L409" s="2"/>
      <c r="M409" s="2"/>
      <c r="Q409" s="2"/>
      <c r="R409" s="2"/>
      <c r="S409" s="2"/>
      <c r="W409" s="2"/>
      <c r="AA409" s="2"/>
    </row>
    <row r="410" spans="1:27" ht="15.75" customHeight="1" x14ac:dyDescent="0.2">
      <c r="A410" s="2"/>
      <c r="B410" s="2"/>
      <c r="C410" s="2"/>
      <c r="D410" s="2"/>
      <c r="E410" s="2"/>
      <c r="F410" s="2"/>
      <c r="G410" s="2"/>
      <c r="K410" s="2"/>
      <c r="L410" s="2"/>
      <c r="M410" s="2"/>
      <c r="Q410" s="2"/>
      <c r="R410" s="2"/>
      <c r="S410" s="2"/>
      <c r="W410" s="2"/>
      <c r="AA410" s="2"/>
    </row>
    <row r="411" spans="1:27" ht="15.75" customHeight="1" x14ac:dyDescent="0.2">
      <c r="A411" s="2"/>
      <c r="B411" s="2"/>
      <c r="C411" s="2"/>
      <c r="D411" s="2"/>
      <c r="E411" s="2"/>
      <c r="F411" s="2"/>
      <c r="G411" s="2"/>
      <c r="K411" s="2"/>
      <c r="L411" s="2"/>
      <c r="M411" s="2"/>
      <c r="Q411" s="2"/>
      <c r="R411" s="2"/>
      <c r="S411" s="2"/>
      <c r="W411" s="2"/>
      <c r="AA411" s="2"/>
    </row>
    <row r="412" spans="1:27" ht="15.75" customHeight="1" x14ac:dyDescent="0.2">
      <c r="A412" s="2"/>
      <c r="B412" s="2"/>
      <c r="C412" s="2"/>
      <c r="D412" s="2"/>
      <c r="E412" s="2"/>
      <c r="F412" s="2"/>
      <c r="G412" s="2"/>
      <c r="K412" s="2"/>
      <c r="L412" s="2"/>
      <c r="M412" s="2"/>
      <c r="Q412" s="2"/>
      <c r="R412" s="2"/>
      <c r="S412" s="2"/>
      <c r="W412" s="2"/>
      <c r="AA412" s="2"/>
    </row>
    <row r="413" spans="1:27" ht="15.75" customHeight="1" x14ac:dyDescent="0.2">
      <c r="A413" s="2"/>
      <c r="B413" s="2"/>
      <c r="C413" s="2"/>
      <c r="D413" s="2"/>
      <c r="E413" s="2"/>
      <c r="F413" s="2"/>
      <c r="G413" s="2"/>
      <c r="K413" s="2"/>
      <c r="L413" s="2"/>
      <c r="M413" s="2"/>
      <c r="Q413" s="2"/>
      <c r="R413" s="2"/>
      <c r="S413" s="2"/>
      <c r="W413" s="2"/>
      <c r="AA413" s="2"/>
    </row>
    <row r="414" spans="1:27" ht="15.75" customHeight="1" x14ac:dyDescent="0.2">
      <c r="A414" s="2"/>
      <c r="B414" s="2"/>
      <c r="C414" s="2"/>
      <c r="D414" s="2"/>
      <c r="E414" s="2"/>
      <c r="F414" s="2"/>
      <c r="G414" s="2"/>
      <c r="K414" s="2"/>
      <c r="L414" s="2"/>
      <c r="M414" s="2"/>
      <c r="Q414" s="2"/>
      <c r="R414" s="2"/>
      <c r="S414" s="2"/>
      <c r="W414" s="2"/>
      <c r="AA414" s="2"/>
    </row>
    <row r="415" spans="1:27" ht="15.75" customHeight="1" x14ac:dyDescent="0.2">
      <c r="A415" s="2"/>
      <c r="B415" s="2"/>
      <c r="C415" s="2"/>
      <c r="D415" s="2"/>
      <c r="E415" s="2"/>
      <c r="F415" s="2"/>
      <c r="G415" s="2"/>
      <c r="K415" s="2"/>
      <c r="L415" s="2"/>
      <c r="M415" s="2"/>
      <c r="Q415" s="2"/>
      <c r="R415" s="2"/>
      <c r="S415" s="2"/>
      <c r="W415" s="2"/>
      <c r="AA415" s="2"/>
    </row>
    <row r="416" spans="1:27" ht="15.75" customHeight="1" x14ac:dyDescent="0.2">
      <c r="A416" s="2"/>
      <c r="B416" s="2"/>
      <c r="C416" s="2"/>
      <c r="D416" s="2"/>
      <c r="E416" s="2"/>
      <c r="F416" s="2"/>
      <c r="G416" s="2"/>
      <c r="K416" s="2"/>
      <c r="L416" s="2"/>
      <c r="M416" s="2"/>
      <c r="Q416" s="2"/>
      <c r="R416" s="2"/>
      <c r="S416" s="2"/>
      <c r="W416" s="2"/>
      <c r="AA416" s="2"/>
    </row>
    <row r="417" spans="1:27" ht="15.75" customHeight="1" x14ac:dyDescent="0.2">
      <c r="A417" s="2"/>
      <c r="B417" s="2"/>
      <c r="C417" s="2"/>
      <c r="D417" s="2"/>
      <c r="E417" s="2"/>
      <c r="F417" s="2"/>
      <c r="G417" s="2"/>
      <c r="K417" s="2"/>
      <c r="L417" s="2"/>
      <c r="M417" s="2"/>
      <c r="Q417" s="2"/>
      <c r="R417" s="2"/>
      <c r="S417" s="2"/>
      <c r="W417" s="2"/>
      <c r="AA417" s="2"/>
    </row>
    <row r="418" spans="1:27" ht="15.75" customHeight="1" x14ac:dyDescent="0.2">
      <c r="A418" s="2"/>
      <c r="B418" s="2"/>
      <c r="C418" s="2"/>
      <c r="D418" s="2"/>
      <c r="E418" s="2"/>
      <c r="F418" s="2"/>
      <c r="G418" s="2"/>
      <c r="K418" s="2"/>
      <c r="L418" s="2"/>
      <c r="M418" s="2"/>
      <c r="Q418" s="2"/>
      <c r="R418" s="2"/>
      <c r="S418" s="2"/>
      <c r="W418" s="2"/>
      <c r="AA418" s="2"/>
    </row>
    <row r="419" spans="1:27" ht="15.75" customHeight="1" x14ac:dyDescent="0.2">
      <c r="A419" s="2"/>
      <c r="B419" s="2"/>
      <c r="C419" s="2"/>
      <c r="D419" s="2"/>
      <c r="E419" s="2"/>
      <c r="F419" s="2"/>
      <c r="G419" s="2"/>
      <c r="K419" s="2"/>
      <c r="L419" s="2"/>
      <c r="M419" s="2"/>
      <c r="Q419" s="2"/>
      <c r="R419" s="2"/>
      <c r="S419" s="2"/>
      <c r="W419" s="2"/>
      <c r="AA419" s="2"/>
    </row>
    <row r="420" spans="1:27" ht="15.75" customHeight="1" x14ac:dyDescent="0.2">
      <c r="A420" s="2"/>
      <c r="B420" s="2"/>
      <c r="C420" s="2"/>
      <c r="D420" s="2"/>
      <c r="E420" s="2"/>
      <c r="F420" s="2"/>
      <c r="G420" s="2"/>
      <c r="K420" s="2"/>
      <c r="L420" s="2"/>
      <c r="M420" s="2"/>
      <c r="Q420" s="2"/>
      <c r="R420" s="2"/>
      <c r="S420" s="2"/>
      <c r="W420" s="2"/>
      <c r="AA420" s="2"/>
    </row>
    <row r="421" spans="1:27" ht="15.75" customHeight="1" x14ac:dyDescent="0.2">
      <c r="A421" s="2"/>
      <c r="B421" s="2"/>
      <c r="C421" s="2"/>
      <c r="D421" s="2"/>
      <c r="E421" s="2"/>
      <c r="F421" s="2"/>
      <c r="G421" s="2"/>
      <c r="K421" s="2"/>
      <c r="L421" s="2"/>
      <c r="M421" s="2"/>
      <c r="Q421" s="2"/>
      <c r="R421" s="2"/>
      <c r="S421" s="2"/>
      <c r="W421" s="2"/>
      <c r="AA421" s="2"/>
    </row>
    <row r="422" spans="1:27" ht="15.75" customHeight="1" x14ac:dyDescent="0.2">
      <c r="A422" s="2"/>
      <c r="B422" s="2"/>
      <c r="C422" s="2"/>
      <c r="D422" s="2"/>
      <c r="E422" s="2"/>
      <c r="F422" s="2"/>
      <c r="G422" s="2"/>
      <c r="K422" s="2"/>
      <c r="L422" s="2"/>
      <c r="M422" s="2"/>
      <c r="Q422" s="2"/>
      <c r="R422" s="2"/>
      <c r="S422" s="2"/>
      <c r="W422" s="2"/>
      <c r="AA422" s="2"/>
    </row>
    <row r="423" spans="1:27" ht="15.75" customHeight="1" x14ac:dyDescent="0.2">
      <c r="A423" s="2"/>
      <c r="B423" s="2"/>
      <c r="C423" s="2"/>
      <c r="D423" s="2"/>
      <c r="E423" s="2"/>
      <c r="F423" s="2"/>
      <c r="G423" s="2"/>
      <c r="K423" s="2"/>
      <c r="L423" s="2"/>
      <c r="M423" s="2"/>
      <c r="Q423" s="2"/>
      <c r="R423" s="2"/>
      <c r="S423" s="2"/>
      <c r="W423" s="2"/>
      <c r="AA423" s="2"/>
    </row>
    <row r="424" spans="1:27" ht="15.75" customHeight="1" x14ac:dyDescent="0.2">
      <c r="A424" s="2"/>
      <c r="B424" s="2"/>
      <c r="C424" s="2"/>
      <c r="D424" s="2"/>
      <c r="E424" s="2"/>
      <c r="F424" s="2"/>
      <c r="G424" s="2"/>
      <c r="K424" s="2"/>
      <c r="L424" s="2"/>
      <c r="M424" s="2"/>
      <c r="Q424" s="2"/>
      <c r="R424" s="2"/>
      <c r="S424" s="2"/>
      <c r="W424" s="2"/>
      <c r="AA424" s="2"/>
    </row>
    <row r="425" spans="1:27" ht="15.75" customHeight="1" x14ac:dyDescent="0.2">
      <c r="A425" s="2"/>
      <c r="B425" s="2"/>
      <c r="C425" s="2"/>
      <c r="D425" s="2"/>
      <c r="E425" s="2"/>
      <c r="F425" s="2"/>
      <c r="G425" s="2"/>
      <c r="K425" s="2"/>
      <c r="L425" s="2"/>
      <c r="M425" s="2"/>
      <c r="Q425" s="2"/>
      <c r="R425" s="2"/>
      <c r="S425" s="2"/>
      <c r="W425" s="2"/>
      <c r="AA425" s="2"/>
    </row>
    <row r="426" spans="1:27" ht="15.75" customHeight="1" x14ac:dyDescent="0.2">
      <c r="A426" s="2"/>
      <c r="B426" s="2"/>
      <c r="C426" s="2"/>
      <c r="D426" s="2"/>
      <c r="E426" s="2"/>
      <c r="F426" s="2"/>
      <c r="G426" s="2"/>
      <c r="K426" s="2"/>
      <c r="L426" s="2"/>
      <c r="M426" s="2"/>
      <c r="Q426" s="2"/>
      <c r="R426" s="2"/>
      <c r="S426" s="2"/>
      <c r="W426" s="2"/>
      <c r="AA426" s="2"/>
    </row>
    <row r="427" spans="1:27" ht="15.75" customHeight="1" x14ac:dyDescent="0.2">
      <c r="A427" s="2"/>
      <c r="B427" s="2"/>
      <c r="C427" s="2"/>
      <c r="D427" s="2"/>
      <c r="E427" s="2"/>
      <c r="F427" s="2"/>
      <c r="G427" s="2"/>
      <c r="K427" s="2"/>
      <c r="L427" s="2"/>
      <c r="M427" s="2"/>
      <c r="Q427" s="2"/>
      <c r="R427" s="2"/>
      <c r="S427" s="2"/>
      <c r="W427" s="2"/>
      <c r="AA427" s="2"/>
    </row>
    <row r="428" spans="1:27" ht="15.75" customHeight="1" x14ac:dyDescent="0.2">
      <c r="A428" s="2"/>
      <c r="B428" s="2"/>
      <c r="C428" s="2"/>
      <c r="D428" s="2"/>
      <c r="E428" s="2"/>
      <c r="F428" s="2"/>
      <c r="G428" s="2"/>
      <c r="K428" s="2"/>
      <c r="L428" s="2"/>
      <c r="M428" s="2"/>
      <c r="Q428" s="2"/>
      <c r="R428" s="2"/>
      <c r="S428" s="2"/>
      <c r="W428" s="2"/>
      <c r="AA428" s="2"/>
    </row>
    <row r="429" spans="1:27" ht="15.75" customHeight="1" x14ac:dyDescent="0.2">
      <c r="A429" s="2"/>
      <c r="B429" s="2"/>
      <c r="C429" s="2"/>
      <c r="D429" s="2"/>
      <c r="E429" s="2"/>
      <c r="F429" s="2"/>
      <c r="G429" s="2"/>
      <c r="K429" s="2"/>
      <c r="L429" s="2"/>
      <c r="M429" s="2"/>
      <c r="Q429" s="2"/>
      <c r="R429" s="2"/>
      <c r="S429" s="2"/>
      <c r="W429" s="2"/>
      <c r="AA429" s="2"/>
    </row>
    <row r="430" spans="1:27" ht="15.75" customHeight="1" x14ac:dyDescent="0.2">
      <c r="A430" s="2"/>
      <c r="B430" s="2"/>
      <c r="C430" s="2"/>
      <c r="D430" s="2"/>
      <c r="E430" s="2"/>
      <c r="F430" s="2"/>
      <c r="G430" s="2"/>
      <c r="K430" s="2"/>
      <c r="L430" s="2"/>
      <c r="M430" s="2"/>
      <c r="Q430" s="2"/>
      <c r="R430" s="2"/>
      <c r="S430" s="2"/>
      <c r="W430" s="2"/>
      <c r="AA430" s="2"/>
    </row>
    <row r="431" spans="1:27" ht="15.75" customHeight="1" x14ac:dyDescent="0.2">
      <c r="A431" s="2"/>
      <c r="B431" s="2"/>
      <c r="C431" s="2"/>
      <c r="D431" s="2"/>
      <c r="E431" s="2"/>
      <c r="F431" s="2"/>
      <c r="G431" s="2"/>
      <c r="K431" s="2"/>
      <c r="L431" s="2"/>
      <c r="M431" s="2"/>
      <c r="Q431" s="2"/>
      <c r="R431" s="2"/>
      <c r="S431" s="2"/>
      <c r="W431" s="2"/>
      <c r="AA431" s="2"/>
    </row>
    <row r="432" spans="1:27" ht="15.75" customHeight="1" x14ac:dyDescent="0.2">
      <c r="A432" s="2"/>
      <c r="B432" s="2"/>
      <c r="C432" s="2"/>
      <c r="D432" s="2"/>
      <c r="E432" s="2"/>
      <c r="F432" s="2"/>
      <c r="G432" s="2"/>
      <c r="K432" s="2"/>
      <c r="L432" s="2"/>
      <c r="M432" s="2"/>
      <c r="Q432" s="2"/>
      <c r="R432" s="2"/>
      <c r="S432" s="2"/>
      <c r="W432" s="2"/>
      <c r="AA432" s="2"/>
    </row>
    <row r="433" spans="1:27" ht="15.75" customHeight="1" x14ac:dyDescent="0.2">
      <c r="A433" s="2"/>
      <c r="B433" s="2"/>
      <c r="C433" s="2"/>
      <c r="D433" s="2"/>
      <c r="E433" s="2"/>
      <c r="F433" s="2"/>
      <c r="G433" s="2"/>
      <c r="K433" s="2"/>
      <c r="L433" s="2"/>
      <c r="M433" s="2"/>
      <c r="Q433" s="2"/>
      <c r="R433" s="2"/>
      <c r="S433" s="2"/>
      <c r="W433" s="2"/>
      <c r="AA433" s="2"/>
    </row>
    <row r="434" spans="1:27" ht="15.75" customHeight="1" x14ac:dyDescent="0.2">
      <c r="A434" s="2"/>
      <c r="B434" s="2"/>
      <c r="C434" s="2"/>
      <c r="D434" s="2"/>
      <c r="E434" s="2"/>
      <c r="F434" s="2"/>
      <c r="G434" s="2"/>
      <c r="K434" s="2"/>
      <c r="L434" s="2"/>
      <c r="M434" s="2"/>
      <c r="Q434" s="2"/>
      <c r="R434" s="2"/>
      <c r="S434" s="2"/>
      <c r="W434" s="2"/>
      <c r="AA434" s="2"/>
    </row>
    <row r="435" spans="1:27" ht="15.75" customHeight="1" x14ac:dyDescent="0.2">
      <c r="A435" s="2"/>
      <c r="B435" s="2"/>
      <c r="C435" s="2"/>
      <c r="D435" s="2"/>
      <c r="E435" s="2"/>
      <c r="F435" s="2"/>
      <c r="G435" s="2"/>
      <c r="K435" s="2"/>
      <c r="L435" s="2"/>
      <c r="M435" s="2"/>
      <c r="Q435" s="2"/>
      <c r="R435" s="2"/>
      <c r="S435" s="2"/>
      <c r="W435" s="2"/>
      <c r="AA435" s="2"/>
    </row>
    <row r="436" spans="1:27" ht="15.75" customHeight="1" x14ac:dyDescent="0.2">
      <c r="A436" s="2"/>
      <c r="B436" s="2"/>
      <c r="C436" s="2"/>
      <c r="D436" s="2"/>
      <c r="E436" s="2"/>
      <c r="F436" s="2"/>
      <c r="G436" s="2"/>
      <c r="K436" s="2"/>
      <c r="L436" s="2"/>
      <c r="M436" s="2"/>
      <c r="Q436" s="2"/>
      <c r="R436" s="2"/>
      <c r="S436" s="2"/>
      <c r="W436" s="2"/>
      <c r="AA436" s="2"/>
    </row>
    <row r="437" spans="1:27" ht="15.75" customHeight="1" x14ac:dyDescent="0.2">
      <c r="A437" s="2"/>
      <c r="B437" s="2"/>
      <c r="C437" s="2"/>
      <c r="D437" s="2"/>
      <c r="E437" s="2"/>
      <c r="F437" s="2"/>
      <c r="G437" s="2"/>
      <c r="K437" s="2"/>
      <c r="L437" s="2"/>
      <c r="M437" s="2"/>
      <c r="Q437" s="2"/>
      <c r="R437" s="2"/>
      <c r="S437" s="2"/>
      <c r="W437" s="2"/>
      <c r="AA437" s="2"/>
    </row>
    <row r="438" spans="1:27" ht="15.75" customHeight="1" x14ac:dyDescent="0.2">
      <c r="A438" s="2"/>
      <c r="B438" s="2"/>
      <c r="C438" s="2"/>
      <c r="D438" s="2"/>
      <c r="E438" s="2"/>
      <c r="F438" s="2"/>
      <c r="G438" s="2"/>
      <c r="K438" s="2"/>
      <c r="L438" s="2"/>
      <c r="M438" s="2"/>
      <c r="Q438" s="2"/>
      <c r="R438" s="2"/>
      <c r="S438" s="2"/>
      <c r="W438" s="2"/>
      <c r="AA438" s="2"/>
    </row>
    <row r="439" spans="1:27" ht="15.75" customHeight="1" x14ac:dyDescent="0.2">
      <c r="A439" s="2"/>
      <c r="B439" s="2"/>
      <c r="C439" s="2"/>
      <c r="D439" s="2"/>
      <c r="E439" s="2"/>
      <c r="F439" s="2"/>
      <c r="G439" s="2"/>
      <c r="K439" s="2"/>
      <c r="L439" s="2"/>
      <c r="M439" s="2"/>
      <c r="Q439" s="2"/>
      <c r="R439" s="2"/>
      <c r="S439" s="2"/>
      <c r="W439" s="2"/>
      <c r="AA439" s="2"/>
    </row>
    <row r="440" spans="1:27" ht="15.75" customHeight="1" x14ac:dyDescent="0.2">
      <c r="A440" s="2"/>
      <c r="B440" s="2"/>
      <c r="C440" s="2"/>
      <c r="D440" s="2"/>
      <c r="E440" s="2"/>
      <c r="F440" s="2"/>
      <c r="G440" s="2"/>
      <c r="K440" s="2"/>
      <c r="L440" s="2"/>
      <c r="M440" s="2"/>
      <c r="Q440" s="2"/>
      <c r="R440" s="2"/>
      <c r="S440" s="2"/>
      <c r="W440" s="2"/>
      <c r="AA440" s="2"/>
    </row>
    <row r="441" spans="1:27" ht="15.75" customHeight="1" x14ac:dyDescent="0.2">
      <c r="A441" s="2"/>
      <c r="B441" s="2"/>
      <c r="C441" s="2"/>
      <c r="D441" s="2"/>
      <c r="E441" s="2"/>
      <c r="F441" s="2"/>
      <c r="G441" s="2"/>
      <c r="K441" s="2"/>
      <c r="L441" s="2"/>
      <c r="M441" s="2"/>
      <c r="Q441" s="2"/>
      <c r="R441" s="2"/>
      <c r="S441" s="2"/>
      <c r="W441" s="2"/>
      <c r="AA441" s="2"/>
    </row>
    <row r="442" spans="1:27" ht="15.75" customHeight="1" x14ac:dyDescent="0.2">
      <c r="A442" s="2"/>
      <c r="B442" s="2"/>
      <c r="C442" s="2"/>
      <c r="D442" s="2"/>
      <c r="E442" s="2"/>
      <c r="F442" s="2"/>
      <c r="G442" s="2"/>
      <c r="K442" s="2"/>
      <c r="L442" s="2"/>
      <c r="M442" s="2"/>
      <c r="Q442" s="2"/>
      <c r="R442" s="2"/>
      <c r="S442" s="2"/>
      <c r="W442" s="2"/>
      <c r="AA442" s="2"/>
    </row>
    <row r="443" spans="1:27" ht="15.75" customHeight="1" x14ac:dyDescent="0.2">
      <c r="A443" s="2"/>
      <c r="B443" s="2"/>
      <c r="C443" s="2"/>
      <c r="D443" s="2"/>
      <c r="E443" s="2"/>
      <c r="F443" s="2"/>
      <c r="G443" s="2"/>
      <c r="K443" s="2"/>
      <c r="L443" s="2"/>
      <c r="M443" s="2"/>
      <c r="Q443" s="2"/>
      <c r="R443" s="2"/>
      <c r="S443" s="2"/>
      <c r="W443" s="2"/>
      <c r="AA443" s="2"/>
    </row>
    <row r="444" spans="1:27" ht="15.75" customHeight="1" x14ac:dyDescent="0.2">
      <c r="A444" s="2"/>
      <c r="B444" s="2"/>
      <c r="C444" s="2"/>
      <c r="D444" s="2"/>
      <c r="E444" s="2"/>
      <c r="F444" s="2"/>
      <c r="G444" s="2"/>
      <c r="K444" s="2"/>
      <c r="L444" s="2"/>
      <c r="M444" s="2"/>
      <c r="Q444" s="2"/>
      <c r="R444" s="2"/>
      <c r="S444" s="2"/>
      <c r="W444" s="2"/>
      <c r="AA444" s="2"/>
    </row>
    <row r="445" spans="1:27" ht="15.75" customHeight="1" x14ac:dyDescent="0.2">
      <c r="A445" s="2"/>
      <c r="B445" s="2"/>
      <c r="C445" s="2"/>
      <c r="D445" s="2"/>
      <c r="E445" s="2"/>
      <c r="F445" s="2"/>
      <c r="G445" s="2"/>
      <c r="K445" s="2"/>
      <c r="L445" s="2"/>
      <c r="M445" s="2"/>
      <c r="Q445" s="2"/>
      <c r="R445" s="2"/>
      <c r="S445" s="2"/>
      <c r="W445" s="2"/>
      <c r="AA445" s="2"/>
    </row>
    <row r="446" spans="1:27" ht="15.75" customHeight="1" x14ac:dyDescent="0.2">
      <c r="A446" s="2"/>
      <c r="B446" s="2"/>
      <c r="C446" s="2"/>
      <c r="D446" s="2"/>
      <c r="E446" s="2"/>
      <c r="F446" s="2"/>
      <c r="G446" s="2"/>
      <c r="K446" s="2"/>
      <c r="L446" s="2"/>
      <c r="M446" s="2"/>
      <c r="Q446" s="2"/>
      <c r="R446" s="2"/>
      <c r="S446" s="2"/>
      <c r="W446" s="2"/>
      <c r="AA446" s="2"/>
    </row>
    <row r="447" spans="1:27" ht="15.75" customHeight="1" x14ac:dyDescent="0.2">
      <c r="A447" s="2"/>
      <c r="B447" s="2"/>
      <c r="C447" s="2"/>
      <c r="D447" s="2"/>
      <c r="E447" s="2"/>
      <c r="F447" s="2"/>
      <c r="G447" s="2"/>
      <c r="K447" s="2"/>
      <c r="L447" s="2"/>
      <c r="M447" s="2"/>
      <c r="Q447" s="2"/>
      <c r="R447" s="2"/>
      <c r="S447" s="2"/>
      <c r="W447" s="2"/>
      <c r="AA447" s="2"/>
    </row>
    <row r="448" spans="1:27" ht="15.75" customHeight="1" x14ac:dyDescent="0.2">
      <c r="A448" s="2"/>
      <c r="B448" s="2"/>
      <c r="C448" s="2"/>
      <c r="D448" s="2"/>
      <c r="E448" s="2"/>
      <c r="F448" s="2"/>
      <c r="G448" s="2"/>
      <c r="K448" s="2"/>
      <c r="L448" s="2"/>
      <c r="M448" s="2"/>
      <c r="Q448" s="2"/>
      <c r="R448" s="2"/>
      <c r="S448" s="2"/>
      <c r="W448" s="2"/>
      <c r="AA448" s="2"/>
    </row>
    <row r="449" spans="1:27" ht="15.75" customHeight="1" x14ac:dyDescent="0.2">
      <c r="A449" s="2"/>
      <c r="B449" s="2"/>
      <c r="C449" s="2"/>
      <c r="D449" s="2"/>
      <c r="E449" s="2"/>
      <c r="F449" s="2"/>
      <c r="G449" s="2"/>
      <c r="K449" s="2"/>
      <c r="L449" s="2"/>
      <c r="M449" s="2"/>
      <c r="Q449" s="2"/>
      <c r="R449" s="2"/>
      <c r="S449" s="2"/>
      <c r="W449" s="2"/>
      <c r="AA449" s="2"/>
    </row>
    <row r="450" spans="1:27" ht="15.75" customHeight="1" x14ac:dyDescent="0.2">
      <c r="A450" s="2"/>
      <c r="B450" s="2"/>
      <c r="C450" s="2"/>
      <c r="D450" s="2"/>
      <c r="E450" s="2"/>
      <c r="F450" s="2"/>
      <c r="G450" s="2"/>
      <c r="K450" s="2"/>
      <c r="L450" s="2"/>
      <c r="M450" s="2"/>
      <c r="Q450" s="2"/>
      <c r="R450" s="2"/>
      <c r="S450" s="2"/>
      <c r="W450" s="2"/>
      <c r="AA450" s="2"/>
    </row>
    <row r="451" spans="1:27" ht="15.75" customHeight="1" x14ac:dyDescent="0.2">
      <c r="A451" s="2"/>
      <c r="B451" s="2"/>
      <c r="C451" s="2"/>
      <c r="D451" s="2"/>
      <c r="E451" s="2"/>
      <c r="F451" s="2"/>
      <c r="G451" s="2"/>
      <c r="K451" s="2"/>
      <c r="L451" s="2"/>
      <c r="M451" s="2"/>
      <c r="Q451" s="2"/>
      <c r="R451" s="2"/>
      <c r="S451" s="2"/>
      <c r="W451" s="2"/>
      <c r="AA451" s="2"/>
    </row>
    <row r="452" spans="1:27" ht="15.75" customHeight="1" x14ac:dyDescent="0.2">
      <c r="A452" s="2"/>
      <c r="B452" s="2"/>
      <c r="C452" s="2"/>
      <c r="D452" s="2"/>
      <c r="E452" s="2"/>
      <c r="F452" s="2"/>
      <c r="G452" s="2"/>
      <c r="K452" s="2"/>
      <c r="L452" s="2"/>
      <c r="M452" s="2"/>
      <c r="Q452" s="2"/>
      <c r="R452" s="2"/>
      <c r="S452" s="2"/>
      <c r="W452" s="2"/>
      <c r="AA452" s="2"/>
    </row>
    <row r="453" spans="1:27" ht="15.75" customHeight="1" x14ac:dyDescent="0.2">
      <c r="A453" s="2"/>
      <c r="B453" s="2"/>
      <c r="C453" s="2"/>
      <c r="D453" s="2"/>
      <c r="E453" s="2"/>
      <c r="F453" s="2"/>
      <c r="G453" s="2"/>
      <c r="K453" s="2"/>
      <c r="L453" s="2"/>
      <c r="M453" s="2"/>
      <c r="Q453" s="2"/>
      <c r="R453" s="2"/>
      <c r="S453" s="2"/>
      <c r="W453" s="2"/>
      <c r="AA453" s="2"/>
    </row>
    <row r="454" spans="1:27" ht="15.75" customHeight="1" x14ac:dyDescent="0.2">
      <c r="A454" s="2"/>
      <c r="B454" s="2"/>
      <c r="C454" s="2"/>
      <c r="D454" s="2"/>
      <c r="E454" s="2"/>
      <c r="F454" s="2"/>
      <c r="G454" s="2"/>
      <c r="K454" s="2"/>
      <c r="L454" s="2"/>
      <c r="M454" s="2"/>
      <c r="Q454" s="2"/>
      <c r="R454" s="2"/>
      <c r="S454" s="2"/>
      <c r="W454" s="2"/>
      <c r="AA454" s="2"/>
    </row>
    <row r="455" spans="1:27" ht="15.75" customHeight="1" x14ac:dyDescent="0.2">
      <c r="A455" s="2"/>
      <c r="B455" s="2"/>
      <c r="C455" s="2"/>
      <c r="D455" s="2"/>
      <c r="E455" s="2"/>
      <c r="F455" s="2"/>
      <c r="G455" s="2"/>
      <c r="K455" s="2"/>
      <c r="L455" s="2"/>
      <c r="M455" s="2"/>
      <c r="Q455" s="2"/>
      <c r="R455" s="2"/>
      <c r="S455" s="2"/>
      <c r="W455" s="2"/>
      <c r="AA455" s="2"/>
    </row>
    <row r="456" spans="1:27" ht="15.75" customHeight="1" x14ac:dyDescent="0.2">
      <c r="A456" s="2"/>
      <c r="B456" s="2"/>
      <c r="C456" s="2"/>
      <c r="D456" s="2"/>
      <c r="E456" s="2"/>
      <c r="F456" s="2"/>
      <c r="G456" s="2"/>
      <c r="K456" s="2"/>
      <c r="L456" s="2"/>
      <c r="M456" s="2"/>
      <c r="Q456" s="2"/>
      <c r="R456" s="2"/>
      <c r="S456" s="2"/>
      <c r="W456" s="2"/>
      <c r="AA456" s="2"/>
    </row>
    <row r="457" spans="1:27" ht="15.75" customHeight="1" x14ac:dyDescent="0.2">
      <c r="A457" s="2"/>
      <c r="B457" s="2"/>
      <c r="C457" s="2"/>
      <c r="D457" s="2"/>
      <c r="E457" s="2"/>
      <c r="F457" s="2"/>
      <c r="G457" s="2"/>
      <c r="K457" s="2"/>
      <c r="L457" s="2"/>
      <c r="M457" s="2"/>
      <c r="Q457" s="2"/>
      <c r="R457" s="2"/>
      <c r="S457" s="2"/>
      <c r="W457" s="2"/>
      <c r="AA457" s="2"/>
    </row>
    <row r="458" spans="1:27" ht="15.75" customHeight="1" x14ac:dyDescent="0.2">
      <c r="A458" s="2"/>
      <c r="B458" s="2"/>
      <c r="C458" s="2"/>
      <c r="D458" s="2"/>
      <c r="E458" s="2"/>
      <c r="F458" s="2"/>
      <c r="G458" s="2"/>
      <c r="K458" s="2"/>
      <c r="L458" s="2"/>
      <c r="M458" s="2"/>
      <c r="Q458" s="2"/>
      <c r="R458" s="2"/>
      <c r="S458" s="2"/>
      <c r="W458" s="2"/>
      <c r="AA458" s="2"/>
    </row>
    <row r="459" spans="1:27" ht="15.75" customHeight="1" x14ac:dyDescent="0.2">
      <c r="A459" s="2"/>
      <c r="B459" s="2"/>
      <c r="C459" s="2"/>
      <c r="D459" s="2"/>
      <c r="E459" s="2"/>
      <c r="F459" s="2"/>
      <c r="G459" s="2"/>
      <c r="K459" s="2"/>
      <c r="L459" s="2"/>
      <c r="M459" s="2"/>
      <c r="Q459" s="2"/>
      <c r="R459" s="2"/>
      <c r="S459" s="2"/>
      <c r="W459" s="2"/>
      <c r="AA459" s="2"/>
    </row>
    <row r="460" spans="1:27" ht="15.75" customHeight="1" x14ac:dyDescent="0.2">
      <c r="A460" s="2"/>
      <c r="B460" s="2"/>
      <c r="C460" s="2"/>
      <c r="D460" s="2"/>
      <c r="E460" s="2"/>
      <c r="F460" s="2"/>
      <c r="G460" s="2"/>
      <c r="K460" s="2"/>
      <c r="L460" s="2"/>
      <c r="M460" s="2"/>
      <c r="Q460" s="2"/>
      <c r="R460" s="2"/>
      <c r="S460" s="2"/>
      <c r="W460" s="2"/>
      <c r="AA460" s="2"/>
    </row>
    <row r="461" spans="1:27" ht="15.75" customHeight="1" x14ac:dyDescent="0.2">
      <c r="A461" s="2"/>
      <c r="B461" s="2"/>
      <c r="C461" s="2"/>
      <c r="D461" s="2"/>
      <c r="E461" s="2"/>
      <c r="F461" s="2"/>
      <c r="G461" s="2"/>
      <c r="K461" s="2"/>
      <c r="L461" s="2"/>
      <c r="M461" s="2"/>
      <c r="Q461" s="2"/>
      <c r="R461" s="2"/>
      <c r="S461" s="2"/>
      <c r="W461" s="2"/>
      <c r="AA461" s="2"/>
    </row>
    <row r="462" spans="1:27" ht="15.75" customHeight="1" x14ac:dyDescent="0.2">
      <c r="A462" s="2"/>
      <c r="B462" s="2"/>
      <c r="C462" s="2"/>
      <c r="D462" s="2"/>
      <c r="E462" s="2"/>
      <c r="F462" s="2"/>
      <c r="G462" s="2"/>
      <c r="K462" s="2"/>
      <c r="L462" s="2"/>
      <c r="M462" s="2"/>
      <c r="Q462" s="2"/>
      <c r="R462" s="2"/>
      <c r="S462" s="2"/>
      <c r="W462" s="2"/>
      <c r="AA462" s="2"/>
    </row>
    <row r="463" spans="1:27" ht="15.75" customHeight="1" x14ac:dyDescent="0.2">
      <c r="A463" s="2"/>
      <c r="B463" s="2"/>
      <c r="C463" s="2"/>
      <c r="D463" s="2"/>
      <c r="E463" s="2"/>
      <c r="F463" s="2"/>
      <c r="G463" s="2"/>
      <c r="K463" s="2"/>
      <c r="L463" s="2"/>
      <c r="M463" s="2"/>
      <c r="Q463" s="2"/>
      <c r="R463" s="2"/>
      <c r="S463" s="2"/>
      <c r="W463" s="2"/>
      <c r="AA463" s="2"/>
    </row>
    <row r="464" spans="1:27" ht="15.75" customHeight="1" x14ac:dyDescent="0.2">
      <c r="A464" s="2"/>
      <c r="B464" s="2"/>
      <c r="C464" s="2"/>
      <c r="D464" s="2"/>
      <c r="E464" s="2"/>
      <c r="F464" s="2"/>
      <c r="G464" s="2"/>
      <c r="K464" s="2"/>
      <c r="L464" s="2"/>
      <c r="M464" s="2"/>
      <c r="Q464" s="2"/>
      <c r="R464" s="2"/>
      <c r="S464" s="2"/>
      <c r="W464" s="2"/>
      <c r="AA464" s="2"/>
    </row>
    <row r="465" spans="1:27" ht="15.75" customHeight="1" x14ac:dyDescent="0.2">
      <c r="A465" s="2"/>
      <c r="B465" s="2"/>
      <c r="C465" s="2"/>
      <c r="D465" s="2"/>
      <c r="E465" s="2"/>
      <c r="F465" s="2"/>
      <c r="G465" s="2"/>
      <c r="K465" s="2"/>
      <c r="L465" s="2"/>
      <c r="M465" s="2"/>
      <c r="Q465" s="2"/>
      <c r="R465" s="2"/>
      <c r="S465" s="2"/>
      <c r="W465" s="2"/>
      <c r="AA465" s="2"/>
    </row>
    <row r="466" spans="1:27" ht="15.75" customHeight="1" x14ac:dyDescent="0.2">
      <c r="A466" s="2"/>
      <c r="B466" s="2"/>
      <c r="C466" s="2"/>
      <c r="D466" s="2"/>
      <c r="E466" s="2"/>
      <c r="F466" s="2"/>
      <c r="G466" s="2"/>
      <c r="K466" s="2"/>
      <c r="L466" s="2"/>
      <c r="M466" s="2"/>
      <c r="Q466" s="2"/>
      <c r="R466" s="2"/>
      <c r="S466" s="2"/>
      <c r="W466" s="2"/>
      <c r="AA466" s="2"/>
    </row>
    <row r="467" spans="1:27" ht="15.75" customHeight="1" x14ac:dyDescent="0.2">
      <c r="A467" s="2"/>
      <c r="B467" s="2"/>
      <c r="C467" s="2"/>
      <c r="D467" s="2"/>
      <c r="E467" s="2"/>
      <c r="F467" s="2"/>
      <c r="G467" s="2"/>
      <c r="K467" s="2"/>
      <c r="L467" s="2"/>
      <c r="M467" s="2"/>
      <c r="Q467" s="2"/>
      <c r="R467" s="2"/>
      <c r="S467" s="2"/>
      <c r="W467" s="2"/>
      <c r="AA467" s="2"/>
    </row>
    <row r="468" spans="1:27" ht="15.75" customHeight="1" x14ac:dyDescent="0.2">
      <c r="A468" s="2"/>
      <c r="B468" s="2"/>
      <c r="C468" s="2"/>
      <c r="D468" s="2"/>
      <c r="E468" s="2"/>
      <c r="F468" s="2"/>
      <c r="G468" s="2"/>
      <c r="K468" s="2"/>
      <c r="L468" s="2"/>
      <c r="M468" s="2"/>
      <c r="Q468" s="2"/>
      <c r="R468" s="2"/>
      <c r="S468" s="2"/>
      <c r="W468" s="2"/>
      <c r="AA468" s="2"/>
    </row>
    <row r="469" spans="1:27" ht="15.75" customHeight="1" x14ac:dyDescent="0.2">
      <c r="A469" s="2"/>
      <c r="B469" s="2"/>
      <c r="C469" s="2"/>
      <c r="D469" s="2"/>
      <c r="E469" s="2"/>
      <c r="F469" s="2"/>
      <c r="G469" s="2"/>
      <c r="K469" s="2"/>
      <c r="L469" s="2"/>
      <c r="M469" s="2"/>
      <c r="Q469" s="2"/>
      <c r="R469" s="2"/>
      <c r="S469" s="2"/>
      <c r="W469" s="2"/>
      <c r="AA469" s="2"/>
    </row>
    <row r="470" spans="1:27" ht="15.75" customHeight="1" x14ac:dyDescent="0.2">
      <c r="A470" s="2"/>
      <c r="B470" s="2"/>
      <c r="C470" s="2"/>
      <c r="D470" s="2"/>
      <c r="E470" s="2"/>
      <c r="F470" s="2"/>
      <c r="G470" s="2"/>
      <c r="K470" s="2"/>
      <c r="L470" s="2"/>
      <c r="M470" s="2"/>
      <c r="Q470" s="2"/>
      <c r="R470" s="2"/>
      <c r="S470" s="2"/>
      <c r="W470" s="2"/>
      <c r="AA470" s="2"/>
    </row>
    <row r="471" spans="1:27" ht="15.75" customHeight="1" x14ac:dyDescent="0.2">
      <c r="A471" s="2"/>
      <c r="B471" s="2"/>
      <c r="C471" s="2"/>
      <c r="D471" s="2"/>
      <c r="E471" s="2"/>
      <c r="F471" s="2"/>
      <c r="G471" s="2"/>
      <c r="K471" s="2"/>
      <c r="L471" s="2"/>
      <c r="M471" s="2"/>
      <c r="Q471" s="2"/>
      <c r="R471" s="2"/>
      <c r="S471" s="2"/>
      <c r="W471" s="2"/>
      <c r="AA471" s="2"/>
    </row>
    <row r="472" spans="1:27" ht="15.75" customHeight="1" x14ac:dyDescent="0.2">
      <c r="A472" s="2"/>
      <c r="B472" s="2"/>
      <c r="C472" s="2"/>
      <c r="D472" s="2"/>
      <c r="E472" s="2"/>
      <c r="F472" s="2"/>
      <c r="G472" s="2"/>
      <c r="K472" s="2"/>
      <c r="L472" s="2"/>
      <c r="M472" s="2"/>
      <c r="Q472" s="2"/>
      <c r="R472" s="2"/>
      <c r="S472" s="2"/>
      <c r="W472" s="2"/>
      <c r="AA472" s="2"/>
    </row>
    <row r="473" spans="1:27" ht="15.75" customHeight="1" x14ac:dyDescent="0.2">
      <c r="A473" s="2"/>
      <c r="B473" s="2"/>
      <c r="C473" s="2"/>
      <c r="D473" s="2"/>
      <c r="E473" s="2"/>
      <c r="F473" s="2"/>
      <c r="G473" s="2"/>
      <c r="K473" s="2"/>
      <c r="L473" s="2"/>
      <c r="M473" s="2"/>
      <c r="Q473" s="2"/>
      <c r="R473" s="2"/>
      <c r="S473" s="2"/>
      <c r="W473" s="2"/>
      <c r="AA473" s="2"/>
    </row>
    <row r="474" spans="1:27" ht="15.75" customHeight="1" x14ac:dyDescent="0.2">
      <c r="A474" s="2"/>
      <c r="B474" s="2"/>
      <c r="C474" s="2"/>
      <c r="D474" s="2"/>
      <c r="E474" s="2"/>
      <c r="F474" s="2"/>
      <c r="G474" s="2"/>
      <c r="K474" s="2"/>
      <c r="L474" s="2"/>
      <c r="M474" s="2"/>
      <c r="Q474" s="2"/>
      <c r="R474" s="2"/>
      <c r="S474" s="2"/>
      <c r="W474" s="2"/>
      <c r="AA474" s="2"/>
    </row>
    <row r="475" spans="1:27" ht="15.75" customHeight="1" x14ac:dyDescent="0.2">
      <c r="A475" s="2"/>
      <c r="B475" s="2"/>
      <c r="C475" s="2"/>
      <c r="D475" s="2"/>
      <c r="E475" s="2"/>
      <c r="F475" s="2"/>
      <c r="G475" s="2"/>
      <c r="K475" s="2"/>
      <c r="L475" s="2"/>
      <c r="M475" s="2"/>
      <c r="Q475" s="2"/>
      <c r="R475" s="2"/>
      <c r="S475" s="2"/>
      <c r="W475" s="2"/>
      <c r="AA475" s="2"/>
    </row>
    <row r="476" spans="1:27" ht="15.75" customHeight="1" x14ac:dyDescent="0.2">
      <c r="A476" s="2"/>
      <c r="B476" s="2"/>
      <c r="C476" s="2"/>
      <c r="D476" s="2"/>
      <c r="E476" s="2"/>
      <c r="F476" s="2"/>
      <c r="G476" s="2"/>
      <c r="K476" s="2"/>
      <c r="L476" s="2"/>
      <c r="M476" s="2"/>
      <c r="Q476" s="2"/>
      <c r="R476" s="2"/>
      <c r="S476" s="2"/>
      <c r="W476" s="2"/>
      <c r="AA476" s="2"/>
    </row>
    <row r="477" spans="1:27" ht="15.75" customHeight="1" x14ac:dyDescent="0.2">
      <c r="A477" s="2"/>
      <c r="B477" s="2"/>
      <c r="C477" s="2"/>
      <c r="D477" s="2"/>
      <c r="E477" s="2"/>
      <c r="F477" s="2"/>
      <c r="G477" s="2"/>
      <c r="K477" s="2"/>
      <c r="L477" s="2"/>
      <c r="M477" s="2"/>
      <c r="Q477" s="2"/>
      <c r="R477" s="2"/>
      <c r="S477" s="2"/>
      <c r="W477" s="2"/>
      <c r="AA477" s="2"/>
    </row>
    <row r="478" spans="1:27" ht="15.75" customHeight="1" x14ac:dyDescent="0.2">
      <c r="A478" s="2"/>
      <c r="B478" s="2"/>
      <c r="C478" s="2"/>
      <c r="D478" s="2"/>
      <c r="E478" s="2"/>
      <c r="F478" s="2"/>
      <c r="G478" s="2"/>
      <c r="K478" s="2"/>
      <c r="L478" s="2"/>
      <c r="M478" s="2"/>
      <c r="Q478" s="2"/>
      <c r="R478" s="2"/>
      <c r="S478" s="2"/>
      <c r="W478" s="2"/>
      <c r="AA478" s="2"/>
    </row>
    <row r="479" spans="1:27" ht="15.75" customHeight="1" x14ac:dyDescent="0.2">
      <c r="A479" s="2"/>
      <c r="B479" s="2"/>
      <c r="C479" s="2"/>
      <c r="D479" s="2"/>
      <c r="E479" s="2"/>
      <c r="F479" s="2"/>
      <c r="G479" s="2"/>
      <c r="K479" s="2"/>
      <c r="L479" s="2"/>
      <c r="M479" s="2"/>
      <c r="Q479" s="2"/>
      <c r="R479" s="2"/>
      <c r="S479" s="2"/>
      <c r="W479" s="2"/>
      <c r="AA479" s="2"/>
    </row>
    <row r="480" spans="1:27" ht="15.75" customHeight="1" x14ac:dyDescent="0.2">
      <c r="A480" s="2"/>
      <c r="B480" s="2"/>
      <c r="C480" s="2"/>
      <c r="D480" s="2"/>
      <c r="E480" s="2"/>
      <c r="F480" s="2"/>
      <c r="G480" s="2"/>
      <c r="K480" s="2"/>
      <c r="L480" s="2"/>
      <c r="M480" s="2"/>
      <c r="Q480" s="2"/>
      <c r="R480" s="2"/>
      <c r="S480" s="2"/>
      <c r="W480" s="2"/>
      <c r="AA480" s="2"/>
    </row>
    <row r="481" spans="1:27" ht="15.75" customHeight="1" x14ac:dyDescent="0.2">
      <c r="A481" s="2"/>
      <c r="B481" s="2"/>
      <c r="C481" s="2"/>
      <c r="D481" s="2"/>
      <c r="E481" s="2"/>
      <c r="F481" s="2"/>
      <c r="G481" s="2"/>
      <c r="K481" s="2"/>
      <c r="L481" s="2"/>
      <c r="M481" s="2"/>
      <c r="Q481" s="2"/>
      <c r="R481" s="2"/>
      <c r="S481" s="2"/>
      <c r="W481" s="2"/>
      <c r="AA481" s="2"/>
    </row>
    <row r="482" spans="1:27" ht="15.75" customHeight="1" x14ac:dyDescent="0.2">
      <c r="A482" s="2"/>
      <c r="B482" s="2"/>
      <c r="C482" s="2"/>
      <c r="D482" s="2"/>
      <c r="E482" s="2"/>
      <c r="F482" s="2"/>
      <c r="G482" s="2"/>
      <c r="K482" s="2"/>
      <c r="L482" s="2"/>
      <c r="M482" s="2"/>
      <c r="Q482" s="2"/>
      <c r="R482" s="2"/>
      <c r="S482" s="2"/>
      <c r="W482" s="2"/>
      <c r="AA482" s="2"/>
    </row>
    <row r="483" spans="1:27" ht="15.75" customHeight="1" x14ac:dyDescent="0.2">
      <c r="A483" s="2"/>
      <c r="B483" s="2"/>
      <c r="C483" s="2"/>
      <c r="D483" s="2"/>
      <c r="E483" s="2"/>
      <c r="F483" s="2"/>
      <c r="G483" s="2"/>
      <c r="K483" s="2"/>
      <c r="L483" s="2"/>
      <c r="M483" s="2"/>
      <c r="Q483" s="2"/>
      <c r="R483" s="2"/>
      <c r="S483" s="2"/>
      <c r="W483" s="2"/>
      <c r="AA483" s="2"/>
    </row>
    <row r="484" spans="1:27" ht="15.75" customHeight="1" x14ac:dyDescent="0.2">
      <c r="A484" s="2"/>
      <c r="B484" s="2"/>
      <c r="C484" s="2"/>
      <c r="D484" s="2"/>
      <c r="E484" s="2"/>
      <c r="F484" s="2"/>
      <c r="G484" s="2"/>
      <c r="K484" s="2"/>
      <c r="L484" s="2"/>
      <c r="M484" s="2"/>
      <c r="Q484" s="2"/>
      <c r="R484" s="2"/>
      <c r="S484" s="2"/>
      <c r="W484" s="2"/>
      <c r="AA484" s="2"/>
    </row>
    <row r="485" spans="1:27" ht="15.75" customHeight="1" x14ac:dyDescent="0.2">
      <c r="A485" s="2"/>
      <c r="B485" s="2"/>
      <c r="C485" s="2"/>
      <c r="D485" s="2"/>
      <c r="E485" s="2"/>
      <c r="F485" s="2"/>
      <c r="G485" s="2"/>
      <c r="K485" s="2"/>
      <c r="L485" s="2"/>
      <c r="M485" s="2"/>
      <c r="Q485" s="2"/>
      <c r="R485" s="2"/>
      <c r="S485" s="2"/>
      <c r="W485" s="2"/>
      <c r="AA485" s="2"/>
    </row>
    <row r="486" spans="1:27" ht="15.75" customHeight="1" x14ac:dyDescent="0.2">
      <c r="A486" s="2"/>
      <c r="B486" s="2"/>
      <c r="C486" s="2"/>
      <c r="D486" s="2"/>
      <c r="E486" s="2"/>
      <c r="F486" s="2"/>
      <c r="G486" s="2"/>
      <c r="K486" s="2"/>
      <c r="L486" s="2"/>
      <c r="M486" s="2"/>
      <c r="Q486" s="2"/>
      <c r="R486" s="2"/>
      <c r="S486" s="2"/>
      <c r="W486" s="2"/>
      <c r="AA486" s="2"/>
    </row>
    <row r="487" spans="1:27" ht="15.75" customHeight="1" x14ac:dyDescent="0.2">
      <c r="A487" s="2"/>
      <c r="B487" s="2"/>
      <c r="C487" s="2"/>
      <c r="D487" s="2"/>
      <c r="E487" s="2"/>
      <c r="F487" s="2"/>
      <c r="G487" s="2"/>
      <c r="K487" s="2"/>
      <c r="L487" s="2"/>
      <c r="M487" s="2"/>
      <c r="Q487" s="2"/>
      <c r="R487" s="2"/>
      <c r="S487" s="2"/>
      <c r="W487" s="2"/>
      <c r="AA487" s="2"/>
    </row>
    <row r="488" spans="1:27" ht="15.75" customHeight="1" x14ac:dyDescent="0.2">
      <c r="A488" s="2"/>
      <c r="B488" s="2"/>
      <c r="C488" s="2"/>
      <c r="D488" s="2"/>
      <c r="E488" s="2"/>
      <c r="F488" s="2"/>
      <c r="G488" s="2"/>
      <c r="K488" s="2"/>
      <c r="L488" s="2"/>
      <c r="M488" s="2"/>
      <c r="Q488" s="2"/>
      <c r="R488" s="2"/>
      <c r="S488" s="2"/>
      <c r="W488" s="2"/>
      <c r="AA488" s="2"/>
    </row>
    <row r="489" spans="1:27" ht="15.75" customHeight="1" x14ac:dyDescent="0.2">
      <c r="A489" s="2"/>
      <c r="B489" s="2"/>
      <c r="C489" s="2"/>
      <c r="D489" s="2"/>
      <c r="E489" s="2"/>
      <c r="F489" s="2"/>
      <c r="G489" s="2"/>
      <c r="K489" s="2"/>
      <c r="L489" s="2"/>
      <c r="M489" s="2"/>
      <c r="Q489" s="2"/>
      <c r="R489" s="2"/>
      <c r="S489" s="2"/>
      <c r="W489" s="2"/>
      <c r="AA489" s="2"/>
    </row>
    <row r="490" spans="1:27" ht="15.75" customHeight="1" x14ac:dyDescent="0.2">
      <c r="A490" s="2"/>
      <c r="B490" s="2"/>
      <c r="C490" s="2"/>
      <c r="D490" s="2"/>
      <c r="E490" s="2"/>
      <c r="F490" s="2"/>
      <c r="G490" s="2"/>
      <c r="K490" s="2"/>
      <c r="L490" s="2"/>
      <c r="M490" s="2"/>
      <c r="Q490" s="2"/>
      <c r="R490" s="2"/>
      <c r="S490" s="2"/>
      <c r="W490" s="2"/>
      <c r="AA490" s="2"/>
    </row>
    <row r="491" spans="1:27" ht="15.75" customHeight="1" x14ac:dyDescent="0.2">
      <c r="A491" s="2"/>
      <c r="B491" s="2"/>
      <c r="C491" s="2"/>
      <c r="D491" s="2"/>
      <c r="E491" s="2"/>
      <c r="F491" s="2"/>
      <c r="G491" s="2"/>
      <c r="K491" s="2"/>
      <c r="L491" s="2"/>
      <c r="M491" s="2"/>
      <c r="Q491" s="2"/>
      <c r="R491" s="2"/>
      <c r="S491" s="2"/>
      <c r="W491" s="2"/>
      <c r="AA491" s="2"/>
    </row>
    <row r="492" spans="1:27" ht="15.75" customHeight="1" x14ac:dyDescent="0.2">
      <c r="A492" s="2"/>
      <c r="B492" s="2"/>
      <c r="C492" s="2"/>
      <c r="D492" s="2"/>
      <c r="E492" s="2"/>
      <c r="F492" s="2"/>
      <c r="G492" s="2"/>
      <c r="K492" s="2"/>
      <c r="L492" s="2"/>
      <c r="M492" s="2"/>
      <c r="Q492" s="2"/>
      <c r="R492" s="2"/>
      <c r="S492" s="2"/>
      <c r="W492" s="2"/>
      <c r="AA492" s="2"/>
    </row>
    <row r="493" spans="1:27" ht="15.75" customHeight="1" x14ac:dyDescent="0.2">
      <c r="A493" s="2"/>
      <c r="B493" s="2"/>
      <c r="C493" s="2"/>
      <c r="D493" s="2"/>
      <c r="E493" s="2"/>
      <c r="F493" s="2"/>
      <c r="G493" s="2"/>
      <c r="K493" s="2"/>
      <c r="L493" s="2"/>
      <c r="M493" s="2"/>
      <c r="Q493" s="2"/>
      <c r="R493" s="2"/>
      <c r="S493" s="2"/>
      <c r="W493" s="2"/>
      <c r="AA493" s="2"/>
    </row>
    <row r="494" spans="1:27" ht="15.75" customHeight="1" x14ac:dyDescent="0.2">
      <c r="A494" s="2"/>
      <c r="B494" s="2"/>
      <c r="C494" s="2"/>
      <c r="D494" s="2"/>
      <c r="E494" s="2"/>
      <c r="F494" s="2"/>
      <c r="G494" s="2"/>
      <c r="K494" s="2"/>
      <c r="L494" s="2"/>
      <c r="M494" s="2"/>
      <c r="Q494" s="2"/>
      <c r="R494" s="2"/>
      <c r="S494" s="2"/>
      <c r="W494" s="2"/>
      <c r="AA494" s="2"/>
    </row>
    <row r="495" spans="1:27" ht="15.75" customHeight="1" x14ac:dyDescent="0.2">
      <c r="A495" s="2"/>
      <c r="B495" s="2"/>
      <c r="C495" s="2"/>
      <c r="D495" s="2"/>
      <c r="E495" s="2"/>
      <c r="F495" s="2"/>
      <c r="G495" s="2"/>
      <c r="K495" s="2"/>
      <c r="L495" s="2"/>
      <c r="M495" s="2"/>
      <c r="Q495" s="2"/>
      <c r="R495" s="2"/>
      <c r="S495" s="2"/>
      <c r="W495" s="2"/>
      <c r="AA495" s="2"/>
    </row>
    <row r="496" spans="1:27" ht="15.75" customHeight="1" x14ac:dyDescent="0.2">
      <c r="A496" s="2"/>
      <c r="B496" s="2"/>
      <c r="C496" s="2"/>
      <c r="D496" s="2"/>
      <c r="E496" s="2"/>
      <c r="F496" s="2"/>
      <c r="G496" s="2"/>
      <c r="K496" s="2"/>
      <c r="L496" s="2"/>
      <c r="M496" s="2"/>
      <c r="Q496" s="2"/>
      <c r="R496" s="2"/>
      <c r="S496" s="2"/>
      <c r="W496" s="2"/>
      <c r="AA496" s="2"/>
    </row>
    <row r="497" spans="1:27" ht="15.75" customHeight="1" x14ac:dyDescent="0.2">
      <c r="A497" s="2"/>
      <c r="B497" s="2"/>
      <c r="C497" s="2"/>
      <c r="D497" s="2"/>
      <c r="E497" s="2"/>
      <c r="F497" s="2"/>
      <c r="G497" s="2"/>
      <c r="K497" s="2"/>
      <c r="L497" s="2"/>
      <c r="M497" s="2"/>
      <c r="Q497" s="2"/>
      <c r="R497" s="2"/>
      <c r="S497" s="2"/>
      <c r="W497" s="2"/>
      <c r="AA497" s="2"/>
    </row>
    <row r="498" spans="1:27" ht="15.75" customHeight="1" x14ac:dyDescent="0.2">
      <c r="A498" s="2"/>
      <c r="B498" s="2"/>
      <c r="C498" s="2"/>
      <c r="D498" s="2"/>
      <c r="E498" s="2"/>
      <c r="F498" s="2"/>
      <c r="G498" s="2"/>
      <c r="K498" s="2"/>
      <c r="L498" s="2"/>
      <c r="M498" s="2"/>
      <c r="Q498" s="2"/>
      <c r="R498" s="2"/>
      <c r="S498" s="2"/>
      <c r="W498" s="2"/>
      <c r="AA498" s="2"/>
    </row>
    <row r="499" spans="1:27" ht="15.75" customHeight="1" x14ac:dyDescent="0.2">
      <c r="A499" s="2"/>
      <c r="B499" s="2"/>
      <c r="C499" s="2"/>
      <c r="D499" s="2"/>
      <c r="E499" s="2"/>
      <c r="F499" s="2"/>
      <c r="G499" s="2"/>
      <c r="K499" s="2"/>
      <c r="L499" s="2"/>
      <c r="M499" s="2"/>
      <c r="Q499" s="2"/>
      <c r="R499" s="2"/>
      <c r="S499" s="2"/>
      <c r="W499" s="2"/>
      <c r="AA499" s="2"/>
    </row>
    <row r="500" spans="1:27" ht="15.75" customHeight="1" x14ac:dyDescent="0.2">
      <c r="A500" s="2"/>
      <c r="B500" s="2"/>
      <c r="C500" s="2"/>
      <c r="D500" s="2"/>
      <c r="E500" s="2"/>
      <c r="F500" s="2"/>
      <c r="G500" s="2"/>
      <c r="K500" s="2"/>
      <c r="L500" s="2"/>
      <c r="M500" s="2"/>
      <c r="Q500" s="2"/>
      <c r="R500" s="2"/>
      <c r="S500" s="2"/>
      <c r="W500" s="2"/>
      <c r="AA500" s="2"/>
    </row>
    <row r="501" spans="1:27" ht="15.75" customHeight="1" x14ac:dyDescent="0.2">
      <c r="A501" s="2"/>
      <c r="B501" s="2"/>
      <c r="C501" s="2"/>
      <c r="D501" s="2"/>
      <c r="E501" s="2"/>
      <c r="F501" s="2"/>
      <c r="G501" s="2"/>
      <c r="K501" s="2"/>
      <c r="L501" s="2"/>
      <c r="M501" s="2"/>
      <c r="Q501" s="2"/>
      <c r="R501" s="2"/>
      <c r="S501" s="2"/>
      <c r="W501" s="2"/>
      <c r="AA501" s="2"/>
    </row>
    <row r="502" spans="1:27" ht="15.75" customHeight="1" x14ac:dyDescent="0.2">
      <c r="A502" s="2"/>
      <c r="B502" s="2"/>
      <c r="C502" s="2"/>
      <c r="D502" s="2"/>
      <c r="E502" s="2"/>
      <c r="F502" s="2"/>
      <c r="G502" s="2"/>
      <c r="K502" s="2"/>
      <c r="L502" s="2"/>
      <c r="M502" s="2"/>
      <c r="Q502" s="2"/>
      <c r="R502" s="2"/>
      <c r="S502" s="2"/>
      <c r="W502" s="2"/>
      <c r="AA502" s="2"/>
    </row>
    <row r="503" spans="1:27" ht="15.75" customHeight="1" x14ac:dyDescent="0.2">
      <c r="A503" s="2"/>
      <c r="B503" s="2"/>
      <c r="C503" s="2"/>
      <c r="D503" s="2"/>
      <c r="E503" s="2"/>
      <c r="F503" s="2"/>
      <c r="G503" s="2"/>
      <c r="K503" s="2"/>
      <c r="L503" s="2"/>
      <c r="M503" s="2"/>
      <c r="Q503" s="2"/>
      <c r="R503" s="2"/>
      <c r="S503" s="2"/>
      <c r="W503" s="2"/>
      <c r="AA503" s="2"/>
    </row>
    <row r="504" spans="1:27" ht="15.75" customHeight="1" x14ac:dyDescent="0.2">
      <c r="A504" s="2"/>
      <c r="B504" s="2"/>
      <c r="C504" s="2"/>
      <c r="D504" s="2"/>
      <c r="E504" s="2"/>
      <c r="F504" s="2"/>
      <c r="G504" s="2"/>
      <c r="K504" s="2"/>
      <c r="L504" s="2"/>
      <c r="M504" s="2"/>
      <c r="Q504" s="2"/>
      <c r="R504" s="2"/>
      <c r="S504" s="2"/>
      <c r="W504" s="2"/>
      <c r="AA504" s="2"/>
    </row>
    <row r="505" spans="1:27" ht="15.75" customHeight="1" x14ac:dyDescent="0.2">
      <c r="A505" s="2"/>
      <c r="B505" s="2"/>
      <c r="C505" s="2"/>
      <c r="D505" s="2"/>
      <c r="E505" s="2"/>
      <c r="F505" s="2"/>
      <c r="G505" s="2"/>
      <c r="K505" s="2"/>
      <c r="L505" s="2"/>
      <c r="M505" s="2"/>
      <c r="Q505" s="2"/>
      <c r="R505" s="2"/>
      <c r="S505" s="2"/>
      <c r="W505" s="2"/>
      <c r="AA505" s="2"/>
    </row>
    <row r="506" spans="1:27" ht="15.75" customHeight="1" x14ac:dyDescent="0.2">
      <c r="A506" s="2"/>
      <c r="B506" s="2"/>
      <c r="C506" s="2"/>
      <c r="D506" s="2"/>
      <c r="E506" s="2"/>
      <c r="F506" s="2"/>
      <c r="G506" s="2"/>
      <c r="K506" s="2"/>
      <c r="L506" s="2"/>
      <c r="M506" s="2"/>
      <c r="Q506" s="2"/>
      <c r="R506" s="2"/>
      <c r="S506" s="2"/>
      <c r="W506" s="2"/>
      <c r="AA506" s="2"/>
    </row>
    <row r="507" spans="1:27" ht="15.75" customHeight="1" x14ac:dyDescent="0.2">
      <c r="A507" s="2"/>
      <c r="B507" s="2"/>
      <c r="C507" s="2"/>
      <c r="D507" s="2"/>
      <c r="E507" s="2"/>
      <c r="F507" s="2"/>
      <c r="G507" s="2"/>
      <c r="K507" s="2"/>
      <c r="L507" s="2"/>
      <c r="M507" s="2"/>
      <c r="Q507" s="2"/>
      <c r="R507" s="2"/>
      <c r="S507" s="2"/>
      <c r="W507" s="2"/>
      <c r="AA507" s="2"/>
    </row>
    <row r="508" spans="1:27" ht="15.75" customHeight="1" x14ac:dyDescent="0.2">
      <c r="A508" s="2"/>
      <c r="B508" s="2"/>
      <c r="C508" s="2"/>
      <c r="D508" s="2"/>
      <c r="E508" s="2"/>
      <c r="F508" s="2"/>
      <c r="G508" s="2"/>
      <c r="K508" s="2"/>
      <c r="L508" s="2"/>
      <c r="M508" s="2"/>
      <c r="Q508" s="2"/>
      <c r="R508" s="2"/>
      <c r="S508" s="2"/>
      <c r="W508" s="2"/>
      <c r="AA508" s="2"/>
    </row>
    <row r="509" spans="1:27" ht="15.75" customHeight="1" x14ac:dyDescent="0.2">
      <c r="A509" s="2"/>
      <c r="B509" s="2"/>
      <c r="C509" s="2"/>
      <c r="D509" s="2"/>
      <c r="E509" s="2"/>
      <c r="F509" s="2"/>
      <c r="G509" s="2"/>
      <c r="K509" s="2"/>
      <c r="L509" s="2"/>
      <c r="M509" s="2"/>
      <c r="Q509" s="2"/>
      <c r="R509" s="2"/>
      <c r="S509" s="2"/>
      <c r="W509" s="2"/>
      <c r="AA509" s="2"/>
    </row>
    <row r="510" spans="1:27" ht="15.75" customHeight="1" x14ac:dyDescent="0.2">
      <c r="A510" s="2"/>
      <c r="B510" s="2"/>
      <c r="C510" s="2"/>
      <c r="D510" s="2"/>
      <c r="E510" s="2"/>
      <c r="F510" s="2"/>
      <c r="G510" s="2"/>
      <c r="K510" s="2"/>
      <c r="L510" s="2"/>
      <c r="M510" s="2"/>
      <c r="Q510" s="2"/>
      <c r="R510" s="2"/>
      <c r="S510" s="2"/>
      <c r="W510" s="2"/>
      <c r="AA510" s="2"/>
    </row>
    <row r="511" spans="1:27" ht="15.75" customHeight="1" x14ac:dyDescent="0.2">
      <c r="A511" s="2"/>
      <c r="B511" s="2"/>
      <c r="C511" s="2"/>
      <c r="D511" s="2"/>
      <c r="E511" s="2"/>
      <c r="F511" s="2"/>
      <c r="G511" s="2"/>
      <c r="K511" s="2"/>
      <c r="L511" s="2"/>
      <c r="M511" s="2"/>
      <c r="Q511" s="2"/>
      <c r="R511" s="2"/>
      <c r="S511" s="2"/>
      <c r="W511" s="2"/>
      <c r="AA511" s="2"/>
    </row>
    <row r="512" spans="1:27" ht="15.75" customHeight="1" x14ac:dyDescent="0.2">
      <c r="A512" s="2"/>
      <c r="B512" s="2"/>
      <c r="C512" s="2"/>
      <c r="D512" s="2"/>
      <c r="E512" s="2"/>
      <c r="F512" s="2"/>
      <c r="G512" s="2"/>
      <c r="K512" s="2"/>
      <c r="L512" s="2"/>
      <c r="M512" s="2"/>
      <c r="Q512" s="2"/>
      <c r="R512" s="2"/>
      <c r="S512" s="2"/>
      <c r="W512" s="2"/>
      <c r="AA512" s="2"/>
    </row>
    <row r="513" spans="1:27" ht="15.75" customHeight="1" x14ac:dyDescent="0.2">
      <c r="A513" s="2"/>
      <c r="B513" s="2"/>
      <c r="C513" s="2"/>
      <c r="D513" s="2"/>
      <c r="E513" s="2"/>
      <c r="F513" s="2"/>
      <c r="G513" s="2"/>
      <c r="K513" s="2"/>
      <c r="L513" s="2"/>
      <c r="M513" s="2"/>
      <c r="Q513" s="2"/>
      <c r="R513" s="2"/>
      <c r="S513" s="2"/>
      <c r="W513" s="2"/>
      <c r="AA513" s="2"/>
    </row>
    <row r="514" spans="1:27" ht="15.75" customHeight="1" x14ac:dyDescent="0.2">
      <c r="A514" s="2"/>
      <c r="B514" s="2"/>
      <c r="C514" s="2"/>
      <c r="D514" s="2"/>
      <c r="E514" s="2"/>
      <c r="F514" s="2"/>
      <c r="G514" s="2"/>
      <c r="K514" s="2"/>
      <c r="L514" s="2"/>
      <c r="M514" s="2"/>
      <c r="Q514" s="2"/>
      <c r="R514" s="2"/>
      <c r="S514" s="2"/>
      <c r="W514" s="2"/>
      <c r="AA514" s="2"/>
    </row>
    <row r="515" spans="1:27" ht="15.75" customHeight="1" x14ac:dyDescent="0.2">
      <c r="A515" s="2"/>
      <c r="B515" s="2"/>
      <c r="C515" s="2"/>
      <c r="D515" s="2"/>
      <c r="E515" s="2"/>
      <c r="F515" s="2"/>
      <c r="G515" s="2"/>
      <c r="K515" s="2"/>
      <c r="L515" s="2"/>
      <c r="M515" s="2"/>
      <c r="Q515" s="2"/>
      <c r="R515" s="2"/>
      <c r="S515" s="2"/>
      <c r="W515" s="2"/>
      <c r="AA515" s="2"/>
    </row>
    <row r="516" spans="1:27" ht="15.75" customHeight="1" x14ac:dyDescent="0.2">
      <c r="A516" s="2"/>
      <c r="B516" s="2"/>
      <c r="C516" s="2"/>
      <c r="D516" s="2"/>
      <c r="E516" s="2"/>
      <c r="F516" s="2"/>
      <c r="G516" s="2"/>
      <c r="K516" s="2"/>
      <c r="L516" s="2"/>
      <c r="M516" s="2"/>
      <c r="Q516" s="2"/>
      <c r="R516" s="2"/>
      <c r="S516" s="2"/>
      <c r="W516" s="2"/>
      <c r="AA516" s="2"/>
    </row>
    <row r="517" spans="1:27" ht="15.75" customHeight="1" x14ac:dyDescent="0.2">
      <c r="A517" s="2"/>
      <c r="B517" s="2"/>
      <c r="C517" s="2"/>
      <c r="D517" s="2"/>
      <c r="E517" s="2"/>
      <c r="F517" s="2"/>
      <c r="G517" s="2"/>
      <c r="K517" s="2"/>
      <c r="L517" s="2"/>
      <c r="M517" s="2"/>
      <c r="Q517" s="2"/>
      <c r="R517" s="2"/>
      <c r="S517" s="2"/>
      <c r="W517" s="2"/>
      <c r="AA517" s="2"/>
    </row>
    <row r="518" spans="1:27" ht="15.75" customHeight="1" x14ac:dyDescent="0.2">
      <c r="A518" s="2"/>
      <c r="B518" s="2"/>
      <c r="C518" s="2"/>
      <c r="D518" s="2"/>
      <c r="E518" s="2"/>
      <c r="F518" s="2"/>
      <c r="G518" s="2"/>
      <c r="K518" s="2"/>
      <c r="L518" s="2"/>
      <c r="M518" s="2"/>
      <c r="Q518" s="2"/>
      <c r="R518" s="2"/>
      <c r="S518" s="2"/>
      <c r="W518" s="2"/>
      <c r="AA518" s="2"/>
    </row>
    <row r="519" spans="1:27" ht="15.75" customHeight="1" x14ac:dyDescent="0.2">
      <c r="A519" s="2"/>
      <c r="B519" s="2"/>
      <c r="C519" s="2"/>
      <c r="D519" s="2"/>
      <c r="E519" s="2"/>
      <c r="F519" s="2"/>
      <c r="G519" s="2"/>
      <c r="K519" s="2"/>
      <c r="L519" s="2"/>
      <c r="M519" s="2"/>
      <c r="Q519" s="2"/>
      <c r="R519" s="2"/>
      <c r="S519" s="2"/>
      <c r="W519" s="2"/>
      <c r="AA519" s="2"/>
    </row>
    <row r="520" spans="1:27" ht="15.75" customHeight="1" x14ac:dyDescent="0.2">
      <c r="A520" s="2"/>
      <c r="B520" s="2"/>
      <c r="C520" s="2"/>
      <c r="D520" s="2"/>
      <c r="E520" s="2"/>
      <c r="F520" s="2"/>
      <c r="G520" s="2"/>
      <c r="K520" s="2"/>
      <c r="L520" s="2"/>
      <c r="M520" s="2"/>
      <c r="Q520" s="2"/>
      <c r="R520" s="2"/>
      <c r="S520" s="2"/>
      <c r="W520" s="2"/>
      <c r="AA520" s="2"/>
    </row>
    <row r="521" spans="1:27" ht="15.75" customHeight="1" x14ac:dyDescent="0.2">
      <c r="A521" s="2"/>
      <c r="B521" s="2"/>
      <c r="C521" s="2"/>
      <c r="D521" s="2"/>
      <c r="E521" s="2"/>
      <c r="F521" s="2"/>
      <c r="G521" s="2"/>
      <c r="K521" s="2"/>
      <c r="L521" s="2"/>
      <c r="M521" s="2"/>
      <c r="Q521" s="2"/>
      <c r="R521" s="2"/>
      <c r="S521" s="2"/>
      <c r="W521" s="2"/>
      <c r="AA521" s="2"/>
    </row>
    <row r="522" spans="1:27" ht="15.75" customHeight="1" x14ac:dyDescent="0.2">
      <c r="A522" s="2"/>
      <c r="B522" s="2"/>
      <c r="C522" s="2"/>
      <c r="D522" s="2"/>
      <c r="E522" s="2"/>
      <c r="F522" s="2"/>
      <c r="G522" s="2"/>
      <c r="K522" s="2"/>
      <c r="L522" s="2"/>
      <c r="M522" s="2"/>
      <c r="Q522" s="2"/>
      <c r="R522" s="2"/>
      <c r="S522" s="2"/>
      <c r="W522" s="2"/>
      <c r="AA522" s="2"/>
    </row>
    <row r="523" spans="1:27" ht="15.75" customHeight="1" x14ac:dyDescent="0.2">
      <c r="A523" s="2"/>
      <c r="B523" s="2"/>
      <c r="C523" s="2"/>
      <c r="D523" s="2"/>
      <c r="E523" s="2"/>
      <c r="F523" s="2"/>
      <c r="G523" s="2"/>
      <c r="K523" s="2"/>
      <c r="L523" s="2"/>
      <c r="M523" s="2"/>
      <c r="Q523" s="2"/>
      <c r="R523" s="2"/>
      <c r="S523" s="2"/>
      <c r="W523" s="2"/>
      <c r="AA523" s="2"/>
    </row>
    <row r="524" spans="1:27" ht="15.75" customHeight="1" x14ac:dyDescent="0.2">
      <c r="A524" s="2"/>
      <c r="B524" s="2"/>
      <c r="C524" s="2"/>
      <c r="D524" s="2"/>
      <c r="E524" s="2"/>
      <c r="F524" s="2"/>
      <c r="G524" s="2"/>
      <c r="K524" s="2"/>
      <c r="L524" s="2"/>
      <c r="M524" s="2"/>
      <c r="Q524" s="2"/>
      <c r="R524" s="2"/>
      <c r="S524" s="2"/>
      <c r="W524" s="2"/>
      <c r="AA524" s="2"/>
    </row>
    <row r="525" spans="1:27" ht="15.75" customHeight="1" x14ac:dyDescent="0.2">
      <c r="A525" s="2"/>
      <c r="B525" s="2"/>
      <c r="C525" s="2"/>
      <c r="D525" s="2"/>
      <c r="E525" s="2"/>
      <c r="F525" s="2"/>
      <c r="G525" s="2"/>
      <c r="K525" s="2"/>
      <c r="L525" s="2"/>
      <c r="M525" s="2"/>
      <c r="Q525" s="2"/>
      <c r="R525" s="2"/>
      <c r="S525" s="2"/>
      <c r="W525" s="2"/>
      <c r="AA525" s="2"/>
    </row>
    <row r="526" spans="1:27" ht="15.75" customHeight="1" x14ac:dyDescent="0.2">
      <c r="A526" s="2"/>
      <c r="B526" s="2"/>
      <c r="C526" s="2"/>
      <c r="D526" s="2"/>
      <c r="E526" s="2"/>
      <c r="F526" s="2"/>
      <c r="G526" s="2"/>
      <c r="K526" s="2"/>
      <c r="L526" s="2"/>
      <c r="M526" s="2"/>
      <c r="Q526" s="2"/>
      <c r="R526" s="2"/>
      <c r="S526" s="2"/>
      <c r="W526" s="2"/>
      <c r="AA526" s="2"/>
    </row>
    <row r="527" spans="1:27" ht="15.75" customHeight="1" x14ac:dyDescent="0.2">
      <c r="A527" s="2"/>
      <c r="B527" s="2"/>
      <c r="C527" s="2"/>
      <c r="D527" s="2"/>
      <c r="E527" s="2"/>
      <c r="F527" s="2"/>
      <c r="G527" s="2"/>
      <c r="K527" s="2"/>
      <c r="L527" s="2"/>
      <c r="M527" s="2"/>
      <c r="Q527" s="2"/>
      <c r="R527" s="2"/>
      <c r="S527" s="2"/>
      <c r="W527" s="2"/>
      <c r="AA527" s="2"/>
    </row>
    <row r="528" spans="1:27" ht="15.75" customHeight="1" x14ac:dyDescent="0.2">
      <c r="A528" s="2"/>
      <c r="B528" s="2"/>
      <c r="C528" s="2"/>
      <c r="D528" s="2"/>
      <c r="E528" s="2"/>
      <c r="F528" s="2"/>
      <c r="G528" s="2"/>
      <c r="K528" s="2"/>
      <c r="L528" s="2"/>
      <c r="M528" s="2"/>
      <c r="Q528" s="2"/>
      <c r="R528" s="2"/>
      <c r="S528" s="2"/>
      <c r="W528" s="2"/>
      <c r="AA528" s="2"/>
    </row>
    <row r="529" spans="1:27" ht="15.75" customHeight="1" x14ac:dyDescent="0.2">
      <c r="A529" s="2"/>
      <c r="B529" s="2"/>
      <c r="C529" s="2"/>
      <c r="D529" s="2"/>
      <c r="E529" s="2"/>
      <c r="F529" s="2"/>
      <c r="G529" s="2"/>
      <c r="K529" s="2"/>
      <c r="L529" s="2"/>
      <c r="M529" s="2"/>
      <c r="Q529" s="2"/>
      <c r="R529" s="2"/>
      <c r="S529" s="2"/>
      <c r="W529" s="2"/>
      <c r="AA529" s="2"/>
    </row>
    <row r="530" spans="1:27" ht="15.75" customHeight="1" x14ac:dyDescent="0.2">
      <c r="A530" s="2"/>
      <c r="B530" s="2"/>
      <c r="C530" s="2"/>
      <c r="D530" s="2"/>
      <c r="E530" s="2"/>
      <c r="F530" s="2"/>
      <c r="G530" s="2"/>
      <c r="K530" s="2"/>
      <c r="L530" s="2"/>
      <c r="M530" s="2"/>
      <c r="Q530" s="2"/>
      <c r="R530" s="2"/>
      <c r="S530" s="2"/>
      <c r="W530" s="2"/>
      <c r="AA530" s="2"/>
    </row>
    <row r="531" spans="1:27" ht="15.75" customHeight="1" x14ac:dyDescent="0.2">
      <c r="A531" s="2"/>
      <c r="B531" s="2"/>
      <c r="C531" s="2"/>
      <c r="D531" s="2"/>
      <c r="E531" s="2"/>
      <c r="F531" s="2"/>
      <c r="G531" s="2"/>
      <c r="K531" s="2"/>
      <c r="L531" s="2"/>
      <c r="M531" s="2"/>
      <c r="Q531" s="2"/>
      <c r="R531" s="2"/>
      <c r="S531" s="2"/>
      <c r="W531" s="2"/>
      <c r="AA531" s="2"/>
    </row>
    <row r="532" spans="1:27" ht="15.75" customHeight="1" x14ac:dyDescent="0.2">
      <c r="A532" s="2"/>
      <c r="B532" s="2"/>
      <c r="C532" s="2"/>
      <c r="D532" s="2"/>
      <c r="E532" s="2"/>
      <c r="F532" s="2"/>
      <c r="G532" s="2"/>
      <c r="K532" s="2"/>
      <c r="L532" s="2"/>
      <c r="M532" s="2"/>
      <c r="Q532" s="2"/>
      <c r="R532" s="2"/>
      <c r="S532" s="2"/>
      <c r="W532" s="2"/>
      <c r="AA532" s="2"/>
    </row>
    <row r="533" spans="1:27" ht="15.75" customHeight="1" x14ac:dyDescent="0.2">
      <c r="A533" s="2"/>
      <c r="B533" s="2"/>
      <c r="C533" s="2"/>
      <c r="D533" s="2"/>
      <c r="E533" s="2"/>
      <c r="F533" s="2"/>
      <c r="G533" s="2"/>
      <c r="K533" s="2"/>
      <c r="L533" s="2"/>
      <c r="M533" s="2"/>
      <c r="Q533" s="2"/>
      <c r="R533" s="2"/>
      <c r="S533" s="2"/>
      <c r="W533" s="2"/>
      <c r="AA533" s="2"/>
    </row>
    <row r="534" spans="1:27" ht="15.75" customHeight="1" x14ac:dyDescent="0.2">
      <c r="A534" s="2"/>
      <c r="B534" s="2"/>
      <c r="C534" s="2"/>
      <c r="D534" s="2"/>
      <c r="E534" s="2"/>
      <c r="F534" s="2"/>
      <c r="G534" s="2"/>
      <c r="K534" s="2"/>
      <c r="L534" s="2"/>
      <c r="M534" s="2"/>
      <c r="Q534" s="2"/>
      <c r="R534" s="2"/>
      <c r="S534" s="2"/>
      <c r="W534" s="2"/>
      <c r="AA534" s="2"/>
    </row>
    <row r="535" spans="1:27" ht="15.75" customHeight="1" x14ac:dyDescent="0.2">
      <c r="A535" s="2"/>
      <c r="B535" s="2"/>
      <c r="C535" s="2"/>
      <c r="D535" s="2"/>
      <c r="E535" s="2"/>
      <c r="F535" s="2"/>
      <c r="G535" s="2"/>
      <c r="K535" s="2"/>
      <c r="L535" s="2"/>
      <c r="M535" s="2"/>
      <c r="Q535" s="2"/>
      <c r="R535" s="2"/>
      <c r="S535" s="2"/>
      <c r="W535" s="2"/>
      <c r="AA535" s="2"/>
    </row>
    <row r="536" spans="1:27" ht="15.75" customHeight="1" x14ac:dyDescent="0.2">
      <c r="A536" s="2"/>
      <c r="B536" s="2"/>
      <c r="C536" s="2"/>
      <c r="D536" s="2"/>
      <c r="E536" s="2"/>
      <c r="F536" s="2"/>
      <c r="G536" s="2"/>
      <c r="K536" s="2"/>
      <c r="L536" s="2"/>
      <c r="M536" s="2"/>
      <c r="Q536" s="2"/>
      <c r="R536" s="2"/>
      <c r="S536" s="2"/>
      <c r="W536" s="2"/>
      <c r="AA536" s="2"/>
    </row>
    <row r="537" spans="1:27" ht="15.75" customHeight="1" x14ac:dyDescent="0.2">
      <c r="A537" s="2"/>
      <c r="B537" s="2"/>
      <c r="C537" s="2"/>
      <c r="D537" s="2"/>
      <c r="E537" s="2"/>
      <c r="F537" s="2"/>
      <c r="G537" s="2"/>
      <c r="K537" s="2"/>
      <c r="L537" s="2"/>
      <c r="M537" s="2"/>
      <c r="Q537" s="2"/>
      <c r="R537" s="2"/>
      <c r="S537" s="2"/>
      <c r="W537" s="2"/>
      <c r="AA537" s="2"/>
    </row>
    <row r="538" spans="1:27" ht="15.75" customHeight="1" x14ac:dyDescent="0.2">
      <c r="A538" s="2"/>
      <c r="B538" s="2"/>
      <c r="C538" s="2"/>
      <c r="D538" s="2"/>
      <c r="E538" s="2"/>
      <c r="F538" s="2"/>
      <c r="G538" s="2"/>
      <c r="K538" s="2"/>
      <c r="L538" s="2"/>
      <c r="M538" s="2"/>
      <c r="Q538" s="2"/>
      <c r="R538" s="2"/>
      <c r="S538" s="2"/>
      <c r="W538" s="2"/>
      <c r="AA538" s="2"/>
    </row>
    <row r="539" spans="1:27" ht="15.75" customHeight="1" x14ac:dyDescent="0.2">
      <c r="A539" s="2"/>
      <c r="B539" s="2"/>
      <c r="C539" s="2"/>
      <c r="D539" s="2"/>
      <c r="E539" s="2"/>
      <c r="F539" s="2"/>
      <c r="G539" s="2"/>
      <c r="K539" s="2"/>
      <c r="L539" s="2"/>
      <c r="M539" s="2"/>
      <c r="Q539" s="2"/>
      <c r="R539" s="2"/>
      <c r="S539" s="2"/>
      <c r="W539" s="2"/>
      <c r="AA539" s="2"/>
    </row>
    <row r="540" spans="1:27" ht="15.75" customHeight="1" x14ac:dyDescent="0.2">
      <c r="A540" s="2"/>
      <c r="B540" s="2"/>
      <c r="C540" s="2"/>
      <c r="D540" s="2"/>
      <c r="E540" s="2"/>
      <c r="F540" s="2"/>
      <c r="G540" s="2"/>
      <c r="K540" s="2"/>
      <c r="L540" s="2"/>
      <c r="M540" s="2"/>
      <c r="Q540" s="2"/>
      <c r="R540" s="2"/>
      <c r="S540" s="2"/>
      <c r="W540" s="2"/>
      <c r="AA540" s="2"/>
    </row>
    <row r="541" spans="1:27" ht="15.75" customHeight="1" x14ac:dyDescent="0.2">
      <c r="A541" s="2"/>
      <c r="B541" s="2"/>
      <c r="C541" s="2"/>
      <c r="D541" s="2"/>
      <c r="E541" s="2"/>
      <c r="F541" s="2"/>
      <c r="G541" s="2"/>
      <c r="K541" s="2"/>
      <c r="L541" s="2"/>
      <c r="M541" s="2"/>
      <c r="Q541" s="2"/>
      <c r="R541" s="2"/>
      <c r="S541" s="2"/>
      <c r="W541" s="2"/>
      <c r="AA541" s="2"/>
    </row>
    <row r="542" spans="1:27" ht="15.75" customHeight="1" x14ac:dyDescent="0.2">
      <c r="A542" s="2"/>
      <c r="B542" s="2"/>
      <c r="C542" s="2"/>
      <c r="D542" s="2"/>
      <c r="E542" s="2"/>
      <c r="F542" s="2"/>
      <c r="G542" s="2"/>
      <c r="K542" s="2"/>
      <c r="L542" s="2"/>
      <c r="M542" s="2"/>
      <c r="Q542" s="2"/>
      <c r="R542" s="2"/>
      <c r="S542" s="2"/>
      <c r="W542" s="2"/>
      <c r="AA542" s="2"/>
    </row>
    <row r="543" spans="1:27" ht="15.75" customHeight="1" x14ac:dyDescent="0.2">
      <c r="A543" s="2"/>
      <c r="B543" s="2"/>
      <c r="C543" s="2"/>
      <c r="D543" s="2"/>
      <c r="E543" s="2"/>
      <c r="F543" s="2"/>
      <c r="G543" s="2"/>
      <c r="K543" s="2"/>
      <c r="L543" s="2"/>
      <c r="M543" s="2"/>
      <c r="Q543" s="2"/>
      <c r="R543" s="2"/>
      <c r="S543" s="2"/>
      <c r="W543" s="2"/>
      <c r="AA543" s="2"/>
    </row>
    <row r="544" spans="1:27" ht="15.75" customHeight="1" x14ac:dyDescent="0.2">
      <c r="A544" s="2"/>
      <c r="B544" s="2"/>
      <c r="C544" s="2"/>
      <c r="D544" s="2"/>
      <c r="E544" s="2"/>
      <c r="F544" s="2"/>
      <c r="G544" s="2"/>
      <c r="K544" s="2"/>
      <c r="L544" s="2"/>
      <c r="M544" s="2"/>
      <c r="Q544" s="2"/>
      <c r="R544" s="2"/>
      <c r="S544" s="2"/>
      <c r="W544" s="2"/>
      <c r="AA544" s="2"/>
    </row>
    <row r="545" spans="1:27" ht="15.75" customHeight="1" x14ac:dyDescent="0.2">
      <c r="A545" s="2"/>
      <c r="B545" s="2"/>
      <c r="C545" s="2"/>
      <c r="D545" s="2"/>
      <c r="E545" s="2"/>
      <c r="F545" s="2"/>
      <c r="G545" s="2"/>
      <c r="K545" s="2"/>
      <c r="L545" s="2"/>
      <c r="M545" s="2"/>
      <c r="Q545" s="2"/>
      <c r="R545" s="2"/>
      <c r="S545" s="2"/>
      <c r="W545" s="2"/>
      <c r="AA545" s="2"/>
    </row>
    <row r="546" spans="1:27" ht="15.75" customHeight="1" x14ac:dyDescent="0.2">
      <c r="A546" s="2"/>
      <c r="B546" s="2"/>
      <c r="C546" s="2"/>
      <c r="D546" s="2"/>
      <c r="E546" s="2"/>
      <c r="F546" s="2"/>
      <c r="G546" s="2"/>
      <c r="K546" s="2"/>
      <c r="L546" s="2"/>
      <c r="M546" s="2"/>
      <c r="Q546" s="2"/>
      <c r="R546" s="2"/>
      <c r="S546" s="2"/>
      <c r="W546" s="2"/>
      <c r="AA546" s="2"/>
    </row>
    <row r="547" spans="1:27" ht="15.75" customHeight="1" x14ac:dyDescent="0.2">
      <c r="A547" s="2"/>
      <c r="B547" s="2"/>
      <c r="C547" s="2"/>
      <c r="D547" s="2"/>
      <c r="E547" s="2"/>
      <c r="F547" s="2"/>
      <c r="G547" s="2"/>
      <c r="K547" s="2"/>
      <c r="L547" s="2"/>
      <c r="M547" s="2"/>
      <c r="Q547" s="2"/>
      <c r="R547" s="2"/>
      <c r="S547" s="2"/>
      <c r="W547" s="2"/>
      <c r="AA547" s="2"/>
    </row>
    <row r="548" spans="1:27" ht="15.75" customHeight="1" x14ac:dyDescent="0.2">
      <c r="A548" s="2"/>
      <c r="B548" s="2"/>
      <c r="C548" s="2"/>
      <c r="D548" s="2"/>
      <c r="E548" s="2"/>
      <c r="F548" s="2"/>
      <c r="G548" s="2"/>
      <c r="K548" s="2"/>
      <c r="L548" s="2"/>
      <c r="M548" s="2"/>
      <c r="Q548" s="2"/>
      <c r="R548" s="2"/>
      <c r="S548" s="2"/>
      <c r="W548" s="2"/>
      <c r="AA548" s="2"/>
    </row>
    <row r="549" spans="1:27" ht="15.75" customHeight="1" x14ac:dyDescent="0.2">
      <c r="A549" s="2"/>
      <c r="B549" s="2"/>
      <c r="C549" s="2"/>
      <c r="D549" s="2"/>
      <c r="E549" s="2"/>
      <c r="F549" s="2"/>
      <c r="G549" s="2"/>
      <c r="K549" s="2"/>
      <c r="L549" s="2"/>
      <c r="M549" s="2"/>
      <c r="Q549" s="2"/>
      <c r="R549" s="2"/>
      <c r="S549" s="2"/>
      <c r="W549" s="2"/>
      <c r="AA549" s="2"/>
    </row>
    <row r="550" spans="1:27" ht="15.75" customHeight="1" x14ac:dyDescent="0.2">
      <c r="A550" s="2"/>
      <c r="B550" s="2"/>
      <c r="C550" s="2"/>
      <c r="D550" s="2"/>
      <c r="E550" s="2"/>
      <c r="F550" s="2"/>
      <c r="G550" s="2"/>
      <c r="K550" s="2"/>
      <c r="L550" s="2"/>
      <c r="M550" s="2"/>
      <c r="Q550" s="2"/>
      <c r="R550" s="2"/>
      <c r="S550" s="2"/>
      <c r="W550" s="2"/>
      <c r="AA550" s="2"/>
    </row>
    <row r="551" spans="1:27" ht="15.75" customHeight="1" x14ac:dyDescent="0.2">
      <c r="A551" s="2"/>
      <c r="B551" s="2"/>
      <c r="C551" s="2"/>
      <c r="D551" s="2"/>
      <c r="E551" s="2"/>
      <c r="F551" s="2"/>
      <c r="G551" s="2"/>
      <c r="K551" s="2"/>
      <c r="L551" s="2"/>
      <c r="M551" s="2"/>
      <c r="Q551" s="2"/>
      <c r="R551" s="2"/>
      <c r="S551" s="2"/>
      <c r="W551" s="2"/>
      <c r="AA551" s="2"/>
    </row>
    <row r="552" spans="1:27" ht="15.75" customHeight="1" x14ac:dyDescent="0.2">
      <c r="A552" s="2"/>
      <c r="B552" s="2"/>
      <c r="C552" s="2"/>
      <c r="D552" s="2"/>
      <c r="E552" s="2"/>
      <c r="F552" s="2"/>
      <c r="G552" s="2"/>
      <c r="K552" s="2"/>
      <c r="L552" s="2"/>
      <c r="M552" s="2"/>
      <c r="Q552" s="2"/>
      <c r="R552" s="2"/>
      <c r="S552" s="2"/>
      <c r="W552" s="2"/>
      <c r="AA552" s="2"/>
    </row>
    <row r="553" spans="1:27" ht="15.75" customHeight="1" x14ac:dyDescent="0.2">
      <c r="A553" s="2"/>
      <c r="B553" s="2"/>
      <c r="C553" s="2"/>
      <c r="D553" s="2"/>
      <c r="E553" s="2"/>
      <c r="F553" s="2"/>
      <c r="G553" s="2"/>
      <c r="K553" s="2"/>
      <c r="L553" s="2"/>
      <c r="M553" s="2"/>
      <c r="Q553" s="2"/>
      <c r="R553" s="2"/>
      <c r="S553" s="2"/>
      <c r="W553" s="2"/>
      <c r="AA553" s="2"/>
    </row>
    <row r="554" spans="1:27" ht="15.75" customHeight="1" x14ac:dyDescent="0.2">
      <c r="A554" s="2"/>
      <c r="B554" s="2"/>
      <c r="C554" s="2"/>
      <c r="D554" s="2"/>
      <c r="E554" s="2"/>
      <c r="F554" s="2"/>
      <c r="G554" s="2"/>
      <c r="K554" s="2"/>
      <c r="L554" s="2"/>
      <c r="M554" s="2"/>
      <c r="Q554" s="2"/>
      <c r="R554" s="2"/>
      <c r="S554" s="2"/>
      <c r="W554" s="2"/>
      <c r="AA554" s="2"/>
    </row>
    <row r="555" spans="1:27" ht="15.75" customHeight="1" x14ac:dyDescent="0.2">
      <c r="A555" s="2"/>
      <c r="B555" s="2"/>
      <c r="C555" s="2"/>
      <c r="D555" s="2"/>
      <c r="E555" s="2"/>
      <c r="F555" s="2"/>
      <c r="G555" s="2"/>
      <c r="K555" s="2"/>
      <c r="L555" s="2"/>
      <c r="M555" s="2"/>
      <c r="Q555" s="2"/>
      <c r="R555" s="2"/>
      <c r="S555" s="2"/>
      <c r="W555" s="2"/>
      <c r="AA555" s="2"/>
    </row>
    <row r="556" spans="1:27" ht="15.75" customHeight="1" x14ac:dyDescent="0.2">
      <c r="A556" s="2"/>
      <c r="B556" s="2"/>
      <c r="C556" s="2"/>
      <c r="D556" s="2"/>
      <c r="E556" s="2"/>
      <c r="F556" s="2"/>
      <c r="G556" s="2"/>
      <c r="K556" s="2"/>
      <c r="L556" s="2"/>
      <c r="M556" s="2"/>
      <c r="Q556" s="2"/>
      <c r="R556" s="2"/>
      <c r="S556" s="2"/>
      <c r="W556" s="2"/>
      <c r="AA556" s="2"/>
    </row>
    <row r="557" spans="1:27" ht="15.75" customHeight="1" x14ac:dyDescent="0.2">
      <c r="A557" s="2"/>
      <c r="B557" s="2"/>
      <c r="C557" s="2"/>
      <c r="D557" s="2"/>
      <c r="E557" s="2"/>
      <c r="F557" s="2"/>
      <c r="G557" s="2"/>
      <c r="K557" s="2"/>
      <c r="L557" s="2"/>
      <c r="M557" s="2"/>
      <c r="Q557" s="2"/>
      <c r="R557" s="2"/>
      <c r="S557" s="2"/>
      <c r="W557" s="2"/>
      <c r="AA557" s="2"/>
    </row>
    <row r="558" spans="1:27" ht="15.75" customHeight="1" x14ac:dyDescent="0.2">
      <c r="A558" s="2"/>
      <c r="B558" s="2"/>
      <c r="C558" s="2"/>
      <c r="D558" s="2"/>
      <c r="E558" s="2"/>
      <c r="F558" s="2"/>
      <c r="G558" s="2"/>
      <c r="K558" s="2"/>
      <c r="L558" s="2"/>
      <c r="M558" s="2"/>
      <c r="Q558" s="2"/>
      <c r="R558" s="2"/>
      <c r="S558" s="2"/>
      <c r="W558" s="2"/>
      <c r="AA558" s="2"/>
    </row>
    <row r="559" spans="1:27" ht="15.75" customHeight="1" x14ac:dyDescent="0.2">
      <c r="A559" s="2"/>
      <c r="B559" s="2"/>
      <c r="C559" s="2"/>
      <c r="D559" s="2"/>
      <c r="E559" s="2"/>
      <c r="F559" s="2"/>
      <c r="G559" s="2"/>
      <c r="K559" s="2"/>
      <c r="L559" s="2"/>
      <c r="M559" s="2"/>
      <c r="Q559" s="2"/>
      <c r="R559" s="2"/>
      <c r="S559" s="2"/>
      <c r="W559" s="2"/>
      <c r="AA559" s="2"/>
    </row>
    <row r="560" spans="1:27" ht="15.75" customHeight="1" x14ac:dyDescent="0.2">
      <c r="A560" s="2"/>
      <c r="B560" s="2"/>
      <c r="C560" s="2"/>
      <c r="D560" s="2"/>
      <c r="E560" s="2"/>
      <c r="F560" s="2"/>
      <c r="G560" s="2"/>
      <c r="K560" s="2"/>
      <c r="L560" s="2"/>
      <c r="M560" s="2"/>
      <c r="Q560" s="2"/>
      <c r="R560" s="2"/>
      <c r="S560" s="2"/>
      <c r="W560" s="2"/>
      <c r="AA560" s="2"/>
    </row>
  </sheetData>
  <mergeCells count="25">
    <mergeCell ref="AA7:AA9"/>
    <mergeCell ref="Q8:S8"/>
    <mergeCell ref="E8:G8"/>
    <mergeCell ref="K8:M8"/>
    <mergeCell ref="K7:P7"/>
    <mergeCell ref="N8:P8"/>
    <mergeCell ref="Q7:V7"/>
    <mergeCell ref="T8:V8"/>
    <mergeCell ref="W7:Z7"/>
    <mergeCell ref="W8:W9"/>
    <mergeCell ref="X8:X9"/>
    <mergeCell ref="Y8:Z8"/>
    <mergeCell ref="A114:D114"/>
    <mergeCell ref="A169:D169"/>
    <mergeCell ref="A210:C210"/>
    <mergeCell ref="A211:C211"/>
    <mergeCell ref="A1:E1"/>
    <mergeCell ref="A7:A9"/>
    <mergeCell ref="B7:B9"/>
    <mergeCell ref="C7:C9"/>
    <mergeCell ref="D7:D9"/>
    <mergeCell ref="E7:J7"/>
    <mergeCell ref="H8:J8"/>
    <mergeCell ref="H52:J53"/>
    <mergeCell ref="E52:G53"/>
  </mergeCells>
  <pageMargins left="0.23622047244094491" right="0" top="0.47" bottom="0.59055118110236227" header="0" footer="0"/>
  <pageSetup paperSize="9" scale="46" fitToHeight="0" orientation="landscape" r:id="rId1"/>
  <headerFooter>
    <oddFooter>&amp;C000000000000000000&amp;P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opLeftCell="A51" zoomScaleNormal="100" workbookViewId="0">
      <selection activeCell="D54" sqref="D54"/>
    </sheetView>
  </sheetViews>
  <sheetFormatPr defaultRowHeight="14.25" x14ac:dyDescent="0.2"/>
  <cols>
    <col min="1" max="1" width="16" customWidth="1"/>
    <col min="2" max="2" width="27" customWidth="1"/>
    <col min="3" max="3" width="13.625" customWidth="1"/>
    <col min="4" max="4" width="25.625" customWidth="1"/>
    <col min="5" max="5" width="11" customWidth="1"/>
    <col min="6" max="6" width="23.875" customWidth="1"/>
    <col min="7" max="7" width="22.875" customWidth="1"/>
    <col min="8" max="8" width="14.375" customWidth="1"/>
    <col min="9" max="9" width="16.125" customWidth="1"/>
    <col min="10" max="10" width="12.625" bestFit="1" customWidth="1"/>
  </cols>
  <sheetData>
    <row r="1" spans="1:9" ht="20.25" customHeight="1" thickBot="1" x14ac:dyDescent="0.3">
      <c r="A1" s="523"/>
      <c r="B1" s="523"/>
      <c r="C1" s="523"/>
      <c r="D1" s="523"/>
      <c r="E1" s="523"/>
      <c r="F1" s="523"/>
      <c r="G1" s="523"/>
      <c r="H1" s="523"/>
      <c r="I1" s="524" t="s">
        <v>410</v>
      </c>
    </row>
    <row r="2" spans="1:9" ht="15.75" thickBot="1" x14ac:dyDescent="0.3">
      <c r="A2" s="523"/>
      <c r="B2" s="523"/>
      <c r="C2" s="523"/>
      <c r="D2" s="523"/>
      <c r="E2" s="523"/>
      <c r="F2" s="523"/>
      <c r="G2" s="633" t="s">
        <v>424</v>
      </c>
      <c r="H2" s="634"/>
      <c r="I2" s="635"/>
    </row>
    <row r="3" spans="1:9" ht="15.75" thickBot="1" x14ac:dyDescent="0.3">
      <c r="A3" s="523"/>
      <c r="B3" s="523"/>
      <c r="C3" s="523"/>
      <c r="D3" s="523"/>
      <c r="E3" s="523"/>
      <c r="F3" s="523"/>
      <c r="G3" s="619" t="s">
        <v>429</v>
      </c>
      <c r="H3" s="620"/>
      <c r="I3" s="621"/>
    </row>
    <row r="4" spans="1:9" ht="37.5" customHeight="1" thickBot="1" x14ac:dyDescent="0.35">
      <c r="A4" s="636" t="s">
        <v>411</v>
      </c>
      <c r="B4" s="637"/>
      <c r="C4" s="637"/>
      <c r="D4" s="637"/>
      <c r="E4" s="637"/>
      <c r="F4" s="637"/>
      <c r="G4" s="637"/>
      <c r="H4" s="637"/>
      <c r="I4" s="638"/>
    </row>
    <row r="5" spans="1:9" ht="19.5" customHeight="1" thickBot="1" x14ac:dyDescent="0.35">
      <c r="A5" s="636" t="s">
        <v>425</v>
      </c>
      <c r="B5" s="637"/>
      <c r="C5" s="637"/>
      <c r="D5" s="637"/>
      <c r="E5" s="637"/>
      <c r="F5" s="637"/>
      <c r="G5" s="637"/>
      <c r="H5" s="637"/>
      <c r="I5" s="638"/>
    </row>
    <row r="6" spans="1:9" ht="19.5" thickBot="1" x14ac:dyDescent="0.35">
      <c r="A6" s="639" t="s">
        <v>412</v>
      </c>
      <c r="B6" s="640"/>
      <c r="C6" s="640"/>
      <c r="D6" s="640"/>
      <c r="E6" s="640"/>
      <c r="F6" s="640"/>
      <c r="G6" s="640"/>
      <c r="H6" s="640"/>
      <c r="I6" s="641"/>
    </row>
    <row r="7" spans="1:9" ht="17.25" customHeight="1" thickBot="1" x14ac:dyDescent="0.35">
      <c r="A7" s="636" t="s">
        <v>428</v>
      </c>
      <c r="B7" s="637"/>
      <c r="C7" s="637"/>
      <c r="D7" s="637"/>
      <c r="E7" s="637"/>
      <c r="F7" s="637"/>
      <c r="G7" s="637"/>
      <c r="H7" s="637"/>
      <c r="I7" s="638"/>
    </row>
    <row r="8" spans="1:9" ht="15.75" thickBot="1" x14ac:dyDescent="0.3">
      <c r="A8" s="525"/>
      <c r="B8" s="525"/>
      <c r="C8" s="525"/>
      <c r="D8" s="525"/>
      <c r="E8" s="525"/>
      <c r="F8" s="525"/>
      <c r="G8" s="525"/>
      <c r="H8" s="525"/>
      <c r="I8" s="525"/>
    </row>
    <row r="9" spans="1:9" ht="30" customHeight="1" thickBot="1" x14ac:dyDescent="0.25">
      <c r="A9" s="622" t="s">
        <v>609</v>
      </c>
      <c r="B9" s="623"/>
      <c r="C9" s="624"/>
      <c r="D9" s="622" t="s">
        <v>413</v>
      </c>
      <c r="E9" s="623"/>
      <c r="F9" s="623"/>
      <c r="G9" s="623"/>
      <c r="H9" s="623"/>
      <c r="I9" s="624"/>
    </row>
    <row r="10" spans="1:9" ht="60.75" thickBot="1" x14ac:dyDescent="0.25">
      <c r="A10" s="526" t="s">
        <v>414</v>
      </c>
      <c r="B10" s="527" t="s">
        <v>9</v>
      </c>
      <c r="C10" s="527" t="s">
        <v>415</v>
      </c>
      <c r="D10" s="527" t="s">
        <v>416</v>
      </c>
      <c r="E10" s="527" t="s">
        <v>415</v>
      </c>
      <c r="F10" s="527" t="s">
        <v>417</v>
      </c>
      <c r="G10" s="527" t="s">
        <v>418</v>
      </c>
      <c r="H10" s="527" t="s">
        <v>419</v>
      </c>
      <c r="I10" s="527" t="s">
        <v>420</v>
      </c>
    </row>
    <row r="11" spans="1:9" s="160" customFormat="1" ht="30.75" thickBot="1" x14ac:dyDescent="0.25">
      <c r="A11" s="534">
        <v>1</v>
      </c>
      <c r="B11" s="535" t="s">
        <v>430</v>
      </c>
      <c r="C11" s="536"/>
      <c r="D11" s="536"/>
      <c r="E11" s="536"/>
      <c r="F11" s="536"/>
      <c r="G11" s="536"/>
      <c r="H11" s="536"/>
      <c r="I11" s="536"/>
    </row>
    <row r="12" spans="1:9" ht="96.75" customHeight="1" thickBot="1" x14ac:dyDescent="0.3">
      <c r="A12" s="532" t="s">
        <v>431</v>
      </c>
      <c r="B12" s="528" t="s">
        <v>442</v>
      </c>
      <c r="C12" s="533">
        <v>7500</v>
      </c>
      <c r="D12" s="528" t="s">
        <v>427</v>
      </c>
      <c r="E12" s="533">
        <v>7500</v>
      </c>
      <c r="F12" s="528" t="s">
        <v>438</v>
      </c>
      <c r="G12" s="528" t="s">
        <v>438</v>
      </c>
      <c r="H12" s="533">
        <v>0</v>
      </c>
      <c r="I12" s="528"/>
    </row>
    <row r="13" spans="1:9" ht="135.75" thickBot="1" x14ac:dyDescent="0.3">
      <c r="A13" s="532" t="s">
        <v>432</v>
      </c>
      <c r="B13" s="528" t="s">
        <v>443</v>
      </c>
      <c r="C13" s="533">
        <v>20000</v>
      </c>
      <c r="D13" s="528" t="s">
        <v>433</v>
      </c>
      <c r="E13" s="533">
        <v>20000</v>
      </c>
      <c r="F13" s="528" t="s">
        <v>559</v>
      </c>
      <c r="G13" s="528" t="s">
        <v>560</v>
      </c>
      <c r="H13" s="533">
        <v>0</v>
      </c>
      <c r="I13" s="528"/>
    </row>
    <row r="14" spans="1:9" ht="66.75" customHeight="1" thickBot="1" x14ac:dyDescent="0.3">
      <c r="A14" s="532" t="s">
        <v>435</v>
      </c>
      <c r="B14" s="528" t="s">
        <v>436</v>
      </c>
      <c r="C14" s="533">
        <v>1650</v>
      </c>
      <c r="D14" s="528" t="s">
        <v>596</v>
      </c>
      <c r="E14" s="533">
        <v>1650</v>
      </c>
      <c r="F14" s="528" t="s">
        <v>437</v>
      </c>
      <c r="G14" s="528" t="s">
        <v>437</v>
      </c>
      <c r="H14" s="533">
        <v>0</v>
      </c>
      <c r="I14" s="528"/>
    </row>
    <row r="15" spans="1:9" ht="45.75" thickBot="1" x14ac:dyDescent="0.3">
      <c r="A15" s="532" t="s">
        <v>439</v>
      </c>
      <c r="B15" s="528" t="s">
        <v>440</v>
      </c>
      <c r="C15" s="533">
        <v>4400</v>
      </c>
      <c r="D15" s="528" t="s">
        <v>596</v>
      </c>
      <c r="E15" s="533">
        <v>4400</v>
      </c>
      <c r="F15" s="528" t="s">
        <v>437</v>
      </c>
      <c r="G15" s="528" t="s">
        <v>437</v>
      </c>
      <c r="H15" s="533">
        <v>0</v>
      </c>
      <c r="I15" s="528"/>
    </row>
    <row r="16" spans="1:9" s="160" customFormat="1" ht="78" customHeight="1" thickBot="1" x14ac:dyDescent="0.3">
      <c r="A16" s="532" t="s">
        <v>441</v>
      </c>
      <c r="B16" s="528" t="s">
        <v>444</v>
      </c>
      <c r="C16" s="533">
        <v>48000</v>
      </c>
      <c r="D16" s="528" t="s">
        <v>449</v>
      </c>
      <c r="E16" s="533">
        <v>48000</v>
      </c>
      <c r="F16" s="528" t="s">
        <v>446</v>
      </c>
      <c r="G16" s="528" t="s">
        <v>447</v>
      </c>
      <c r="H16" s="533">
        <v>48000</v>
      </c>
      <c r="I16" s="528" t="s">
        <v>445</v>
      </c>
    </row>
    <row r="17" spans="1:9" s="160" customFormat="1" ht="15.75" thickBot="1" x14ac:dyDescent="0.3">
      <c r="A17" s="537" t="s">
        <v>333</v>
      </c>
      <c r="B17" s="538" t="s">
        <v>99</v>
      </c>
      <c r="C17" s="539"/>
      <c r="D17" s="538"/>
      <c r="E17" s="539"/>
      <c r="F17" s="538"/>
      <c r="G17" s="538"/>
      <c r="H17" s="539"/>
      <c r="I17" s="538"/>
    </row>
    <row r="18" spans="1:9" s="160" customFormat="1" ht="197.25" customHeight="1" thickBot="1" x14ac:dyDescent="0.3">
      <c r="A18" s="532" t="s">
        <v>106</v>
      </c>
      <c r="B18" s="528" t="s">
        <v>448</v>
      </c>
      <c r="C18" s="533">
        <v>61600</v>
      </c>
      <c r="D18" s="528" t="s">
        <v>450</v>
      </c>
      <c r="E18" s="533">
        <v>61600</v>
      </c>
      <c r="F18" s="528" t="s">
        <v>453</v>
      </c>
      <c r="G18" s="528" t="s">
        <v>452</v>
      </c>
      <c r="H18" s="533">
        <v>61600</v>
      </c>
      <c r="I18" s="528" t="s">
        <v>451</v>
      </c>
    </row>
    <row r="19" spans="1:9" s="160" customFormat="1" ht="52.5" customHeight="1" thickBot="1" x14ac:dyDescent="0.3">
      <c r="A19" s="532" t="s">
        <v>454</v>
      </c>
      <c r="B19" s="528" t="s">
        <v>455</v>
      </c>
      <c r="C19" s="533">
        <v>5400</v>
      </c>
      <c r="D19" s="528" t="s">
        <v>456</v>
      </c>
      <c r="E19" s="533">
        <v>5400</v>
      </c>
      <c r="F19" s="528" t="s">
        <v>457</v>
      </c>
      <c r="G19" s="528" t="s">
        <v>458</v>
      </c>
      <c r="H19" s="533">
        <v>0</v>
      </c>
      <c r="I19" s="528"/>
    </row>
    <row r="20" spans="1:9" s="160" customFormat="1" ht="15.75" thickBot="1" x14ac:dyDescent="0.3">
      <c r="A20" s="537" t="s">
        <v>338</v>
      </c>
      <c r="B20" s="538" t="s">
        <v>257</v>
      </c>
      <c r="C20" s="539"/>
      <c r="D20" s="538"/>
      <c r="E20" s="539"/>
      <c r="F20" s="538"/>
      <c r="G20" s="538"/>
      <c r="H20" s="539"/>
      <c r="I20" s="538"/>
    </row>
    <row r="21" spans="1:9" s="160" customFormat="1" ht="60.75" thickBot="1" x14ac:dyDescent="0.3">
      <c r="A21" s="532" t="s">
        <v>459</v>
      </c>
      <c r="B21" s="528" t="s">
        <v>460</v>
      </c>
      <c r="C21" s="533">
        <v>3000</v>
      </c>
      <c r="D21" s="528" t="s">
        <v>463</v>
      </c>
      <c r="E21" s="533">
        <v>3000</v>
      </c>
      <c r="F21" s="528" t="s">
        <v>464</v>
      </c>
      <c r="G21" s="528" t="s">
        <v>452</v>
      </c>
      <c r="H21" s="533">
        <v>3000</v>
      </c>
      <c r="I21" s="528" t="s">
        <v>467</v>
      </c>
    </row>
    <row r="22" spans="1:9" s="160" customFormat="1" ht="90.75" thickBot="1" x14ac:dyDescent="0.3">
      <c r="A22" s="532" t="s">
        <v>461</v>
      </c>
      <c r="B22" s="528" t="s">
        <v>462</v>
      </c>
      <c r="C22" s="533">
        <v>7500</v>
      </c>
      <c r="D22" s="528" t="s">
        <v>463</v>
      </c>
      <c r="E22" s="533">
        <v>7500</v>
      </c>
      <c r="F22" s="528" t="s">
        <v>465</v>
      </c>
      <c r="G22" s="528" t="s">
        <v>452</v>
      </c>
      <c r="H22" s="533">
        <v>7500</v>
      </c>
      <c r="I22" s="528" t="s">
        <v>468</v>
      </c>
    </row>
    <row r="23" spans="1:9" s="160" customFormat="1" ht="60.75" thickBot="1" x14ac:dyDescent="0.3">
      <c r="A23" s="532" t="s">
        <v>469</v>
      </c>
      <c r="B23" s="528" t="s">
        <v>470</v>
      </c>
      <c r="C23" s="533">
        <v>7500</v>
      </c>
      <c r="D23" s="528" t="s">
        <v>471</v>
      </c>
      <c r="E23" s="533">
        <v>7500</v>
      </c>
      <c r="F23" s="528" t="s">
        <v>475</v>
      </c>
      <c r="G23" s="528" t="s">
        <v>452</v>
      </c>
      <c r="H23" s="533">
        <v>7154.09</v>
      </c>
      <c r="I23" s="528" t="s">
        <v>472</v>
      </c>
    </row>
    <row r="24" spans="1:9" ht="135.75" customHeight="1" thickBot="1" x14ac:dyDescent="0.3">
      <c r="A24" s="532" t="s">
        <v>473</v>
      </c>
      <c r="B24" s="528" t="s">
        <v>474</v>
      </c>
      <c r="C24" s="533">
        <v>50000</v>
      </c>
      <c r="D24" s="528" t="s">
        <v>471</v>
      </c>
      <c r="E24" s="533">
        <v>50000</v>
      </c>
      <c r="F24" s="528" t="s">
        <v>477</v>
      </c>
      <c r="G24" s="528" t="s">
        <v>452</v>
      </c>
      <c r="H24" s="533">
        <v>42500</v>
      </c>
      <c r="I24" s="528" t="s">
        <v>476</v>
      </c>
    </row>
    <row r="25" spans="1:9" s="160" customFormat="1" ht="75.75" thickBot="1" x14ac:dyDescent="0.3">
      <c r="A25" s="532" t="s">
        <v>478</v>
      </c>
      <c r="B25" s="528" t="s">
        <v>479</v>
      </c>
      <c r="C25" s="533">
        <v>12000</v>
      </c>
      <c r="D25" s="528" t="s">
        <v>481</v>
      </c>
      <c r="E25" s="533">
        <v>12000</v>
      </c>
      <c r="F25" s="528" t="s">
        <v>480</v>
      </c>
      <c r="G25" s="528" t="s">
        <v>452</v>
      </c>
      <c r="H25" s="533">
        <v>12000</v>
      </c>
      <c r="I25" s="528" t="s">
        <v>482</v>
      </c>
    </row>
    <row r="26" spans="1:9" s="160" customFormat="1" ht="60.75" thickBot="1" x14ac:dyDescent="0.3">
      <c r="A26" s="532" t="s">
        <v>483</v>
      </c>
      <c r="B26" s="528" t="s">
        <v>484</v>
      </c>
      <c r="C26" s="533">
        <v>20000</v>
      </c>
      <c r="D26" s="528" t="s">
        <v>485</v>
      </c>
      <c r="E26" s="533">
        <v>20000</v>
      </c>
      <c r="F26" s="528" t="s">
        <v>486</v>
      </c>
      <c r="G26" s="528" t="s">
        <v>452</v>
      </c>
      <c r="H26" s="533">
        <v>0</v>
      </c>
      <c r="I26" s="528"/>
    </row>
    <row r="27" spans="1:9" s="160" customFormat="1" ht="15.75" thickBot="1" x14ac:dyDescent="0.3">
      <c r="A27" s="537" t="s">
        <v>339</v>
      </c>
      <c r="B27" s="538" t="s">
        <v>262</v>
      </c>
      <c r="C27" s="539"/>
      <c r="D27" s="538"/>
      <c r="E27" s="539"/>
      <c r="F27" s="538"/>
      <c r="G27" s="538"/>
      <c r="H27" s="539"/>
      <c r="I27" s="538"/>
    </row>
    <row r="28" spans="1:9" s="160" customFormat="1" ht="90.75" thickBot="1" x14ac:dyDescent="0.3">
      <c r="A28" s="532" t="s">
        <v>487</v>
      </c>
      <c r="B28" s="528" t="s">
        <v>488</v>
      </c>
      <c r="C28" s="533">
        <v>12000</v>
      </c>
      <c r="D28" s="528" t="s">
        <v>489</v>
      </c>
      <c r="E28" s="533">
        <v>12000</v>
      </c>
      <c r="F28" s="528" t="s">
        <v>490</v>
      </c>
      <c r="G28" s="528" t="s">
        <v>447</v>
      </c>
      <c r="H28" s="533">
        <v>7000</v>
      </c>
      <c r="I28" s="528" t="s">
        <v>491</v>
      </c>
    </row>
    <row r="29" spans="1:9" s="160" customFormat="1" ht="60.75" thickBot="1" x14ac:dyDescent="0.3">
      <c r="A29" s="532" t="s">
        <v>492</v>
      </c>
      <c r="B29" s="528" t="s">
        <v>493</v>
      </c>
      <c r="C29" s="533">
        <v>5000</v>
      </c>
      <c r="D29" s="528" t="s">
        <v>489</v>
      </c>
      <c r="E29" s="533">
        <v>5000</v>
      </c>
      <c r="F29" s="528" t="s">
        <v>494</v>
      </c>
      <c r="G29" s="528" t="s">
        <v>447</v>
      </c>
      <c r="H29" s="533">
        <v>3000</v>
      </c>
      <c r="I29" s="528" t="s">
        <v>467</v>
      </c>
    </row>
    <row r="30" spans="1:9" s="160" customFormat="1" ht="15.75" thickBot="1" x14ac:dyDescent="0.3">
      <c r="A30" s="537" t="s">
        <v>341</v>
      </c>
      <c r="B30" s="538" t="s">
        <v>269</v>
      </c>
      <c r="C30" s="539"/>
      <c r="D30" s="538"/>
      <c r="E30" s="539"/>
      <c r="F30" s="538"/>
      <c r="G30" s="538"/>
      <c r="H30" s="539"/>
      <c r="I30" s="538"/>
    </row>
    <row r="31" spans="1:9" s="160" customFormat="1" ht="75.75" thickBot="1" x14ac:dyDescent="0.3">
      <c r="A31" s="625" t="s">
        <v>495</v>
      </c>
      <c r="B31" s="627" t="s">
        <v>496</v>
      </c>
      <c r="C31" s="533">
        <v>7200</v>
      </c>
      <c r="D31" s="528" t="s">
        <v>610</v>
      </c>
      <c r="E31" s="533">
        <v>7200</v>
      </c>
      <c r="F31" s="528" t="s">
        <v>497</v>
      </c>
      <c r="G31" s="528" t="s">
        <v>498</v>
      </c>
      <c r="H31" s="533">
        <v>7200</v>
      </c>
      <c r="I31" s="528" t="s">
        <v>499</v>
      </c>
    </row>
    <row r="32" spans="1:9" s="160" customFormat="1" ht="75.75" thickBot="1" x14ac:dyDescent="0.3">
      <c r="A32" s="626"/>
      <c r="B32" s="628"/>
      <c r="C32" s="533">
        <v>9000</v>
      </c>
      <c r="D32" s="528" t="s">
        <v>489</v>
      </c>
      <c r="E32" s="533">
        <v>9000</v>
      </c>
      <c r="F32" s="528" t="s">
        <v>500</v>
      </c>
      <c r="G32" s="528" t="s">
        <v>452</v>
      </c>
      <c r="H32" s="533">
        <v>3000</v>
      </c>
      <c r="I32" s="528" t="s">
        <v>467</v>
      </c>
    </row>
    <row r="33" spans="1:9" s="160" customFormat="1" ht="60.75" thickBot="1" x14ac:dyDescent="0.3">
      <c r="A33" s="629" t="s">
        <v>501</v>
      </c>
      <c r="B33" s="631" t="s">
        <v>502</v>
      </c>
      <c r="C33" s="533">
        <v>3000</v>
      </c>
      <c r="D33" s="528" t="s">
        <v>503</v>
      </c>
      <c r="E33" s="533">
        <v>3000</v>
      </c>
      <c r="F33" s="528" t="s">
        <v>504</v>
      </c>
      <c r="G33" s="528" t="s">
        <v>452</v>
      </c>
      <c r="H33" s="533">
        <v>0</v>
      </c>
      <c r="I33" s="528"/>
    </row>
    <row r="34" spans="1:9" s="160" customFormat="1" ht="60.75" thickBot="1" x14ac:dyDescent="0.3">
      <c r="A34" s="630"/>
      <c r="B34" s="632"/>
      <c r="C34" s="533">
        <v>6000</v>
      </c>
      <c r="D34" s="528" t="s">
        <v>503</v>
      </c>
      <c r="E34" s="533">
        <v>6000</v>
      </c>
      <c r="F34" s="528" t="s">
        <v>505</v>
      </c>
      <c r="G34" s="528" t="s">
        <v>447</v>
      </c>
      <c r="H34" s="533">
        <v>0</v>
      </c>
      <c r="I34" s="528"/>
    </row>
    <row r="35" spans="1:9" s="160" customFormat="1" ht="15.75" thickBot="1" x14ac:dyDescent="0.3">
      <c r="A35" s="537" t="s">
        <v>342</v>
      </c>
      <c r="B35" s="538" t="s">
        <v>274</v>
      </c>
      <c r="C35" s="539"/>
      <c r="D35" s="538"/>
      <c r="E35" s="539"/>
      <c r="F35" s="538"/>
      <c r="G35" s="538"/>
      <c r="H35" s="539"/>
      <c r="I35" s="538"/>
    </row>
    <row r="36" spans="1:9" s="160" customFormat="1" ht="60.75" thickBot="1" x14ac:dyDescent="0.3">
      <c r="A36" s="532" t="s">
        <v>506</v>
      </c>
      <c r="B36" s="528" t="s">
        <v>507</v>
      </c>
      <c r="C36" s="533">
        <v>25000</v>
      </c>
      <c r="D36" s="528" t="s">
        <v>508</v>
      </c>
      <c r="E36" s="533">
        <v>25000</v>
      </c>
      <c r="F36" s="528" t="s">
        <v>509</v>
      </c>
      <c r="G36" s="528" t="s">
        <v>452</v>
      </c>
      <c r="H36" s="533">
        <v>10000</v>
      </c>
      <c r="I36" s="528" t="s">
        <v>499</v>
      </c>
    </row>
    <row r="37" spans="1:9" s="160" customFormat="1" ht="93" customHeight="1" thickBot="1" x14ac:dyDescent="0.3">
      <c r="A37" s="532" t="s">
        <v>514</v>
      </c>
      <c r="B37" s="528" t="s">
        <v>510</v>
      </c>
      <c r="C37" s="533">
        <v>20000</v>
      </c>
      <c r="D37" s="528" t="s">
        <v>511</v>
      </c>
      <c r="E37" s="533">
        <v>20000</v>
      </c>
      <c r="F37" s="528" t="s">
        <v>512</v>
      </c>
      <c r="G37" s="528" t="s">
        <v>452</v>
      </c>
      <c r="H37" s="533">
        <v>15000</v>
      </c>
      <c r="I37" s="528" t="s">
        <v>513</v>
      </c>
    </row>
    <row r="38" spans="1:9" s="160" customFormat="1" ht="60.75" thickBot="1" x14ac:dyDescent="0.3">
      <c r="A38" s="532" t="s">
        <v>515</v>
      </c>
      <c r="B38" s="528" t="s">
        <v>516</v>
      </c>
      <c r="C38" s="533">
        <v>20000</v>
      </c>
      <c r="D38" s="528" t="s">
        <v>517</v>
      </c>
      <c r="E38" s="533">
        <v>20000</v>
      </c>
      <c r="F38" s="528" t="s">
        <v>518</v>
      </c>
      <c r="G38" s="528" t="s">
        <v>519</v>
      </c>
      <c r="H38" s="533">
        <v>20000</v>
      </c>
      <c r="I38" s="528" t="s">
        <v>520</v>
      </c>
    </row>
    <row r="39" spans="1:9" s="160" customFormat="1" ht="90.75" thickBot="1" x14ac:dyDescent="0.3">
      <c r="A39" s="532" t="s">
        <v>521</v>
      </c>
      <c r="B39" s="528" t="s">
        <v>522</v>
      </c>
      <c r="C39" s="533">
        <v>20000</v>
      </c>
      <c r="D39" s="528" t="s">
        <v>523</v>
      </c>
      <c r="E39" s="533">
        <v>20000</v>
      </c>
      <c r="F39" s="528" t="s">
        <v>524</v>
      </c>
      <c r="G39" s="528" t="s">
        <v>519</v>
      </c>
      <c r="H39" s="533">
        <v>20000</v>
      </c>
      <c r="I39" s="528" t="s">
        <v>525</v>
      </c>
    </row>
    <row r="40" spans="1:9" s="160" customFormat="1" ht="81.75" customHeight="1" thickBot="1" x14ac:dyDescent="0.3">
      <c r="A40" s="532" t="s">
        <v>526</v>
      </c>
      <c r="B40" s="528" t="s">
        <v>527</v>
      </c>
      <c r="C40" s="533">
        <v>17800</v>
      </c>
      <c r="D40" s="528" t="s">
        <v>517</v>
      </c>
      <c r="E40" s="533">
        <v>17800</v>
      </c>
      <c r="F40" s="528" t="s">
        <v>528</v>
      </c>
      <c r="G40" s="528" t="s">
        <v>447</v>
      </c>
      <c r="H40" s="533">
        <v>12000</v>
      </c>
      <c r="I40" s="528" t="s">
        <v>529</v>
      </c>
    </row>
    <row r="41" spans="1:9" s="160" customFormat="1" ht="409.5" customHeight="1" thickBot="1" x14ac:dyDescent="0.3">
      <c r="A41" s="532" t="s">
        <v>530</v>
      </c>
      <c r="B41" s="528" t="s">
        <v>531</v>
      </c>
      <c r="C41" s="533">
        <v>84</v>
      </c>
      <c r="D41" s="528" t="s">
        <v>532</v>
      </c>
      <c r="E41" s="533">
        <v>84</v>
      </c>
      <c r="F41" s="528" t="s">
        <v>533</v>
      </c>
      <c r="G41" s="528" t="s">
        <v>533</v>
      </c>
      <c r="H41" s="533">
        <v>0</v>
      </c>
      <c r="I41" s="544"/>
    </row>
    <row r="42" spans="1:9" s="160" customFormat="1" ht="45.75" thickBot="1" x14ac:dyDescent="0.3">
      <c r="A42" s="532" t="s">
        <v>534</v>
      </c>
      <c r="B42" s="528" t="s">
        <v>535</v>
      </c>
      <c r="C42" s="533">
        <v>496.91</v>
      </c>
      <c r="D42" s="528" t="s">
        <v>532</v>
      </c>
      <c r="E42" s="533">
        <v>496.91</v>
      </c>
      <c r="F42" s="528" t="s">
        <v>536</v>
      </c>
      <c r="G42" s="528" t="s">
        <v>536</v>
      </c>
      <c r="H42" s="533">
        <v>496.91</v>
      </c>
      <c r="I42" s="528" t="s">
        <v>536</v>
      </c>
    </row>
    <row r="43" spans="1:9" s="160" customFormat="1" ht="60.75" thickBot="1" x14ac:dyDescent="0.3">
      <c r="A43" s="532" t="s">
        <v>537</v>
      </c>
      <c r="B43" s="528" t="s">
        <v>538</v>
      </c>
      <c r="C43" s="533">
        <v>10000</v>
      </c>
      <c r="D43" s="528" t="s">
        <v>523</v>
      </c>
      <c r="E43" s="533">
        <v>10000</v>
      </c>
      <c r="F43" s="528" t="s">
        <v>539</v>
      </c>
      <c r="G43" s="528" t="s">
        <v>452</v>
      </c>
      <c r="H43" s="533">
        <v>10000</v>
      </c>
      <c r="I43" s="528" t="s">
        <v>540</v>
      </c>
    </row>
    <row r="44" spans="1:9" s="160" customFormat="1" ht="60.75" thickBot="1" x14ac:dyDescent="0.3">
      <c r="A44" s="532" t="s">
        <v>541</v>
      </c>
      <c r="B44" s="528" t="s">
        <v>542</v>
      </c>
      <c r="C44" s="533">
        <v>27000</v>
      </c>
      <c r="D44" s="528" t="s">
        <v>463</v>
      </c>
      <c r="E44" s="533">
        <v>27000</v>
      </c>
      <c r="F44" s="528" t="s">
        <v>543</v>
      </c>
      <c r="G44" s="528" t="s">
        <v>452</v>
      </c>
      <c r="H44" s="533">
        <v>27000</v>
      </c>
      <c r="I44" s="528" t="s">
        <v>544</v>
      </c>
    </row>
    <row r="45" spans="1:9" s="160" customFormat="1" ht="105.75" thickBot="1" x14ac:dyDescent="0.3">
      <c r="A45" s="532" t="s">
        <v>545</v>
      </c>
      <c r="B45" s="528" t="s">
        <v>548</v>
      </c>
      <c r="C45" s="533">
        <v>6000</v>
      </c>
      <c r="D45" s="528" t="s">
        <v>546</v>
      </c>
      <c r="E45" s="533">
        <v>6000</v>
      </c>
      <c r="F45" s="528" t="s">
        <v>547</v>
      </c>
      <c r="G45" s="528" t="s">
        <v>452</v>
      </c>
      <c r="H45" s="533">
        <v>6000</v>
      </c>
      <c r="I45" s="528" t="s">
        <v>466</v>
      </c>
    </row>
    <row r="46" spans="1:9" s="160" customFormat="1" ht="105.75" thickBot="1" x14ac:dyDescent="0.3">
      <c r="A46" s="532" t="s">
        <v>549</v>
      </c>
      <c r="B46" s="528" t="s">
        <v>550</v>
      </c>
      <c r="C46" s="533">
        <v>10000</v>
      </c>
      <c r="D46" s="528" t="s">
        <v>551</v>
      </c>
      <c r="E46" s="533">
        <v>10000</v>
      </c>
      <c r="F46" s="528" t="s">
        <v>552</v>
      </c>
      <c r="G46" s="528" t="s">
        <v>447</v>
      </c>
      <c r="H46" s="533">
        <v>10000</v>
      </c>
      <c r="I46" s="528" t="s">
        <v>544</v>
      </c>
    </row>
    <row r="47" spans="1:9" s="160" customFormat="1" ht="135.75" thickBot="1" x14ac:dyDescent="0.3">
      <c r="A47" s="532" t="s">
        <v>554</v>
      </c>
      <c r="B47" s="528" t="s">
        <v>563</v>
      </c>
      <c r="C47" s="533">
        <v>15000</v>
      </c>
      <c r="D47" s="528" t="s">
        <v>556</v>
      </c>
      <c r="E47" s="533">
        <v>15000</v>
      </c>
      <c r="F47" s="528" t="s">
        <v>561</v>
      </c>
      <c r="G47" s="528" t="s">
        <v>562</v>
      </c>
      <c r="H47" s="533">
        <v>15000</v>
      </c>
      <c r="I47" s="528" t="s">
        <v>558</v>
      </c>
    </row>
    <row r="48" spans="1:9" s="160" customFormat="1" ht="135.75" thickBot="1" x14ac:dyDescent="0.3">
      <c r="A48" s="532" t="s">
        <v>569</v>
      </c>
      <c r="B48" s="528" t="s">
        <v>564</v>
      </c>
      <c r="C48" s="533">
        <v>4500</v>
      </c>
      <c r="D48" s="528" t="s">
        <v>565</v>
      </c>
      <c r="E48" s="533">
        <v>4500</v>
      </c>
      <c r="F48" s="528" t="s">
        <v>566</v>
      </c>
      <c r="G48" s="528" t="s">
        <v>567</v>
      </c>
      <c r="H48" s="533">
        <v>4500</v>
      </c>
      <c r="I48" s="528" t="s">
        <v>466</v>
      </c>
    </row>
    <row r="49" spans="1:10" s="160" customFormat="1" ht="135.75" thickBot="1" x14ac:dyDescent="0.3">
      <c r="A49" s="532" t="s">
        <v>570</v>
      </c>
      <c r="B49" s="528" t="s">
        <v>571</v>
      </c>
      <c r="C49" s="533">
        <v>4000</v>
      </c>
      <c r="D49" s="528" t="s">
        <v>572</v>
      </c>
      <c r="E49" s="533">
        <v>4000</v>
      </c>
      <c r="F49" s="528" t="s">
        <v>573</v>
      </c>
      <c r="G49" s="528" t="s">
        <v>574</v>
      </c>
      <c r="H49" s="533">
        <v>4000</v>
      </c>
      <c r="I49" s="528" t="s">
        <v>575</v>
      </c>
    </row>
    <row r="50" spans="1:10" s="160" customFormat="1" ht="135.75" thickBot="1" x14ac:dyDescent="0.3">
      <c r="A50" s="532" t="s">
        <v>577</v>
      </c>
      <c r="B50" s="528" t="s">
        <v>578</v>
      </c>
      <c r="C50" s="533">
        <v>4000</v>
      </c>
      <c r="D50" s="528" t="s">
        <v>579</v>
      </c>
      <c r="E50" s="533">
        <v>4000</v>
      </c>
      <c r="F50" s="528" t="s">
        <v>580</v>
      </c>
      <c r="G50" s="528" t="s">
        <v>574</v>
      </c>
      <c r="H50" s="533">
        <v>4000</v>
      </c>
      <c r="I50" s="528" t="s">
        <v>575</v>
      </c>
    </row>
    <row r="51" spans="1:10" s="160" customFormat="1" ht="135.75" thickBot="1" x14ac:dyDescent="0.3">
      <c r="A51" s="532" t="s">
        <v>582</v>
      </c>
      <c r="B51" s="528" t="s">
        <v>583</v>
      </c>
      <c r="C51" s="533">
        <v>4000</v>
      </c>
      <c r="D51" s="528" t="s">
        <v>584</v>
      </c>
      <c r="E51" s="533">
        <v>4000</v>
      </c>
      <c r="F51" s="528" t="s">
        <v>586</v>
      </c>
      <c r="G51" s="528" t="s">
        <v>574</v>
      </c>
      <c r="H51" s="533">
        <v>4000</v>
      </c>
      <c r="I51" s="528" t="s">
        <v>587</v>
      </c>
    </row>
    <row r="52" spans="1:10" s="160" customFormat="1" ht="135.75" thickBot="1" x14ac:dyDescent="0.3">
      <c r="A52" s="532" t="s">
        <v>589</v>
      </c>
      <c r="B52" s="528" t="s">
        <v>590</v>
      </c>
      <c r="C52" s="533">
        <v>3000</v>
      </c>
      <c r="D52" s="528" t="s">
        <v>591</v>
      </c>
      <c r="E52" s="533">
        <v>3000</v>
      </c>
      <c r="F52" s="528" t="s">
        <v>585</v>
      </c>
      <c r="G52" s="528" t="s">
        <v>574</v>
      </c>
      <c r="H52" s="533">
        <v>3000</v>
      </c>
      <c r="I52" s="528" t="s">
        <v>592</v>
      </c>
    </row>
    <row r="53" spans="1:10" s="160" customFormat="1" ht="137.25" customHeight="1" thickBot="1" x14ac:dyDescent="0.3">
      <c r="A53" s="532" t="s">
        <v>594</v>
      </c>
      <c r="B53" s="528" t="s">
        <v>595</v>
      </c>
      <c r="C53" s="533">
        <v>7590</v>
      </c>
      <c r="D53" s="528" t="s">
        <v>596</v>
      </c>
      <c r="E53" s="533">
        <v>7590</v>
      </c>
      <c r="F53" s="528" t="s">
        <v>437</v>
      </c>
      <c r="G53" s="528" t="s">
        <v>437</v>
      </c>
      <c r="H53" s="533">
        <v>7590</v>
      </c>
      <c r="I53" s="528" t="s">
        <v>597</v>
      </c>
    </row>
    <row r="54" spans="1:10" ht="60.75" thickBot="1" x14ac:dyDescent="0.3">
      <c r="A54" s="532" t="s">
        <v>598</v>
      </c>
      <c r="B54" s="528" t="s">
        <v>599</v>
      </c>
      <c r="C54" s="533">
        <v>10000</v>
      </c>
      <c r="D54" s="528" t="s">
        <v>485</v>
      </c>
      <c r="E54" s="533">
        <v>10000</v>
      </c>
      <c r="F54" s="528" t="s">
        <v>600</v>
      </c>
      <c r="G54" s="528" t="s">
        <v>447</v>
      </c>
      <c r="H54" s="533">
        <v>0</v>
      </c>
      <c r="I54" s="528"/>
    </row>
    <row r="55" spans="1:10" ht="15.75" thickBot="1" x14ac:dyDescent="0.3">
      <c r="A55" s="617" t="s">
        <v>421</v>
      </c>
      <c r="B55" s="618"/>
      <c r="C55" s="541">
        <f>SUM(C11:C54)</f>
        <v>499220.91</v>
      </c>
      <c r="D55" s="540"/>
      <c r="E55" s="541">
        <f>SUM(E12:E54)</f>
        <v>499220.91</v>
      </c>
      <c r="F55" s="540"/>
      <c r="G55" s="540"/>
      <c r="H55" s="541">
        <f>SUM(H12:H54)</f>
        <v>374540.99999999994</v>
      </c>
      <c r="I55" s="528"/>
      <c r="J55" s="543"/>
    </row>
    <row r="56" spans="1:10" s="160" customFormat="1" ht="15" x14ac:dyDescent="0.25">
      <c r="A56" s="545"/>
      <c r="B56" s="545"/>
      <c r="C56" s="546"/>
      <c r="D56" s="547"/>
      <c r="E56" s="546"/>
      <c r="F56" s="547"/>
      <c r="G56" s="547"/>
      <c r="H56" s="546"/>
      <c r="I56" s="548"/>
      <c r="J56" s="543"/>
    </row>
    <row r="57" spans="1:10" s="160" customFormat="1" ht="15" x14ac:dyDescent="0.25">
      <c r="A57" s="545"/>
      <c r="B57" s="545"/>
      <c r="C57" s="549"/>
      <c r="D57" s="550"/>
      <c r="E57" s="549"/>
      <c r="F57" s="550"/>
      <c r="G57" s="550"/>
      <c r="H57" s="549"/>
      <c r="I57" s="551"/>
      <c r="J57" s="543"/>
    </row>
    <row r="58" spans="1:10" s="160" customFormat="1" ht="15" x14ac:dyDescent="0.25">
      <c r="A58" s="545"/>
      <c r="B58" s="545"/>
      <c r="C58" s="549"/>
      <c r="D58" s="550"/>
      <c r="E58" s="549"/>
      <c r="F58" s="550"/>
      <c r="G58" s="550"/>
      <c r="H58" s="549"/>
      <c r="I58" s="551"/>
      <c r="J58" s="543"/>
    </row>
    <row r="59" spans="1:10" s="160" customFormat="1" ht="15" x14ac:dyDescent="0.25">
      <c r="A59" s="545"/>
      <c r="B59" s="545"/>
      <c r="C59" s="549"/>
      <c r="D59" s="550"/>
      <c r="E59" s="549"/>
      <c r="F59" s="550"/>
      <c r="G59" s="550"/>
      <c r="H59" s="549"/>
      <c r="I59" s="551"/>
      <c r="J59" s="543"/>
    </row>
    <row r="60" spans="1:10" s="160" customFormat="1" ht="15" x14ac:dyDescent="0.25">
      <c r="A60" s="545"/>
      <c r="B60" s="545"/>
      <c r="C60" s="549"/>
      <c r="D60" s="550"/>
      <c r="E60" s="549"/>
      <c r="F60" s="550"/>
      <c r="G60" s="550"/>
      <c r="H60" s="549"/>
      <c r="I60" s="551"/>
      <c r="J60" s="543"/>
    </row>
    <row r="61" spans="1:10" s="160" customFormat="1" ht="15" x14ac:dyDescent="0.25">
      <c r="A61" s="545"/>
      <c r="B61" s="545"/>
      <c r="C61" s="549"/>
      <c r="D61" s="550"/>
      <c r="E61" s="549"/>
      <c r="F61" s="550"/>
      <c r="G61" s="550"/>
      <c r="H61" s="549"/>
      <c r="I61" s="551"/>
      <c r="J61" s="543"/>
    </row>
    <row r="62" spans="1:10" ht="21" customHeight="1" thickBot="1" x14ac:dyDescent="0.3">
      <c r="A62" s="551"/>
      <c r="B62" s="551"/>
      <c r="C62" s="551"/>
      <c r="D62" s="551"/>
      <c r="E62" s="551"/>
      <c r="F62" s="551"/>
      <c r="G62" s="551"/>
      <c r="H62" s="551"/>
      <c r="I62" s="551"/>
    </row>
    <row r="63" spans="1:10" ht="30" customHeight="1" thickBot="1" x14ac:dyDescent="0.25">
      <c r="A63" s="622" t="s">
        <v>602</v>
      </c>
      <c r="B63" s="623"/>
      <c r="C63" s="624"/>
      <c r="D63" s="622" t="s">
        <v>413</v>
      </c>
      <c r="E63" s="623"/>
      <c r="F63" s="623"/>
      <c r="G63" s="623"/>
      <c r="H63" s="623"/>
      <c r="I63" s="624"/>
    </row>
    <row r="64" spans="1:10" ht="60.75" thickBot="1" x14ac:dyDescent="0.25">
      <c r="A64" s="526" t="s">
        <v>414</v>
      </c>
      <c r="B64" s="527" t="s">
        <v>9</v>
      </c>
      <c r="C64" s="527" t="s">
        <v>415</v>
      </c>
      <c r="D64" s="527" t="s">
        <v>416</v>
      </c>
      <c r="E64" s="527" t="s">
        <v>415</v>
      </c>
      <c r="F64" s="527" t="s">
        <v>417</v>
      </c>
      <c r="G64" s="527" t="s">
        <v>418</v>
      </c>
      <c r="H64" s="527" t="s">
        <v>419</v>
      </c>
      <c r="I64" s="527" t="s">
        <v>420</v>
      </c>
    </row>
    <row r="65" spans="1:9" ht="121.5" customHeight="1" thickBot="1" x14ac:dyDescent="0.3">
      <c r="A65" s="532" t="s">
        <v>432</v>
      </c>
      <c r="B65" s="528" t="s">
        <v>443</v>
      </c>
      <c r="C65" s="533">
        <v>1100</v>
      </c>
      <c r="D65" s="533" t="s">
        <v>433</v>
      </c>
      <c r="E65" s="533">
        <v>1100</v>
      </c>
      <c r="F65" s="544" t="s">
        <v>603</v>
      </c>
      <c r="G65" s="528" t="s">
        <v>604</v>
      </c>
      <c r="H65" s="533">
        <v>1100</v>
      </c>
      <c r="I65" s="528" t="s">
        <v>434</v>
      </c>
    </row>
    <row r="66" spans="1:9" ht="72.75" customHeight="1" thickBot="1" x14ac:dyDescent="0.3">
      <c r="A66" s="532" t="s">
        <v>459</v>
      </c>
      <c r="B66" s="528" t="s">
        <v>460</v>
      </c>
      <c r="C66" s="533">
        <v>100</v>
      </c>
      <c r="D66" s="528" t="s">
        <v>463</v>
      </c>
      <c r="E66" s="533">
        <v>100</v>
      </c>
      <c r="F66" s="528" t="s">
        <v>464</v>
      </c>
      <c r="G66" s="528" t="s">
        <v>605</v>
      </c>
      <c r="H66" s="533">
        <v>100</v>
      </c>
      <c r="I66" s="528" t="s">
        <v>466</v>
      </c>
    </row>
    <row r="67" spans="1:9" ht="75.75" customHeight="1" thickBot="1" x14ac:dyDescent="0.3">
      <c r="A67" s="532" t="s">
        <v>461</v>
      </c>
      <c r="B67" s="528" t="s">
        <v>462</v>
      </c>
      <c r="C67" s="533">
        <v>100</v>
      </c>
      <c r="D67" s="528" t="s">
        <v>463</v>
      </c>
      <c r="E67" s="533">
        <v>100</v>
      </c>
      <c r="F67" s="528" t="s">
        <v>465</v>
      </c>
      <c r="G67" s="528" t="s">
        <v>605</v>
      </c>
      <c r="H67" s="533">
        <v>100</v>
      </c>
      <c r="I67" s="528" t="s">
        <v>434</v>
      </c>
    </row>
    <row r="68" spans="1:9" ht="79.5" customHeight="1" thickBot="1" x14ac:dyDescent="0.3">
      <c r="A68" s="532" t="s">
        <v>478</v>
      </c>
      <c r="B68" s="528" t="s">
        <v>479</v>
      </c>
      <c r="C68" s="533">
        <v>100</v>
      </c>
      <c r="D68" s="528" t="s">
        <v>481</v>
      </c>
      <c r="E68" s="533">
        <v>100</v>
      </c>
      <c r="F68" s="528" t="s">
        <v>480</v>
      </c>
      <c r="G68" s="528" t="s">
        <v>605</v>
      </c>
      <c r="H68" s="533">
        <v>100</v>
      </c>
      <c r="I68" s="528" t="s">
        <v>434</v>
      </c>
    </row>
    <row r="69" spans="1:9" ht="73.5" customHeight="1" thickBot="1" x14ac:dyDescent="0.3">
      <c r="A69" s="532" t="s">
        <v>483</v>
      </c>
      <c r="B69" s="528" t="s">
        <v>484</v>
      </c>
      <c r="C69" s="533">
        <v>100</v>
      </c>
      <c r="D69" s="528" t="s">
        <v>485</v>
      </c>
      <c r="E69" s="533">
        <v>100</v>
      </c>
      <c r="F69" s="528" t="s">
        <v>486</v>
      </c>
      <c r="G69" s="528" t="s">
        <v>605</v>
      </c>
      <c r="H69" s="533">
        <v>100</v>
      </c>
      <c r="I69" s="528" t="s">
        <v>434</v>
      </c>
    </row>
    <row r="70" spans="1:9" s="160" customFormat="1" ht="72.75" customHeight="1" thickBot="1" x14ac:dyDescent="0.3">
      <c r="A70" s="532" t="s">
        <v>537</v>
      </c>
      <c r="B70" s="528" t="s">
        <v>538</v>
      </c>
      <c r="C70" s="533">
        <v>100</v>
      </c>
      <c r="D70" s="528" t="s">
        <v>523</v>
      </c>
      <c r="E70" s="533">
        <v>100</v>
      </c>
      <c r="F70" s="528" t="s">
        <v>539</v>
      </c>
      <c r="G70" s="528" t="s">
        <v>605</v>
      </c>
      <c r="H70" s="533">
        <v>100</v>
      </c>
      <c r="I70" s="528" t="s">
        <v>434</v>
      </c>
    </row>
    <row r="71" spans="1:9" s="160" customFormat="1" ht="75" customHeight="1" thickBot="1" x14ac:dyDescent="0.3">
      <c r="A71" s="532" t="s">
        <v>554</v>
      </c>
      <c r="B71" s="528" t="s">
        <v>555</v>
      </c>
      <c r="C71" s="533">
        <v>100</v>
      </c>
      <c r="D71" s="528" t="s">
        <v>556</v>
      </c>
      <c r="E71" s="533">
        <v>100</v>
      </c>
      <c r="F71" s="528" t="s">
        <v>557</v>
      </c>
      <c r="G71" s="528" t="s">
        <v>608</v>
      </c>
      <c r="H71" s="533">
        <v>100</v>
      </c>
      <c r="I71" s="528" t="s">
        <v>434</v>
      </c>
    </row>
    <row r="72" spans="1:9" s="160" customFormat="1" ht="73.5" customHeight="1" thickBot="1" x14ac:dyDescent="0.3">
      <c r="A72" s="532" t="s">
        <v>569</v>
      </c>
      <c r="B72" s="528" t="s">
        <v>564</v>
      </c>
      <c r="C72" s="533">
        <v>100</v>
      </c>
      <c r="D72" s="528" t="s">
        <v>565</v>
      </c>
      <c r="E72" s="533">
        <v>100</v>
      </c>
      <c r="F72" s="528" t="s">
        <v>568</v>
      </c>
      <c r="G72" s="528" t="s">
        <v>606</v>
      </c>
      <c r="H72" s="533">
        <v>100</v>
      </c>
      <c r="I72" s="528" t="s">
        <v>466</v>
      </c>
    </row>
    <row r="73" spans="1:9" s="160" customFormat="1" ht="72.75" customHeight="1" thickBot="1" x14ac:dyDescent="0.3">
      <c r="A73" s="532" t="s">
        <v>570</v>
      </c>
      <c r="B73" s="528" t="s">
        <v>571</v>
      </c>
      <c r="C73" s="533">
        <v>100</v>
      </c>
      <c r="D73" s="528" t="s">
        <v>572</v>
      </c>
      <c r="E73" s="533">
        <v>100</v>
      </c>
      <c r="F73" s="528" t="s">
        <v>576</v>
      </c>
      <c r="G73" s="528" t="s">
        <v>607</v>
      </c>
      <c r="H73" s="533">
        <v>100</v>
      </c>
      <c r="I73" s="528" t="s">
        <v>575</v>
      </c>
    </row>
    <row r="74" spans="1:9" s="160" customFormat="1" ht="80.25" customHeight="1" thickBot="1" x14ac:dyDescent="0.3">
      <c r="A74" s="532" t="s">
        <v>577</v>
      </c>
      <c r="B74" s="528" t="s">
        <v>578</v>
      </c>
      <c r="C74" s="533">
        <v>100</v>
      </c>
      <c r="D74" s="528" t="s">
        <v>579</v>
      </c>
      <c r="E74" s="533">
        <v>100</v>
      </c>
      <c r="F74" s="528" t="s">
        <v>581</v>
      </c>
      <c r="G74" s="528" t="s">
        <v>607</v>
      </c>
      <c r="H74" s="533">
        <v>100</v>
      </c>
      <c r="I74" s="528" t="s">
        <v>575</v>
      </c>
    </row>
    <row r="75" spans="1:9" s="160" customFormat="1" ht="90.75" thickBot="1" x14ac:dyDescent="0.3">
      <c r="A75" s="532" t="s">
        <v>582</v>
      </c>
      <c r="B75" s="528" t="s">
        <v>583</v>
      </c>
      <c r="C75" s="533">
        <v>100</v>
      </c>
      <c r="D75" s="528" t="s">
        <v>584</v>
      </c>
      <c r="E75" s="533">
        <v>100</v>
      </c>
      <c r="F75" s="528" t="s">
        <v>588</v>
      </c>
      <c r="G75" s="528" t="s">
        <v>607</v>
      </c>
      <c r="H75" s="533">
        <v>100</v>
      </c>
      <c r="I75" s="528" t="s">
        <v>587</v>
      </c>
    </row>
    <row r="76" spans="1:9" s="160" customFormat="1" ht="81.75" customHeight="1" thickBot="1" x14ac:dyDescent="0.3">
      <c r="A76" s="532" t="s">
        <v>589</v>
      </c>
      <c r="B76" s="528" t="s">
        <v>590</v>
      </c>
      <c r="C76" s="533">
        <v>100</v>
      </c>
      <c r="D76" s="528" t="s">
        <v>591</v>
      </c>
      <c r="E76" s="533">
        <v>100</v>
      </c>
      <c r="F76" s="528" t="s">
        <v>593</v>
      </c>
      <c r="G76" s="528" t="s">
        <v>607</v>
      </c>
      <c r="H76" s="533">
        <v>100</v>
      </c>
      <c r="I76" s="528" t="s">
        <v>592</v>
      </c>
    </row>
    <row r="77" spans="1:9" ht="15.75" thickBot="1" x14ac:dyDescent="0.3">
      <c r="A77" s="617" t="s">
        <v>421</v>
      </c>
      <c r="B77" s="618"/>
      <c r="C77" s="542">
        <f>SUM(C65:C76)</f>
        <v>2200</v>
      </c>
      <c r="D77" s="540"/>
      <c r="E77" s="542">
        <f>SUM(E65:E76)</f>
        <v>2200</v>
      </c>
      <c r="F77" s="540"/>
      <c r="G77" s="540"/>
      <c r="H77" s="541">
        <f>SUM(H65:H76)</f>
        <v>2200</v>
      </c>
      <c r="I77" s="528"/>
    </row>
    <row r="78" spans="1:9" ht="15.75" thickBot="1" x14ac:dyDescent="0.3">
      <c r="A78" s="525"/>
      <c r="B78" s="525"/>
      <c r="C78" s="525"/>
      <c r="D78" s="525"/>
      <c r="E78" s="525"/>
      <c r="F78" s="525"/>
      <c r="G78" s="525"/>
      <c r="H78" s="525"/>
      <c r="I78" s="525"/>
    </row>
    <row r="79" spans="1:9" ht="30" customHeight="1" thickBot="1" x14ac:dyDescent="0.25">
      <c r="A79" s="622" t="s">
        <v>422</v>
      </c>
      <c r="B79" s="623"/>
      <c r="C79" s="624"/>
      <c r="D79" s="622" t="s">
        <v>413</v>
      </c>
      <c r="E79" s="623"/>
      <c r="F79" s="623"/>
      <c r="G79" s="623"/>
      <c r="H79" s="623"/>
      <c r="I79" s="624"/>
    </row>
    <row r="80" spans="1:9" ht="60.75" thickBot="1" x14ac:dyDescent="0.25">
      <c r="A80" s="526" t="s">
        <v>414</v>
      </c>
      <c r="B80" s="527" t="s">
        <v>9</v>
      </c>
      <c r="C80" s="527" t="s">
        <v>415</v>
      </c>
      <c r="D80" s="527" t="s">
        <v>416</v>
      </c>
      <c r="E80" s="527" t="s">
        <v>415</v>
      </c>
      <c r="F80" s="527" t="s">
        <v>417</v>
      </c>
      <c r="G80" s="527" t="s">
        <v>418</v>
      </c>
      <c r="H80" s="527" t="s">
        <v>419</v>
      </c>
      <c r="I80" s="527" t="s">
        <v>420</v>
      </c>
    </row>
    <row r="81" spans="1:9" ht="15.75" thickBot="1" x14ac:dyDescent="0.3">
      <c r="A81" s="532" t="s">
        <v>319</v>
      </c>
      <c r="B81" s="528" t="s">
        <v>553</v>
      </c>
      <c r="C81" s="528">
        <v>0</v>
      </c>
      <c r="D81" s="528" t="s">
        <v>553</v>
      </c>
      <c r="E81" s="528">
        <v>0</v>
      </c>
      <c r="F81" s="528" t="s">
        <v>553</v>
      </c>
      <c r="G81" s="528" t="s">
        <v>553</v>
      </c>
      <c r="H81" s="528">
        <v>0</v>
      </c>
      <c r="I81" s="528" t="s">
        <v>553</v>
      </c>
    </row>
    <row r="82" spans="1:9" ht="15.75" thickBot="1" x14ac:dyDescent="0.3">
      <c r="A82" s="529"/>
      <c r="B82" s="528"/>
      <c r="C82" s="528"/>
      <c r="D82" s="528"/>
      <c r="E82" s="528"/>
      <c r="F82" s="528"/>
      <c r="G82" s="528"/>
      <c r="H82" s="528"/>
      <c r="I82" s="528"/>
    </row>
    <row r="83" spans="1:9" ht="15.75" thickBot="1" x14ac:dyDescent="0.3">
      <c r="A83" s="617" t="s">
        <v>421</v>
      </c>
      <c r="B83" s="618"/>
      <c r="C83" s="528"/>
      <c r="D83" s="528"/>
      <c r="E83" s="528"/>
      <c r="F83" s="528"/>
      <c r="G83" s="528"/>
      <c r="H83" s="528"/>
      <c r="I83" s="528"/>
    </row>
    <row r="84" spans="1:9" ht="15.75" thickBot="1" x14ac:dyDescent="0.3">
      <c r="A84" s="523"/>
      <c r="B84" s="523"/>
      <c r="C84" s="523"/>
      <c r="D84" s="523"/>
      <c r="E84" s="523"/>
      <c r="F84" s="523"/>
      <c r="G84" s="523"/>
      <c r="H84" s="523"/>
      <c r="I84" s="523"/>
    </row>
    <row r="85" spans="1:9" ht="15.75" thickBot="1" x14ac:dyDescent="0.3">
      <c r="A85" s="530" t="s">
        <v>423</v>
      </c>
      <c r="B85" s="531"/>
      <c r="C85" s="523"/>
      <c r="D85" s="531"/>
      <c r="E85" s="523"/>
      <c r="F85" s="531"/>
      <c r="G85" s="531"/>
      <c r="H85" s="531"/>
      <c r="I85" s="531"/>
    </row>
  </sheetData>
  <mergeCells count="19">
    <mergeCell ref="G2:I2"/>
    <mergeCell ref="A4:I4"/>
    <mergeCell ref="A5:I5"/>
    <mergeCell ref="A6:I6"/>
    <mergeCell ref="A7:I7"/>
    <mergeCell ref="A83:B83"/>
    <mergeCell ref="G3:I3"/>
    <mergeCell ref="A55:B55"/>
    <mergeCell ref="A63:C63"/>
    <mergeCell ref="D63:I63"/>
    <mergeCell ref="A77:B77"/>
    <mergeCell ref="A79:C79"/>
    <mergeCell ref="D79:I79"/>
    <mergeCell ref="A9:C9"/>
    <mergeCell ref="D9:I9"/>
    <mergeCell ref="A31:A32"/>
    <mergeCell ref="B31:B32"/>
    <mergeCell ref="A33:A34"/>
    <mergeCell ref="B33:B34"/>
  </mergeCells>
  <pageMargins left="0.31496062992125984" right="0.15748031496062992" top="0.45" bottom="0.16" header="0.4" footer="0.16"/>
  <pageSetup paperSize="9" scale="77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maslova</dc:creator>
  <cp:lastModifiedBy>maslova</cp:lastModifiedBy>
  <cp:lastPrinted>2021-12-08T08:40:48Z</cp:lastPrinted>
  <dcterms:created xsi:type="dcterms:W3CDTF">2021-11-25T11:35:32Z</dcterms:created>
  <dcterms:modified xsi:type="dcterms:W3CDTF">2021-12-08T17:04:43Z</dcterms:modified>
</cp:coreProperties>
</file>