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vdre\Desktop\УКРАИНСКИЙ ФОНД бюджет\"/>
    </mc:Choice>
  </mc:AlternateContent>
  <bookViews>
    <workbookView xWindow="-120" yWindow="-120" windowWidth="29040" windowHeight="15840"/>
  </bookViews>
  <sheets>
    <sheet name="Фінансування" sheetId="1" r:id="rId1"/>
    <sheet name="Кошторис  витрат" sheetId="2" r:id="rId2"/>
  </sheets>
  <definedNames>
    <definedName name="_xlnm._FilterDatabase" localSheetId="1" hidden="1">'Кошторис  витрат'!$A$10:$AA$221</definedName>
    <definedName name="_xlnm.Print_Area" localSheetId="1">'Кошторис  витрат'!$A$1:$AA$226</definedName>
  </definedNames>
  <calcPr calcId="162913"/>
</workbook>
</file>

<file path=xl/calcChain.xml><?xml version="1.0" encoding="utf-8"?>
<calcChain xmlns="http://schemas.openxmlformats.org/spreadsheetml/2006/main">
  <c r="J200" i="2" l="1"/>
  <c r="H130" i="2" l="1"/>
  <c r="E130" i="2"/>
  <c r="M129" i="2"/>
  <c r="P129" i="2"/>
  <c r="S129" i="2"/>
  <c r="V129" i="2"/>
  <c r="G119" i="2"/>
  <c r="J119" i="2"/>
  <c r="M119" i="2"/>
  <c r="P119" i="2"/>
  <c r="S119" i="2"/>
  <c r="V119" i="2"/>
  <c r="X119" i="2" l="1"/>
  <c r="X129" i="2"/>
  <c r="W129" i="2"/>
  <c r="W119" i="2"/>
  <c r="Y129" i="2"/>
  <c r="Z129" i="2" s="1"/>
  <c r="Y119" i="2"/>
  <c r="Z119" i="2" s="1"/>
  <c r="G148" i="2" l="1"/>
  <c r="J148" i="2"/>
  <c r="M148" i="2"/>
  <c r="P148" i="2"/>
  <c r="S148" i="2"/>
  <c r="V148" i="2"/>
  <c r="G149" i="2"/>
  <c r="J149" i="2"/>
  <c r="M149" i="2"/>
  <c r="P149" i="2"/>
  <c r="S149" i="2"/>
  <c r="V149" i="2"/>
  <c r="W149" i="2" l="1"/>
  <c r="X148" i="2"/>
  <c r="W148" i="2"/>
  <c r="X149" i="2"/>
  <c r="Y148" i="2" l="1"/>
  <c r="Z148" i="2" s="1"/>
  <c r="Y149" i="2"/>
  <c r="Z149" i="2" s="1"/>
  <c r="H183" i="2"/>
  <c r="E183" i="2"/>
  <c r="E157" i="2"/>
  <c r="H167" i="2"/>
  <c r="E167" i="2"/>
  <c r="G143" i="2"/>
  <c r="J143" i="2"/>
  <c r="M143" i="2"/>
  <c r="P143" i="2"/>
  <c r="S143" i="2"/>
  <c r="V143" i="2"/>
  <c r="H95" i="2"/>
  <c r="G217" i="2"/>
  <c r="W217" i="2" s="1"/>
  <c r="J217" i="2"/>
  <c r="X217" i="2" s="1"/>
  <c r="X143" i="2" l="1"/>
  <c r="W143" i="2"/>
  <c r="Y217" i="2"/>
  <c r="Z217" i="2" s="1"/>
  <c r="Y143" i="2" l="1"/>
  <c r="Z143" i="2" s="1"/>
  <c r="G216" i="2"/>
  <c r="W216" i="2" s="1"/>
  <c r="J216" i="2"/>
  <c r="X216" i="2" s="1"/>
  <c r="G215" i="2"/>
  <c r="W215" i="2" s="1"/>
  <c r="J215" i="2"/>
  <c r="X215" i="2" s="1"/>
  <c r="G214" i="2"/>
  <c r="W214" i="2" s="1"/>
  <c r="J214" i="2"/>
  <c r="X214" i="2" s="1"/>
  <c r="G213" i="2"/>
  <c r="W213" i="2" s="1"/>
  <c r="J213" i="2"/>
  <c r="X213" i="2" s="1"/>
  <c r="J211" i="2"/>
  <c r="X211" i="2" s="1"/>
  <c r="G211" i="2"/>
  <c r="W211" i="2" s="1"/>
  <c r="G210" i="2"/>
  <c r="W210" i="2" s="1"/>
  <c r="J210" i="2"/>
  <c r="X210" i="2" s="1"/>
  <c r="G209" i="2"/>
  <c r="W209" i="2" s="1"/>
  <c r="J209" i="2"/>
  <c r="X209" i="2" s="1"/>
  <c r="G208" i="2"/>
  <c r="W208" i="2" s="1"/>
  <c r="J208" i="2"/>
  <c r="X208" i="2" s="1"/>
  <c r="G207" i="2"/>
  <c r="W207" i="2" s="1"/>
  <c r="J207" i="2"/>
  <c r="X207" i="2" s="1"/>
  <c r="G206" i="2"/>
  <c r="W206" i="2" s="1"/>
  <c r="J206" i="2"/>
  <c r="X206" i="2" s="1"/>
  <c r="G204" i="2"/>
  <c r="J204" i="2"/>
  <c r="M205" i="2"/>
  <c r="P205" i="2"/>
  <c r="S205" i="2"/>
  <c r="V205" i="2"/>
  <c r="M204" i="2"/>
  <c r="P204" i="2"/>
  <c r="S204" i="2"/>
  <c r="V204" i="2"/>
  <c r="G203" i="2"/>
  <c r="J203" i="2"/>
  <c r="M203" i="2"/>
  <c r="P203" i="2"/>
  <c r="S203" i="2"/>
  <c r="V203" i="2"/>
  <c r="G202" i="2"/>
  <c r="J202" i="2"/>
  <c r="M202" i="2"/>
  <c r="P202" i="2"/>
  <c r="S202" i="2"/>
  <c r="V202" i="2"/>
  <c r="J201" i="2"/>
  <c r="G201" i="2"/>
  <c r="M201" i="2"/>
  <c r="P201" i="2"/>
  <c r="S201" i="2"/>
  <c r="V201" i="2"/>
  <c r="G200" i="2"/>
  <c r="M200" i="2"/>
  <c r="P200" i="2"/>
  <c r="S200" i="2"/>
  <c r="V200" i="2"/>
  <c r="G199" i="2"/>
  <c r="J199" i="2"/>
  <c r="M199" i="2"/>
  <c r="P199" i="2"/>
  <c r="S199" i="2"/>
  <c r="V199" i="2"/>
  <c r="G198" i="2"/>
  <c r="J198" i="2"/>
  <c r="M198" i="2"/>
  <c r="P198" i="2"/>
  <c r="S198" i="2"/>
  <c r="V198" i="2"/>
  <c r="G197" i="2"/>
  <c r="J197" i="2"/>
  <c r="M197" i="2"/>
  <c r="P197" i="2"/>
  <c r="S197" i="2"/>
  <c r="V197" i="2"/>
  <c r="Y211" i="2" l="1"/>
  <c r="Z211" i="2" s="1"/>
  <c r="X202" i="2"/>
  <c r="W199" i="2"/>
  <c r="W200" i="2"/>
  <c r="X203" i="2"/>
  <c r="X201" i="2"/>
  <c r="Y210" i="2"/>
  <c r="Z210" i="2" s="1"/>
  <c r="W203" i="2"/>
  <c r="Y216" i="2"/>
  <c r="Z216" i="2" s="1"/>
  <c r="Y213" i="2"/>
  <c r="Z213" i="2" s="1"/>
  <c r="Y208" i="2"/>
  <c r="Z208" i="2" s="1"/>
  <c r="X200" i="2"/>
  <c r="Y200" i="2" s="1"/>
  <c r="Y215" i="2"/>
  <c r="Z215" i="2" s="1"/>
  <c r="X199" i="2"/>
  <c r="Y199" i="2" s="1"/>
  <c r="Z199" i="2" s="1"/>
  <c r="X198" i="2"/>
  <c r="W198" i="2"/>
  <c r="X197" i="2"/>
  <c r="W197" i="2"/>
  <c r="W201" i="2"/>
  <c r="W202" i="2"/>
  <c r="Y214" i="2"/>
  <c r="Z214" i="2" s="1"/>
  <c r="Y209" i="2"/>
  <c r="Z209" i="2" s="1"/>
  <c r="Y207" i="2"/>
  <c r="Z207" i="2" s="1"/>
  <c r="W204" i="2"/>
  <c r="X204" i="2"/>
  <c r="Y206" i="2"/>
  <c r="Z206" i="2" s="1"/>
  <c r="Y198" i="2" l="1"/>
  <c r="Z198" i="2" s="1"/>
  <c r="Y203" i="2"/>
  <c r="Z203" i="2" s="1"/>
  <c r="Y201" i="2"/>
  <c r="Z201" i="2" s="1"/>
  <c r="Z200" i="2"/>
  <c r="Y202" i="2"/>
  <c r="Z202" i="2" s="1"/>
  <c r="Y197" i="2"/>
  <c r="Z197" i="2" s="1"/>
  <c r="Y204" i="2"/>
  <c r="Z204" i="2" s="1"/>
  <c r="G196" i="2" l="1"/>
  <c r="J196" i="2"/>
  <c r="M196" i="2"/>
  <c r="P196" i="2"/>
  <c r="S196" i="2"/>
  <c r="V196" i="2"/>
  <c r="G195" i="2"/>
  <c r="J195" i="2"/>
  <c r="M195" i="2"/>
  <c r="P195" i="2"/>
  <c r="S195" i="2"/>
  <c r="V195" i="2"/>
  <c r="G194" i="2"/>
  <c r="J194" i="2"/>
  <c r="M194" i="2"/>
  <c r="P194" i="2"/>
  <c r="S194" i="2"/>
  <c r="V194" i="2"/>
  <c r="G193" i="2"/>
  <c r="J193" i="2"/>
  <c r="M193" i="2"/>
  <c r="P193" i="2"/>
  <c r="S193" i="2"/>
  <c r="V193" i="2"/>
  <c r="G192" i="2"/>
  <c r="J192" i="2"/>
  <c r="M192" i="2"/>
  <c r="P192" i="2"/>
  <c r="S192" i="2"/>
  <c r="V192" i="2"/>
  <c r="H150" i="2"/>
  <c r="E150" i="2"/>
  <c r="G147" i="2"/>
  <c r="J147" i="2"/>
  <c r="M147" i="2"/>
  <c r="P147" i="2"/>
  <c r="S147" i="2"/>
  <c r="V147" i="2"/>
  <c r="G146" i="2"/>
  <c r="J146" i="2"/>
  <c r="M146" i="2"/>
  <c r="P146" i="2"/>
  <c r="S146" i="2"/>
  <c r="V146" i="2"/>
  <c r="G128" i="2"/>
  <c r="J128" i="2"/>
  <c r="M128" i="2"/>
  <c r="P128" i="2"/>
  <c r="S128" i="2"/>
  <c r="V128" i="2"/>
  <c r="G124" i="2"/>
  <c r="J124" i="2"/>
  <c r="G126" i="2"/>
  <c r="G127" i="2"/>
  <c r="J127" i="2"/>
  <c r="M127" i="2"/>
  <c r="P127" i="2"/>
  <c r="S127" i="2"/>
  <c r="V127" i="2"/>
  <c r="J126" i="2"/>
  <c r="M126" i="2"/>
  <c r="P126" i="2"/>
  <c r="S126" i="2"/>
  <c r="V126" i="2"/>
  <c r="G125" i="2"/>
  <c r="J125" i="2"/>
  <c r="M125" i="2"/>
  <c r="P125" i="2"/>
  <c r="S125" i="2"/>
  <c r="V125" i="2"/>
  <c r="M124" i="2"/>
  <c r="P124" i="2"/>
  <c r="S124" i="2"/>
  <c r="V124" i="2"/>
  <c r="G212" i="2"/>
  <c r="J212" i="2"/>
  <c r="M212" i="2"/>
  <c r="P212" i="2"/>
  <c r="S212" i="2"/>
  <c r="V212" i="2"/>
  <c r="G102" i="2"/>
  <c r="J102" i="2"/>
  <c r="M102" i="2"/>
  <c r="P102" i="2"/>
  <c r="S102" i="2"/>
  <c r="V102" i="2"/>
  <c r="G101" i="2"/>
  <c r="J101" i="2"/>
  <c r="M101" i="2"/>
  <c r="P101" i="2"/>
  <c r="S101" i="2"/>
  <c r="V101" i="2"/>
  <c r="G100" i="2"/>
  <c r="J100" i="2"/>
  <c r="M100" i="2"/>
  <c r="P100" i="2"/>
  <c r="S100" i="2"/>
  <c r="V100" i="2"/>
  <c r="G99" i="2"/>
  <c r="J99" i="2"/>
  <c r="M99" i="2"/>
  <c r="P99" i="2"/>
  <c r="S99" i="2"/>
  <c r="V99" i="2"/>
  <c r="G32" i="2"/>
  <c r="J32" i="2"/>
  <c r="M32" i="2"/>
  <c r="P32" i="2"/>
  <c r="S32" i="2"/>
  <c r="V32" i="2"/>
  <c r="W195" i="2" l="1"/>
  <c r="X212" i="2"/>
  <c r="W128" i="2"/>
  <c r="X196" i="2"/>
  <c r="X128" i="2"/>
  <c r="X195" i="2"/>
  <c r="W194" i="2"/>
  <c r="X194" i="2"/>
  <c r="W102" i="2"/>
  <c r="X32" i="2"/>
  <c r="W101" i="2"/>
  <c r="W196" i="2"/>
  <c r="X193" i="2"/>
  <c r="X100" i="2"/>
  <c r="X102" i="2"/>
  <c r="W193" i="2"/>
  <c r="Y193" i="2" s="1"/>
  <c r="Z193" i="2" s="1"/>
  <c r="W192" i="2"/>
  <c r="X192" i="2"/>
  <c r="X147" i="2"/>
  <c r="W146" i="2"/>
  <c r="X146" i="2"/>
  <c r="W147" i="2"/>
  <c r="X127" i="2"/>
  <c r="X126" i="2"/>
  <c r="X125" i="2"/>
  <c r="X99" i="2"/>
  <c r="W100" i="2"/>
  <c r="W125" i="2"/>
  <c r="W99" i="2"/>
  <c r="X124" i="2"/>
  <c r="X101" i="2"/>
  <c r="W32" i="2"/>
  <c r="W127" i="2"/>
  <c r="W126" i="2"/>
  <c r="W124" i="2"/>
  <c r="W212" i="2"/>
  <c r="Y196" i="2" l="1"/>
  <c r="Z196" i="2" s="1"/>
  <c r="Y194" i="2"/>
  <c r="Z194" i="2" s="1"/>
  <c r="Y195" i="2"/>
  <c r="Z195" i="2" s="1"/>
  <c r="Y128" i="2"/>
  <c r="Z128" i="2" s="1"/>
  <c r="Y212" i="2"/>
  <c r="Z212" i="2" s="1"/>
  <c r="Y101" i="2"/>
  <c r="Z101" i="2" s="1"/>
  <c r="Y102" i="2"/>
  <c r="Z102" i="2" s="1"/>
  <c r="Y192" i="2"/>
  <c r="Z192" i="2" s="1"/>
  <c r="Y32" i="2"/>
  <c r="Z32" i="2" s="1"/>
  <c r="Y99" i="2"/>
  <c r="Z99" i="2" s="1"/>
  <c r="Y100" i="2"/>
  <c r="Z100" i="2" s="1"/>
  <c r="Y147" i="2"/>
  <c r="Z147" i="2" s="1"/>
  <c r="Y146" i="2"/>
  <c r="Z146" i="2" s="1"/>
  <c r="Y127" i="2"/>
  <c r="Z127" i="2" s="1"/>
  <c r="Y125" i="2"/>
  <c r="Z125" i="2" s="1"/>
  <c r="Y126" i="2"/>
  <c r="Z126" i="2" s="1"/>
  <c r="Y124" i="2"/>
  <c r="Z124" i="2" s="1"/>
  <c r="C29" i="1" l="1"/>
  <c r="J187" i="2" l="1"/>
  <c r="G187" i="2"/>
  <c r="J27" i="1" l="1"/>
  <c r="J28" i="1"/>
  <c r="J30" i="1" s="1"/>
  <c r="H30" i="1"/>
  <c r="G30" i="1"/>
  <c r="F30" i="1"/>
  <c r="E30" i="1"/>
  <c r="D30" i="1"/>
  <c r="J29" i="1"/>
  <c r="N29" i="1" s="1"/>
  <c r="I29" i="1" l="1"/>
  <c r="B29" i="1"/>
  <c r="K29" i="1"/>
  <c r="V191" i="2" l="1"/>
  <c r="V190" i="2"/>
  <c r="V189" i="2"/>
  <c r="V188" i="2"/>
  <c r="V187" i="2"/>
  <c r="V186" i="2"/>
  <c r="V185" i="2"/>
  <c r="V184" i="2"/>
  <c r="T183" i="2"/>
  <c r="V182" i="2"/>
  <c r="V181" i="2"/>
  <c r="V180" i="2"/>
  <c r="T179" i="2"/>
  <c r="V178" i="2"/>
  <c r="V177" i="2"/>
  <c r="V176" i="2"/>
  <c r="V175" i="2"/>
  <c r="T174" i="2"/>
  <c r="V173" i="2"/>
  <c r="V172" i="2"/>
  <c r="V171" i="2"/>
  <c r="V170" i="2"/>
  <c r="T169" i="2"/>
  <c r="T167" i="2"/>
  <c r="V166" i="2"/>
  <c r="V165" i="2"/>
  <c r="V164" i="2"/>
  <c r="V163" i="2"/>
  <c r="T161" i="2"/>
  <c r="V160" i="2"/>
  <c r="V159" i="2"/>
  <c r="T157" i="2"/>
  <c r="V156" i="2"/>
  <c r="V155" i="2"/>
  <c r="V154" i="2"/>
  <c r="V153" i="2"/>
  <c r="V152" i="2"/>
  <c r="T150" i="2"/>
  <c r="V145" i="2"/>
  <c r="V144" i="2"/>
  <c r="V142" i="2"/>
  <c r="V141" i="2"/>
  <c r="V140" i="2"/>
  <c r="T138" i="2"/>
  <c r="V137" i="2"/>
  <c r="V136" i="2"/>
  <c r="V135" i="2"/>
  <c r="V134" i="2"/>
  <c r="V133" i="2"/>
  <c r="V132" i="2"/>
  <c r="T130" i="2"/>
  <c r="V123" i="2"/>
  <c r="V122" i="2"/>
  <c r="V121" i="2"/>
  <c r="V120" i="2"/>
  <c r="V118" i="2"/>
  <c r="V117" i="2"/>
  <c r="V116" i="2"/>
  <c r="V115" i="2"/>
  <c r="V114" i="2"/>
  <c r="V113" i="2"/>
  <c r="V110" i="2"/>
  <c r="V109" i="2"/>
  <c r="V108" i="2"/>
  <c r="T107" i="2"/>
  <c r="V106" i="2"/>
  <c r="V105" i="2"/>
  <c r="V104" i="2"/>
  <c r="T103" i="2"/>
  <c r="V98" i="2"/>
  <c r="V97" i="2"/>
  <c r="V96" i="2"/>
  <c r="T95" i="2"/>
  <c r="V92" i="2"/>
  <c r="V91" i="2"/>
  <c r="V90" i="2"/>
  <c r="T89" i="2"/>
  <c r="V88" i="2"/>
  <c r="V87" i="2"/>
  <c r="V86" i="2"/>
  <c r="T85" i="2"/>
  <c r="V84" i="2"/>
  <c r="V83" i="2"/>
  <c r="V82" i="2"/>
  <c r="T81" i="2"/>
  <c r="V78" i="2"/>
  <c r="V77" i="2"/>
  <c r="V76" i="2"/>
  <c r="T75" i="2"/>
  <c r="V74" i="2"/>
  <c r="V73" i="2"/>
  <c r="V72" i="2"/>
  <c r="T71" i="2"/>
  <c r="V70" i="2"/>
  <c r="V69" i="2"/>
  <c r="V68" i="2"/>
  <c r="T67" i="2"/>
  <c r="V66" i="2"/>
  <c r="V65" i="2"/>
  <c r="V64" i="2"/>
  <c r="T63" i="2"/>
  <c r="V62" i="2"/>
  <c r="V61" i="2"/>
  <c r="V60" i="2"/>
  <c r="T59" i="2"/>
  <c r="V56" i="2"/>
  <c r="V55" i="2"/>
  <c r="T54" i="2"/>
  <c r="V53" i="2"/>
  <c r="V52" i="2"/>
  <c r="V51" i="2"/>
  <c r="T50" i="2"/>
  <c r="V47" i="2"/>
  <c r="V46" i="2"/>
  <c r="V45" i="2"/>
  <c r="T44" i="2"/>
  <c r="V43" i="2"/>
  <c r="V42" i="2"/>
  <c r="V41" i="2"/>
  <c r="T40" i="2"/>
  <c r="V39" i="2"/>
  <c r="V38" i="2"/>
  <c r="V37" i="2"/>
  <c r="T36" i="2"/>
  <c r="V33" i="2"/>
  <c r="V31" i="2"/>
  <c r="V30" i="2"/>
  <c r="T29" i="2"/>
  <c r="V24" i="2"/>
  <c r="V23" i="2"/>
  <c r="V22" i="2"/>
  <c r="T21" i="2"/>
  <c r="V20" i="2"/>
  <c r="V19" i="2"/>
  <c r="V18" i="2"/>
  <c r="T17" i="2"/>
  <c r="V16" i="2"/>
  <c r="V15" i="2"/>
  <c r="V14" i="2"/>
  <c r="T13" i="2"/>
  <c r="P191" i="2"/>
  <c r="P190" i="2"/>
  <c r="P189" i="2"/>
  <c r="P188" i="2"/>
  <c r="P187" i="2"/>
  <c r="P186" i="2"/>
  <c r="P185" i="2"/>
  <c r="P184" i="2"/>
  <c r="N183" i="2"/>
  <c r="P182" i="2"/>
  <c r="P181" i="2"/>
  <c r="P180" i="2"/>
  <c r="N179" i="2"/>
  <c r="P178" i="2"/>
  <c r="P177" i="2"/>
  <c r="P176" i="2"/>
  <c r="P175" i="2"/>
  <c r="N174" i="2"/>
  <c r="P173" i="2"/>
  <c r="P172" i="2"/>
  <c r="P171" i="2"/>
  <c r="P170" i="2"/>
  <c r="N169" i="2"/>
  <c r="N167" i="2"/>
  <c r="P166" i="2"/>
  <c r="P165" i="2"/>
  <c r="P164" i="2"/>
  <c r="P163" i="2"/>
  <c r="N161" i="2"/>
  <c r="P160" i="2"/>
  <c r="P159" i="2"/>
  <c r="N157" i="2"/>
  <c r="P156" i="2"/>
  <c r="P155" i="2"/>
  <c r="P154" i="2"/>
  <c r="P153" i="2"/>
  <c r="P152" i="2"/>
  <c r="N150" i="2"/>
  <c r="P145" i="2"/>
  <c r="P144" i="2"/>
  <c r="P142" i="2"/>
  <c r="P141" i="2"/>
  <c r="P140" i="2"/>
  <c r="N138" i="2"/>
  <c r="P137" i="2"/>
  <c r="P136" i="2"/>
  <c r="P135" i="2"/>
  <c r="P134" i="2"/>
  <c r="P133" i="2"/>
  <c r="P132" i="2"/>
  <c r="N130" i="2"/>
  <c r="P123" i="2"/>
  <c r="P122" i="2"/>
  <c r="P121" i="2"/>
  <c r="P120" i="2"/>
  <c r="P118" i="2"/>
  <c r="P117" i="2"/>
  <c r="P116" i="2"/>
  <c r="P115" i="2"/>
  <c r="P114" i="2"/>
  <c r="P113" i="2"/>
  <c r="P110" i="2"/>
  <c r="P109" i="2"/>
  <c r="P108" i="2"/>
  <c r="N107" i="2"/>
  <c r="P106" i="2"/>
  <c r="P105" i="2"/>
  <c r="P104" i="2"/>
  <c r="N103" i="2"/>
  <c r="P98" i="2"/>
  <c r="P97" i="2"/>
  <c r="P96" i="2"/>
  <c r="N95" i="2"/>
  <c r="P92" i="2"/>
  <c r="P91" i="2"/>
  <c r="P90" i="2"/>
  <c r="N89" i="2"/>
  <c r="P88" i="2"/>
  <c r="P87" i="2"/>
  <c r="P86" i="2"/>
  <c r="N85" i="2"/>
  <c r="P84" i="2"/>
  <c r="P83" i="2"/>
  <c r="P82" i="2"/>
  <c r="N81" i="2"/>
  <c r="P78" i="2"/>
  <c r="P77" i="2"/>
  <c r="P76" i="2"/>
  <c r="N75" i="2"/>
  <c r="P74" i="2"/>
  <c r="P73" i="2"/>
  <c r="P72" i="2"/>
  <c r="N71" i="2"/>
  <c r="P70" i="2"/>
  <c r="P69" i="2"/>
  <c r="P68" i="2"/>
  <c r="N67" i="2"/>
  <c r="P66" i="2"/>
  <c r="P65" i="2"/>
  <c r="P64" i="2"/>
  <c r="N63" i="2"/>
  <c r="P62" i="2"/>
  <c r="P61" i="2"/>
  <c r="P60" i="2"/>
  <c r="N59" i="2"/>
  <c r="P56" i="2"/>
  <c r="P55" i="2"/>
  <c r="N54" i="2"/>
  <c r="P53" i="2"/>
  <c r="P52" i="2"/>
  <c r="P51" i="2"/>
  <c r="N50" i="2"/>
  <c r="P47" i="2"/>
  <c r="P46" i="2"/>
  <c r="P45" i="2"/>
  <c r="N44" i="2"/>
  <c r="P43" i="2"/>
  <c r="P42" i="2"/>
  <c r="P41" i="2"/>
  <c r="N40" i="2"/>
  <c r="P39" i="2"/>
  <c r="P38" i="2"/>
  <c r="P37" i="2"/>
  <c r="N36" i="2"/>
  <c r="P33" i="2"/>
  <c r="P31" i="2"/>
  <c r="P30" i="2"/>
  <c r="N29" i="2"/>
  <c r="P24" i="2"/>
  <c r="P23" i="2"/>
  <c r="P22" i="2"/>
  <c r="N21" i="2"/>
  <c r="P20" i="2"/>
  <c r="P19" i="2"/>
  <c r="P18" i="2"/>
  <c r="N17" i="2"/>
  <c r="P16" i="2"/>
  <c r="P15" i="2"/>
  <c r="P14" i="2"/>
  <c r="N13" i="2"/>
  <c r="J191" i="2"/>
  <c r="J190" i="2"/>
  <c r="J189" i="2"/>
  <c r="J188" i="2"/>
  <c r="J186" i="2"/>
  <c r="J185" i="2"/>
  <c r="J184" i="2"/>
  <c r="J182" i="2"/>
  <c r="J181" i="2"/>
  <c r="J180" i="2"/>
  <c r="H179" i="2"/>
  <c r="J178" i="2"/>
  <c r="J177" i="2"/>
  <c r="J176" i="2"/>
  <c r="J175" i="2"/>
  <c r="H174" i="2"/>
  <c r="J173" i="2"/>
  <c r="J172" i="2"/>
  <c r="J171" i="2"/>
  <c r="J170" i="2"/>
  <c r="H169" i="2"/>
  <c r="J166" i="2"/>
  <c r="J165" i="2"/>
  <c r="J164" i="2"/>
  <c r="J163" i="2"/>
  <c r="H161" i="2"/>
  <c r="J160" i="2"/>
  <c r="J159" i="2"/>
  <c r="H157" i="2"/>
  <c r="J156" i="2"/>
  <c r="J155" i="2"/>
  <c r="J154" i="2"/>
  <c r="J153" i="2"/>
  <c r="J152" i="2"/>
  <c r="J145" i="2"/>
  <c r="J144" i="2"/>
  <c r="J142" i="2"/>
  <c r="J141" i="2"/>
  <c r="J140" i="2"/>
  <c r="H138" i="2"/>
  <c r="J137" i="2"/>
  <c r="J136" i="2"/>
  <c r="J135" i="2"/>
  <c r="J134" i="2"/>
  <c r="J133" i="2"/>
  <c r="J132" i="2"/>
  <c r="J123" i="2"/>
  <c r="J122" i="2"/>
  <c r="J121" i="2"/>
  <c r="J120" i="2"/>
  <c r="J118" i="2"/>
  <c r="J117" i="2"/>
  <c r="J116" i="2"/>
  <c r="J115" i="2"/>
  <c r="J114" i="2"/>
  <c r="J113" i="2"/>
  <c r="J110" i="2"/>
  <c r="J109" i="2"/>
  <c r="J108" i="2"/>
  <c r="H107" i="2"/>
  <c r="J106" i="2"/>
  <c r="J105" i="2"/>
  <c r="J104" i="2"/>
  <c r="H103" i="2"/>
  <c r="J98" i="2"/>
  <c r="J97" i="2"/>
  <c r="J96" i="2"/>
  <c r="J92" i="2"/>
  <c r="J91" i="2"/>
  <c r="J90" i="2"/>
  <c r="H89" i="2"/>
  <c r="J88" i="2"/>
  <c r="J87" i="2"/>
  <c r="J86" i="2"/>
  <c r="H85" i="2"/>
  <c r="J84" i="2"/>
  <c r="J83" i="2"/>
  <c r="J82" i="2"/>
  <c r="H81" i="2"/>
  <c r="J78" i="2"/>
  <c r="J77" i="2"/>
  <c r="J76" i="2"/>
  <c r="H75" i="2"/>
  <c r="J74" i="2"/>
  <c r="J73" i="2"/>
  <c r="J72" i="2"/>
  <c r="H71" i="2"/>
  <c r="J70" i="2"/>
  <c r="J69" i="2"/>
  <c r="J68" i="2"/>
  <c r="H67" i="2"/>
  <c r="J66" i="2"/>
  <c r="J65" i="2"/>
  <c r="J64" i="2"/>
  <c r="H63" i="2"/>
  <c r="J62" i="2"/>
  <c r="J61" i="2"/>
  <c r="J60" i="2"/>
  <c r="H59" i="2"/>
  <c r="J53" i="2"/>
  <c r="J52" i="2"/>
  <c r="J51" i="2"/>
  <c r="H50" i="2"/>
  <c r="J47" i="2"/>
  <c r="J46" i="2"/>
  <c r="J45" i="2"/>
  <c r="H44" i="2"/>
  <c r="J43" i="2"/>
  <c r="J42" i="2"/>
  <c r="J41" i="2"/>
  <c r="H40" i="2"/>
  <c r="J39" i="2"/>
  <c r="J38" i="2"/>
  <c r="J37" i="2"/>
  <c r="H36" i="2"/>
  <c r="J33" i="2"/>
  <c r="J31" i="2"/>
  <c r="J30" i="2"/>
  <c r="H29" i="2"/>
  <c r="J24" i="2"/>
  <c r="J23" i="2"/>
  <c r="J22" i="2"/>
  <c r="H21" i="2"/>
  <c r="J20" i="2"/>
  <c r="J19" i="2"/>
  <c r="J18" i="2"/>
  <c r="H17" i="2"/>
  <c r="J16" i="2"/>
  <c r="J15" i="2"/>
  <c r="J14" i="2"/>
  <c r="H13" i="2"/>
  <c r="J183" i="2" l="1"/>
  <c r="X177" i="2"/>
  <c r="X185" i="2"/>
  <c r="J130" i="2"/>
  <c r="J150" i="2"/>
  <c r="X190" i="2"/>
  <c r="X189" i="2"/>
  <c r="X166" i="2"/>
  <c r="X163" i="2"/>
  <c r="X180" i="2"/>
  <c r="X172" i="2"/>
  <c r="X52" i="2"/>
  <c r="X42" i="2"/>
  <c r="X171" i="2"/>
  <c r="X188" i="2"/>
  <c r="V169" i="2"/>
  <c r="X173" i="2"/>
  <c r="X187" i="2"/>
  <c r="X164" i="2"/>
  <c r="X181" i="2"/>
  <c r="X176" i="2"/>
  <c r="X115" i="2"/>
  <c r="X123" i="2"/>
  <c r="X109" i="2"/>
  <c r="X134" i="2"/>
  <c r="X156" i="2"/>
  <c r="X121" i="2"/>
  <c r="X136" i="2"/>
  <c r="X145" i="2"/>
  <c r="X106" i="2"/>
  <c r="X116" i="2"/>
  <c r="X140" i="2"/>
  <c r="X153" i="2"/>
  <c r="X117" i="2"/>
  <c r="X132" i="2"/>
  <c r="X154" i="2"/>
  <c r="V103" i="2"/>
  <c r="X38" i="2"/>
  <c r="X46" i="2"/>
  <c r="X24" i="2"/>
  <c r="X39" i="2"/>
  <c r="X47" i="2"/>
  <c r="X110" i="2"/>
  <c r="X120" i="2"/>
  <c r="X135" i="2"/>
  <c r="X144" i="2"/>
  <c r="X65" i="2"/>
  <c r="X73" i="2"/>
  <c r="X74" i="2"/>
  <c r="X37" i="2"/>
  <c r="V36" i="2"/>
  <c r="V44" i="2"/>
  <c r="V54" i="2"/>
  <c r="J67" i="2"/>
  <c r="X69" i="2"/>
  <c r="X98" i="2"/>
  <c r="P44" i="2"/>
  <c r="P54" i="2"/>
  <c r="X41" i="2"/>
  <c r="J71" i="2"/>
  <c r="V50" i="2"/>
  <c r="X92" i="2"/>
  <c r="X88" i="2"/>
  <c r="X84" i="2"/>
  <c r="X78" i="2"/>
  <c r="V75" i="2"/>
  <c r="X62" i="2"/>
  <c r="X60" i="2"/>
  <c r="X61" i="2"/>
  <c r="X55" i="2"/>
  <c r="X56" i="2"/>
  <c r="X53" i="2"/>
  <c r="P50" i="2"/>
  <c r="X45" i="2"/>
  <c r="X43" i="2"/>
  <c r="P36" i="2"/>
  <c r="X30" i="2"/>
  <c r="X20" i="2"/>
  <c r="X33" i="2"/>
  <c r="X114" i="2"/>
  <c r="X182" i="2"/>
  <c r="X15" i="2"/>
  <c r="X19" i="2"/>
  <c r="X23" i="2"/>
  <c r="X31" i="2"/>
  <c r="X72" i="2"/>
  <c r="X76" i="2"/>
  <c r="J81" i="2"/>
  <c r="X90" i="2"/>
  <c r="X178" i="2"/>
  <c r="X77" i="2"/>
  <c r="X87" i="2"/>
  <c r="X91" i="2"/>
  <c r="P157" i="2"/>
  <c r="P174" i="2"/>
  <c r="X191" i="2"/>
  <c r="X122" i="2"/>
  <c r="J157" i="2"/>
  <c r="J174" i="2"/>
  <c r="P59" i="2"/>
  <c r="V59" i="2"/>
  <c r="X118" i="2"/>
  <c r="X186" i="2"/>
  <c r="P13" i="2"/>
  <c r="N26" i="2" s="1"/>
  <c r="P17" i="2"/>
  <c r="N27" i="2" s="1"/>
  <c r="P27" i="2" s="1"/>
  <c r="X22" i="2"/>
  <c r="P29" i="2"/>
  <c r="N48" i="2"/>
  <c r="V17" i="2"/>
  <c r="T27" i="2" s="1"/>
  <c r="V27" i="2" s="1"/>
  <c r="V29" i="2"/>
  <c r="T48" i="2"/>
  <c r="J50" i="2"/>
  <c r="J57" i="2" s="1"/>
  <c r="X51" i="2"/>
  <c r="J63" i="2"/>
  <c r="X64" i="2"/>
  <c r="X104" i="2"/>
  <c r="X170" i="2"/>
  <c r="X16" i="2"/>
  <c r="J85" i="2"/>
  <c r="X86" i="2"/>
  <c r="J89" i="2"/>
  <c r="X184" i="2"/>
  <c r="V157" i="2"/>
  <c r="V174" i="2"/>
  <c r="X18" i="2"/>
  <c r="X68" i="2"/>
  <c r="X66" i="2"/>
  <c r="X70" i="2"/>
  <c r="X83" i="2"/>
  <c r="J103" i="2"/>
  <c r="J107" i="2"/>
  <c r="X113" i="2"/>
  <c r="J161" i="2"/>
  <c r="X159" i="2"/>
  <c r="X82" i="2"/>
  <c r="X141" i="2"/>
  <c r="X175" i="2"/>
  <c r="X14" i="2"/>
  <c r="J13" i="2"/>
  <c r="H26" i="2" s="1"/>
  <c r="J26" i="2" s="1"/>
  <c r="J21" i="2"/>
  <c r="H28" i="2" s="1"/>
  <c r="J28" i="2" s="1"/>
  <c r="J29" i="2"/>
  <c r="J36" i="2"/>
  <c r="J40" i="2"/>
  <c r="H48" i="2"/>
  <c r="X97" i="2"/>
  <c r="X105" i="2"/>
  <c r="X108" i="2"/>
  <c r="X133" i="2"/>
  <c r="X137" i="2"/>
  <c r="X142" i="2"/>
  <c r="X155" i="2"/>
  <c r="X160" i="2"/>
  <c r="X165" i="2"/>
  <c r="P75" i="2"/>
  <c r="P103" i="2"/>
  <c r="P169" i="2"/>
  <c r="X96" i="2"/>
  <c r="X152" i="2"/>
  <c r="P67" i="2"/>
  <c r="P71" i="2"/>
  <c r="P179" i="2"/>
  <c r="P183" i="2"/>
  <c r="V67" i="2"/>
  <c r="V71" i="2"/>
  <c r="V179" i="2"/>
  <c r="V183" i="2"/>
  <c r="P85" i="2"/>
  <c r="P89" i="2"/>
  <c r="P95" i="2"/>
  <c r="N111" i="2"/>
  <c r="P130" i="2"/>
  <c r="P138" i="2"/>
  <c r="P167" i="2"/>
  <c r="V13" i="2"/>
  <c r="T26" i="2" s="1"/>
  <c r="V85" i="2"/>
  <c r="V89" i="2"/>
  <c r="V95" i="2"/>
  <c r="T111" i="2"/>
  <c r="V130" i="2"/>
  <c r="V138" i="2"/>
  <c r="V167" i="2"/>
  <c r="H79" i="2"/>
  <c r="H218" i="2"/>
  <c r="J17" i="2"/>
  <c r="H27" i="2" s="1"/>
  <c r="J44" i="2"/>
  <c r="H57" i="2"/>
  <c r="J59" i="2"/>
  <c r="J75" i="2"/>
  <c r="H111" i="2"/>
  <c r="J138" i="2"/>
  <c r="J167" i="2"/>
  <c r="J169" i="2"/>
  <c r="J179" i="2"/>
  <c r="P21" i="2"/>
  <c r="N28" i="2" s="1"/>
  <c r="P28" i="2" s="1"/>
  <c r="P40" i="2"/>
  <c r="N57" i="2"/>
  <c r="P63" i="2"/>
  <c r="N79" i="2"/>
  <c r="P81" i="2"/>
  <c r="P107" i="2"/>
  <c r="P150" i="2"/>
  <c r="P161" i="2"/>
  <c r="N218" i="2"/>
  <c r="V21" i="2"/>
  <c r="T28" i="2" s="1"/>
  <c r="V28" i="2" s="1"/>
  <c r="V40" i="2"/>
  <c r="T57" i="2"/>
  <c r="V63" i="2"/>
  <c r="T79" i="2"/>
  <c r="V81" i="2"/>
  <c r="V107" i="2"/>
  <c r="V150" i="2"/>
  <c r="V161" i="2"/>
  <c r="T218" i="2"/>
  <c r="S160" i="2"/>
  <c r="M160" i="2"/>
  <c r="G160" i="2"/>
  <c r="G166" i="2"/>
  <c r="M166" i="2"/>
  <c r="X130" i="2" l="1"/>
  <c r="X28" i="2"/>
  <c r="X183" i="2"/>
  <c r="X95" i="2"/>
  <c r="X150" i="2"/>
  <c r="X179" i="2"/>
  <c r="X167" i="2"/>
  <c r="X157" i="2"/>
  <c r="X44" i="2"/>
  <c r="P218" i="2"/>
  <c r="X174" i="2"/>
  <c r="X169" i="2"/>
  <c r="P57" i="2"/>
  <c r="X36" i="2"/>
  <c r="X54" i="2"/>
  <c r="V57" i="2"/>
  <c r="V48" i="2"/>
  <c r="X138" i="2"/>
  <c r="P48" i="2"/>
  <c r="X107" i="2"/>
  <c r="X71" i="2"/>
  <c r="X59" i="2"/>
  <c r="X85" i="2"/>
  <c r="X40" i="2"/>
  <c r="X29" i="2"/>
  <c r="X89" i="2"/>
  <c r="X17" i="2"/>
  <c r="X75" i="2"/>
  <c r="P93" i="2"/>
  <c r="X50" i="2"/>
  <c r="X13" i="2"/>
  <c r="X21" i="2"/>
  <c r="P111" i="2"/>
  <c r="P79" i="2"/>
  <c r="X161" i="2"/>
  <c r="X67" i="2"/>
  <c r="X63" i="2"/>
  <c r="V79" i="2"/>
  <c r="J93" i="2"/>
  <c r="X103" i="2"/>
  <c r="V93" i="2"/>
  <c r="J48" i="2"/>
  <c r="V111" i="2"/>
  <c r="W160" i="2"/>
  <c r="Y160" i="2" s="1"/>
  <c r="Z160" i="2" s="1"/>
  <c r="J79" i="2"/>
  <c r="V218" i="2"/>
  <c r="X81" i="2"/>
  <c r="J218" i="2"/>
  <c r="J27" i="2"/>
  <c r="X27" i="2" s="1"/>
  <c r="T25" i="2"/>
  <c r="V26" i="2"/>
  <c r="V25" i="2" s="1"/>
  <c r="V34" i="2" s="1"/>
  <c r="N25" i="2"/>
  <c r="P26" i="2"/>
  <c r="P25" i="2" s="1"/>
  <c r="P34" i="2" s="1"/>
  <c r="H25" i="2"/>
  <c r="E85" i="2"/>
  <c r="E89" i="2"/>
  <c r="E81" i="2"/>
  <c r="E50" i="2"/>
  <c r="E57" i="2" s="1"/>
  <c r="X26" i="2" l="1"/>
  <c r="X218" i="2"/>
  <c r="X57" i="2"/>
  <c r="X48" i="2"/>
  <c r="X93" i="2"/>
  <c r="X111" i="2"/>
  <c r="V219" i="2"/>
  <c r="L28" i="1" s="1"/>
  <c r="V221" i="2" s="1"/>
  <c r="P219" i="2"/>
  <c r="P221" i="2" s="1"/>
  <c r="X79" i="2"/>
  <c r="J25" i="2"/>
  <c r="J34" i="2" s="1"/>
  <c r="Q183" i="2"/>
  <c r="K183" i="2"/>
  <c r="Q179" i="2"/>
  <c r="K179" i="2"/>
  <c r="E179" i="2"/>
  <c r="Q174" i="2"/>
  <c r="K174" i="2"/>
  <c r="E174" i="2"/>
  <c r="Q169" i="2"/>
  <c r="K169" i="2"/>
  <c r="E169" i="2"/>
  <c r="G173" i="2"/>
  <c r="Q167" i="2"/>
  <c r="K167" i="2"/>
  <c r="Q161" i="2"/>
  <c r="K161" i="2"/>
  <c r="E161" i="2"/>
  <c r="Q150" i="2"/>
  <c r="K150" i="2"/>
  <c r="Q138" i="2"/>
  <c r="K138" i="2"/>
  <c r="E138" i="2"/>
  <c r="Q130" i="2"/>
  <c r="K130" i="2"/>
  <c r="Q107" i="2"/>
  <c r="K107" i="2"/>
  <c r="E107" i="2"/>
  <c r="Q103" i="2"/>
  <c r="K103" i="2"/>
  <c r="E103" i="2"/>
  <c r="Q95" i="2"/>
  <c r="K95" i="2"/>
  <c r="E95" i="2"/>
  <c r="Q89" i="2"/>
  <c r="K89" i="2"/>
  <c r="Q85" i="2"/>
  <c r="K85" i="2"/>
  <c r="Q81" i="2"/>
  <c r="K81" i="2"/>
  <c r="Q75" i="2"/>
  <c r="K75" i="2"/>
  <c r="E75" i="2"/>
  <c r="Q71" i="2"/>
  <c r="K71" i="2"/>
  <c r="E71" i="2"/>
  <c r="Q67" i="2"/>
  <c r="K67" i="2"/>
  <c r="E67" i="2"/>
  <c r="Q63" i="2"/>
  <c r="K63" i="2"/>
  <c r="E63" i="2"/>
  <c r="Q59" i="2"/>
  <c r="K59" i="2"/>
  <c r="E59" i="2"/>
  <c r="E44" i="2"/>
  <c r="K44" i="2"/>
  <c r="Q44" i="2"/>
  <c r="Q40" i="2"/>
  <c r="K40" i="2"/>
  <c r="E40" i="2"/>
  <c r="Q36" i="2"/>
  <c r="K36" i="2"/>
  <c r="E36" i="2"/>
  <c r="Q29" i="2"/>
  <c r="K29" i="2"/>
  <c r="E29" i="2"/>
  <c r="E21" i="2"/>
  <c r="K21" i="2"/>
  <c r="Q21" i="2"/>
  <c r="Q17" i="2"/>
  <c r="K17" i="2"/>
  <c r="E17" i="2"/>
  <c r="Q13" i="2"/>
  <c r="K13" i="2"/>
  <c r="E13" i="2"/>
  <c r="L30" i="1" l="1"/>
  <c r="X25" i="2"/>
  <c r="X34" i="2" s="1"/>
  <c r="X219" i="2" s="1"/>
  <c r="E218" i="2"/>
  <c r="K48" i="2"/>
  <c r="E79" i="2"/>
  <c r="K218" i="2"/>
  <c r="Q48" i="2"/>
  <c r="E48" i="2"/>
  <c r="Q218" i="2"/>
  <c r="M90" i="2" l="1"/>
  <c r="E111" i="2"/>
  <c r="Q111" i="2"/>
  <c r="K111" i="2"/>
  <c r="Q157" i="2"/>
  <c r="K157" i="2"/>
  <c r="K54" i="2"/>
  <c r="M191" i="2"/>
  <c r="G191" i="2"/>
  <c r="G190" i="2"/>
  <c r="Q54" i="2"/>
  <c r="A5" i="2" l="1"/>
  <c r="A4" i="2"/>
  <c r="A3" i="2"/>
  <c r="A2" i="2"/>
  <c r="S190" i="2" l="1"/>
  <c r="M190" i="2"/>
  <c r="W190" i="2" s="1"/>
  <c r="S189" i="2"/>
  <c r="M189" i="2"/>
  <c r="G189" i="2"/>
  <c r="S188" i="2"/>
  <c r="M188" i="2"/>
  <c r="G188" i="2"/>
  <c r="S187" i="2"/>
  <c r="M187" i="2"/>
  <c r="W187" i="2" s="1"/>
  <c r="Y187" i="2" s="1"/>
  <c r="Z187" i="2" s="1"/>
  <c r="S186" i="2"/>
  <c r="M186" i="2"/>
  <c r="G186" i="2"/>
  <c r="S185" i="2"/>
  <c r="M185" i="2"/>
  <c r="G185" i="2"/>
  <c r="S184" i="2"/>
  <c r="M184" i="2"/>
  <c r="G184" i="2"/>
  <c r="S182" i="2"/>
  <c r="M182" i="2"/>
  <c r="G182" i="2"/>
  <c r="S181" i="2"/>
  <c r="M181" i="2"/>
  <c r="G181" i="2"/>
  <c r="S180" i="2"/>
  <c r="M180" i="2"/>
  <c r="G180" i="2"/>
  <c r="S177" i="2"/>
  <c r="M177" i="2"/>
  <c r="G177" i="2"/>
  <c r="S176" i="2"/>
  <c r="M176" i="2"/>
  <c r="G176" i="2"/>
  <c r="S175" i="2"/>
  <c r="M175" i="2"/>
  <c r="G175" i="2"/>
  <c r="S173" i="2"/>
  <c r="M173" i="2"/>
  <c r="S172" i="2"/>
  <c r="M172" i="2"/>
  <c r="G172" i="2"/>
  <c r="S171" i="2"/>
  <c r="M171" i="2"/>
  <c r="G171" i="2"/>
  <c r="S170" i="2"/>
  <c r="M170" i="2"/>
  <c r="G170" i="2"/>
  <c r="S165" i="2"/>
  <c r="M165" i="2"/>
  <c r="G165" i="2"/>
  <c r="S164" i="2"/>
  <c r="M164" i="2"/>
  <c r="G164" i="2"/>
  <c r="S163" i="2"/>
  <c r="M163" i="2"/>
  <c r="G163" i="2"/>
  <c r="S159" i="2"/>
  <c r="M159" i="2"/>
  <c r="G159" i="2"/>
  <c r="S155" i="2"/>
  <c r="M155" i="2"/>
  <c r="G155" i="2"/>
  <c r="S154" i="2"/>
  <c r="M154" i="2"/>
  <c r="G154" i="2"/>
  <c r="S153" i="2"/>
  <c r="M153" i="2"/>
  <c r="G153" i="2"/>
  <c r="S152" i="2"/>
  <c r="M152" i="2"/>
  <c r="G152" i="2"/>
  <c r="S144" i="2"/>
  <c r="M144" i="2"/>
  <c r="G144" i="2"/>
  <c r="S142" i="2"/>
  <c r="M142" i="2"/>
  <c r="G142" i="2"/>
  <c r="S141" i="2"/>
  <c r="M141" i="2"/>
  <c r="G141" i="2"/>
  <c r="S140" i="2"/>
  <c r="M140" i="2"/>
  <c r="G140" i="2"/>
  <c r="S136" i="2"/>
  <c r="M136" i="2"/>
  <c r="G136" i="2"/>
  <c r="S135" i="2"/>
  <c r="M135" i="2"/>
  <c r="G135" i="2"/>
  <c r="S134" i="2"/>
  <c r="M134" i="2"/>
  <c r="G134" i="2"/>
  <c r="S133" i="2"/>
  <c r="M133" i="2"/>
  <c r="G133" i="2"/>
  <c r="S132" i="2"/>
  <c r="M132" i="2"/>
  <c r="G132" i="2"/>
  <c r="S123" i="2"/>
  <c r="S137" i="2" s="1"/>
  <c r="S122" i="2"/>
  <c r="M122" i="2"/>
  <c r="G122" i="2"/>
  <c r="S121" i="2"/>
  <c r="M121" i="2"/>
  <c r="G121" i="2"/>
  <c r="S120" i="2"/>
  <c r="M120" i="2"/>
  <c r="G120" i="2"/>
  <c r="S118" i="2"/>
  <c r="M118" i="2"/>
  <c r="G118" i="2"/>
  <c r="S117" i="2"/>
  <c r="M117" i="2"/>
  <c r="G117" i="2"/>
  <c r="S116" i="2"/>
  <c r="M116" i="2"/>
  <c r="M123" i="2" s="1"/>
  <c r="G116" i="2"/>
  <c r="S115" i="2"/>
  <c r="M115" i="2"/>
  <c r="G115" i="2"/>
  <c r="S114" i="2"/>
  <c r="M114" i="2"/>
  <c r="G114" i="2"/>
  <c r="S113" i="2"/>
  <c r="M113" i="2"/>
  <c r="G113" i="2"/>
  <c r="S110" i="2"/>
  <c r="M110" i="2"/>
  <c r="G110" i="2"/>
  <c r="S109" i="2"/>
  <c r="M109" i="2"/>
  <c r="G109" i="2"/>
  <c r="S108" i="2"/>
  <c r="M108" i="2"/>
  <c r="G108" i="2"/>
  <c r="S106" i="2"/>
  <c r="M106" i="2"/>
  <c r="G106" i="2"/>
  <c r="S105" i="2"/>
  <c r="M105" i="2"/>
  <c r="G105" i="2"/>
  <c r="S104" i="2"/>
  <c r="M104" i="2"/>
  <c r="G104" i="2"/>
  <c r="S98" i="2"/>
  <c r="M98" i="2"/>
  <c r="G98" i="2"/>
  <c r="S97" i="2"/>
  <c r="M97" i="2"/>
  <c r="G97" i="2"/>
  <c r="S96" i="2"/>
  <c r="M96" i="2"/>
  <c r="G96" i="2"/>
  <c r="S92" i="2"/>
  <c r="M92" i="2"/>
  <c r="G92" i="2"/>
  <c r="S91" i="2"/>
  <c r="M91" i="2"/>
  <c r="G91" i="2"/>
  <c r="S90" i="2"/>
  <c r="G90" i="2"/>
  <c r="S88" i="2"/>
  <c r="M88" i="2"/>
  <c r="G88" i="2"/>
  <c r="S87" i="2"/>
  <c r="M87" i="2"/>
  <c r="G87" i="2"/>
  <c r="S86" i="2"/>
  <c r="M86" i="2"/>
  <c r="G86" i="2"/>
  <c r="S84" i="2"/>
  <c r="M84" i="2"/>
  <c r="G84" i="2"/>
  <c r="S83" i="2"/>
  <c r="M83" i="2"/>
  <c r="G83" i="2"/>
  <c r="S82" i="2"/>
  <c r="M82" i="2"/>
  <c r="G82" i="2"/>
  <c r="S78" i="2"/>
  <c r="M78" i="2"/>
  <c r="G78" i="2"/>
  <c r="S77" i="2"/>
  <c r="M77" i="2"/>
  <c r="G77" i="2"/>
  <c r="S76" i="2"/>
  <c r="M76" i="2"/>
  <c r="G76" i="2"/>
  <c r="K79" i="2"/>
  <c r="S74" i="2"/>
  <c r="M74" i="2"/>
  <c r="G74" i="2"/>
  <c r="S73" i="2"/>
  <c r="M73" i="2"/>
  <c r="G73" i="2"/>
  <c r="S72" i="2"/>
  <c r="M72" i="2"/>
  <c r="G72" i="2"/>
  <c r="S70" i="2"/>
  <c r="M70" i="2"/>
  <c r="G70" i="2"/>
  <c r="S69" i="2"/>
  <c r="M69" i="2"/>
  <c r="G69" i="2"/>
  <c r="S68" i="2"/>
  <c r="M68" i="2"/>
  <c r="G68" i="2"/>
  <c r="S66" i="2"/>
  <c r="M66" i="2"/>
  <c r="G66" i="2"/>
  <c r="S65" i="2"/>
  <c r="M65" i="2"/>
  <c r="G65" i="2"/>
  <c r="S64" i="2"/>
  <c r="M64" i="2"/>
  <c r="G64" i="2"/>
  <c r="S62" i="2"/>
  <c r="M62" i="2"/>
  <c r="G62" i="2"/>
  <c r="S61" i="2"/>
  <c r="M61" i="2"/>
  <c r="G61" i="2"/>
  <c r="S60" i="2"/>
  <c r="M60" i="2"/>
  <c r="G60" i="2"/>
  <c r="S56" i="2"/>
  <c r="M56" i="2"/>
  <c r="S55" i="2"/>
  <c r="M55" i="2"/>
  <c r="S53" i="2"/>
  <c r="M53" i="2"/>
  <c r="G53" i="2"/>
  <c r="S52" i="2"/>
  <c r="M52" i="2"/>
  <c r="G52" i="2"/>
  <c r="S51" i="2"/>
  <c r="M51" i="2"/>
  <c r="G51" i="2"/>
  <c r="Q50" i="2"/>
  <c r="Q57" i="2" s="1"/>
  <c r="K50" i="2"/>
  <c r="K57" i="2" s="1"/>
  <c r="S47" i="2"/>
  <c r="M47" i="2"/>
  <c r="G47" i="2"/>
  <c r="S46" i="2"/>
  <c r="M46" i="2"/>
  <c r="G46" i="2"/>
  <c r="S45" i="2"/>
  <c r="M45" i="2"/>
  <c r="G45" i="2"/>
  <c r="S43" i="2"/>
  <c r="M43" i="2"/>
  <c r="G43" i="2"/>
  <c r="S42" i="2"/>
  <c r="M42" i="2"/>
  <c r="G42" i="2"/>
  <c r="S41" i="2"/>
  <c r="M41" i="2"/>
  <c r="G41" i="2"/>
  <c r="S39" i="2"/>
  <c r="M39" i="2"/>
  <c r="G39" i="2"/>
  <c r="S38" i="2"/>
  <c r="M38" i="2"/>
  <c r="G38" i="2"/>
  <c r="S37" i="2"/>
  <c r="M37" i="2"/>
  <c r="G37" i="2"/>
  <c r="S33" i="2"/>
  <c r="M33" i="2"/>
  <c r="G33" i="2"/>
  <c r="S31" i="2"/>
  <c r="M31" i="2"/>
  <c r="G31" i="2"/>
  <c r="S30" i="2"/>
  <c r="M30" i="2"/>
  <c r="G30" i="2"/>
  <c r="S24" i="2"/>
  <c r="M24" i="2"/>
  <c r="G24" i="2"/>
  <c r="S23" i="2"/>
  <c r="M23" i="2"/>
  <c r="G23" i="2"/>
  <c r="S22" i="2"/>
  <c r="M22" i="2"/>
  <c r="G22" i="2"/>
  <c r="S20" i="2"/>
  <c r="M20" i="2"/>
  <c r="G20" i="2"/>
  <c r="S19" i="2"/>
  <c r="M19" i="2"/>
  <c r="G19" i="2"/>
  <c r="S18" i="2"/>
  <c r="M18" i="2"/>
  <c r="G18" i="2"/>
  <c r="S16" i="2"/>
  <c r="M16" i="2"/>
  <c r="G16" i="2"/>
  <c r="S15" i="2"/>
  <c r="M15" i="2"/>
  <c r="G15" i="2"/>
  <c r="S14" i="2"/>
  <c r="M14" i="2"/>
  <c r="G14" i="2"/>
  <c r="G183" i="2" l="1"/>
  <c r="Y190" i="2"/>
  <c r="Z190" i="2" s="1"/>
  <c r="G95" i="2"/>
  <c r="J95" i="2"/>
  <c r="J111" i="2" s="1"/>
  <c r="J219" i="2" s="1"/>
  <c r="W56" i="2"/>
  <c r="Y56" i="2" s="1"/>
  <c r="Z56" i="2" s="1"/>
  <c r="W30" i="2"/>
  <c r="W14" i="2"/>
  <c r="Y14" i="2" s="1"/>
  <c r="Z14" i="2" s="1"/>
  <c r="W24" i="2"/>
  <c r="Y24" i="2" s="1"/>
  <c r="Z24" i="2" s="1"/>
  <c r="W42" i="2"/>
  <c r="Y42" i="2" s="1"/>
  <c r="Z42" i="2" s="1"/>
  <c r="W47" i="2"/>
  <c r="Y47" i="2" s="1"/>
  <c r="Z47" i="2" s="1"/>
  <c r="W52" i="2"/>
  <c r="Y52" i="2" s="1"/>
  <c r="Z52" i="2" s="1"/>
  <c r="W62" i="2"/>
  <c r="Y62" i="2" s="1"/>
  <c r="Z62" i="2" s="1"/>
  <c r="W68" i="2"/>
  <c r="Y68" i="2" s="1"/>
  <c r="Z68" i="2" s="1"/>
  <c r="W73" i="2"/>
  <c r="Y73" i="2" s="1"/>
  <c r="Z73" i="2" s="1"/>
  <c r="W82" i="2"/>
  <c r="Y82" i="2" s="1"/>
  <c r="Z82" i="2" s="1"/>
  <c r="W87" i="2"/>
  <c r="Y87" i="2" s="1"/>
  <c r="Z87" i="2" s="1"/>
  <c r="W91" i="2"/>
  <c r="Y91" i="2" s="1"/>
  <c r="Z91" i="2" s="1"/>
  <c r="W98" i="2"/>
  <c r="Y98" i="2" s="1"/>
  <c r="Z98" i="2" s="1"/>
  <c r="W108" i="2"/>
  <c r="Y108" i="2" s="1"/>
  <c r="Z108" i="2" s="1"/>
  <c r="W114" i="2"/>
  <c r="Y114" i="2" s="1"/>
  <c r="Z114" i="2" s="1"/>
  <c r="W118" i="2"/>
  <c r="Y118" i="2" s="1"/>
  <c r="Z118" i="2" s="1"/>
  <c r="W122" i="2"/>
  <c r="Y122" i="2" s="1"/>
  <c r="Z122" i="2" s="1"/>
  <c r="W132" i="2"/>
  <c r="Y132" i="2" s="1"/>
  <c r="Z132" i="2" s="1"/>
  <c r="W136" i="2"/>
  <c r="Y136" i="2" s="1"/>
  <c r="Z136" i="2" s="1"/>
  <c r="W154" i="2"/>
  <c r="Y154" i="2" s="1"/>
  <c r="Z154" i="2" s="1"/>
  <c r="W164" i="2"/>
  <c r="Y164" i="2" s="1"/>
  <c r="Z164" i="2" s="1"/>
  <c r="W172" i="2"/>
  <c r="Y172" i="2" s="1"/>
  <c r="Z172" i="2" s="1"/>
  <c r="W176" i="2"/>
  <c r="Y176" i="2" s="1"/>
  <c r="Z176" i="2" s="1"/>
  <c r="W182" i="2"/>
  <c r="Y182" i="2" s="1"/>
  <c r="Z182" i="2" s="1"/>
  <c r="W19" i="2"/>
  <c r="Y19" i="2" s="1"/>
  <c r="Z19" i="2" s="1"/>
  <c r="W37" i="2"/>
  <c r="Y37" i="2" s="1"/>
  <c r="Z37" i="2" s="1"/>
  <c r="W18" i="2"/>
  <c r="S59" i="2"/>
  <c r="W16" i="2"/>
  <c r="Y16" i="2" s="1"/>
  <c r="Z16" i="2" s="1"/>
  <c r="W22" i="2"/>
  <c r="W31" i="2"/>
  <c r="Y31" i="2" s="1"/>
  <c r="W39" i="2"/>
  <c r="Y39" i="2" s="1"/>
  <c r="Z39" i="2" s="1"/>
  <c r="W45" i="2"/>
  <c r="W55" i="2"/>
  <c r="W60" i="2"/>
  <c r="W65" i="2"/>
  <c r="Y65" i="2" s="1"/>
  <c r="Z65" i="2" s="1"/>
  <c r="W70" i="2"/>
  <c r="Y70" i="2" s="1"/>
  <c r="Z70" i="2" s="1"/>
  <c r="W77" i="2"/>
  <c r="Y77" i="2" s="1"/>
  <c r="Z77" i="2" s="1"/>
  <c r="W84" i="2"/>
  <c r="Y84" i="2" s="1"/>
  <c r="Z84" i="2" s="1"/>
  <c r="W90" i="2"/>
  <c r="Y90" i="2" s="1"/>
  <c r="Z90" i="2" s="1"/>
  <c r="W96" i="2"/>
  <c r="W105" i="2"/>
  <c r="Y105" i="2" s="1"/>
  <c r="Z105" i="2" s="1"/>
  <c r="W110" i="2"/>
  <c r="Y110" i="2" s="1"/>
  <c r="Z110" i="2" s="1"/>
  <c r="W116" i="2"/>
  <c r="Y116" i="2" s="1"/>
  <c r="Z116" i="2" s="1"/>
  <c r="W120" i="2"/>
  <c r="Y120" i="2" s="1"/>
  <c r="Z120" i="2" s="1"/>
  <c r="S138" i="2"/>
  <c r="W134" i="2"/>
  <c r="Y134" i="2" s="1"/>
  <c r="Z134" i="2" s="1"/>
  <c r="W141" i="2"/>
  <c r="Y141" i="2" s="1"/>
  <c r="Z141" i="2" s="1"/>
  <c r="W152" i="2"/>
  <c r="Y152" i="2" s="1"/>
  <c r="Z152" i="2" s="1"/>
  <c r="W159" i="2"/>
  <c r="W170" i="2"/>
  <c r="W180" i="2"/>
  <c r="W185" i="2"/>
  <c r="Y185" i="2" s="1"/>
  <c r="Z185" i="2" s="1"/>
  <c r="W188" i="2"/>
  <c r="Y188" i="2" s="1"/>
  <c r="Z188" i="2" s="1"/>
  <c r="W15" i="2"/>
  <c r="Y15" i="2" s="1"/>
  <c r="Z15" i="2" s="1"/>
  <c r="S17" i="2"/>
  <c r="Q27" i="2" s="1"/>
  <c r="S27" i="2" s="1"/>
  <c r="W20" i="2"/>
  <c r="Y20" i="2" s="1"/>
  <c r="Z20" i="2" s="1"/>
  <c r="W23" i="2"/>
  <c r="Y23" i="2" s="1"/>
  <c r="Z23" i="2" s="1"/>
  <c r="S29" i="2"/>
  <c r="W33" i="2"/>
  <c r="Y33" i="2" s="1"/>
  <c r="Z33" i="2" s="1"/>
  <c r="W38" i="2"/>
  <c r="Y38" i="2" s="1"/>
  <c r="Z38" i="2" s="1"/>
  <c r="W41" i="2"/>
  <c r="W43" i="2"/>
  <c r="Y43" i="2" s="1"/>
  <c r="Z43" i="2" s="1"/>
  <c r="W46" i="2"/>
  <c r="Y46" i="2" s="1"/>
  <c r="Z46" i="2" s="1"/>
  <c r="W51" i="2"/>
  <c r="S50" i="2"/>
  <c r="W53" i="2"/>
  <c r="Y53" i="2" s="1"/>
  <c r="Z53" i="2" s="1"/>
  <c r="W61" i="2"/>
  <c r="Y61" i="2" s="1"/>
  <c r="Z61" i="2" s="1"/>
  <c r="W64" i="2"/>
  <c r="S63" i="2"/>
  <c r="W66" i="2"/>
  <c r="Y66" i="2" s="1"/>
  <c r="Z66" i="2" s="1"/>
  <c r="M67" i="2"/>
  <c r="W69" i="2"/>
  <c r="Y69" i="2" s="1"/>
  <c r="Z69" i="2" s="1"/>
  <c r="W72" i="2"/>
  <c r="S71" i="2"/>
  <c r="W74" i="2"/>
  <c r="Y74" i="2" s="1"/>
  <c r="Z74" i="2" s="1"/>
  <c r="W76" i="2"/>
  <c r="S75" i="2"/>
  <c r="W78" i="2"/>
  <c r="Y78" i="2" s="1"/>
  <c r="Z78" i="2" s="1"/>
  <c r="M81" i="2"/>
  <c r="W83" i="2"/>
  <c r="Y83" i="2" s="1"/>
  <c r="Z83" i="2" s="1"/>
  <c r="W86" i="2"/>
  <c r="W88" i="2"/>
  <c r="Y88" i="2" s="1"/>
  <c r="Z88" i="2" s="1"/>
  <c r="S89" i="2"/>
  <c r="M89" i="2"/>
  <c r="W92" i="2"/>
  <c r="Y92" i="2" s="1"/>
  <c r="Z92" i="2" s="1"/>
  <c r="W97" i="2"/>
  <c r="Y97" i="2" s="1"/>
  <c r="Z97" i="2" s="1"/>
  <c r="W104" i="2"/>
  <c r="S103" i="2"/>
  <c r="W106" i="2"/>
  <c r="Y106" i="2" s="1"/>
  <c r="Z106" i="2" s="1"/>
  <c r="M107" i="2"/>
  <c r="W109" i="2"/>
  <c r="Y109" i="2" s="1"/>
  <c r="Z109" i="2" s="1"/>
  <c r="W113" i="2"/>
  <c r="S130" i="2"/>
  <c r="W115" i="2"/>
  <c r="Y115" i="2" s="1"/>
  <c r="Z115" i="2" s="1"/>
  <c r="W117" i="2"/>
  <c r="Y117" i="2" s="1"/>
  <c r="Z117" i="2" s="1"/>
  <c r="W121" i="2"/>
  <c r="Y121" i="2" s="1"/>
  <c r="Z121" i="2" s="1"/>
  <c r="W133" i="2"/>
  <c r="W135" i="2"/>
  <c r="Y135" i="2" s="1"/>
  <c r="Z135" i="2" s="1"/>
  <c r="W140" i="2"/>
  <c r="W142" i="2"/>
  <c r="Y142" i="2" s="1"/>
  <c r="Z142" i="2" s="1"/>
  <c r="W144" i="2"/>
  <c r="Y144" i="2" s="1"/>
  <c r="Z144" i="2" s="1"/>
  <c r="W153" i="2"/>
  <c r="Y153" i="2" s="1"/>
  <c r="Z153" i="2" s="1"/>
  <c r="W155" i="2"/>
  <c r="Y155" i="2" s="1"/>
  <c r="Z155" i="2" s="1"/>
  <c r="W163" i="2"/>
  <c r="Y163" i="2" s="1"/>
  <c r="Z163" i="2" s="1"/>
  <c r="W165" i="2"/>
  <c r="Y165" i="2" s="1"/>
  <c r="Z165" i="2" s="1"/>
  <c r="W171" i="2"/>
  <c r="Y171" i="2" s="1"/>
  <c r="Z171" i="2" s="1"/>
  <c r="W173" i="2"/>
  <c r="Y173" i="2" s="1"/>
  <c r="Z173" i="2" s="1"/>
  <c r="W175" i="2"/>
  <c r="W177" i="2"/>
  <c r="Y177" i="2" s="1"/>
  <c r="Z177" i="2" s="1"/>
  <c r="W181" i="2"/>
  <c r="Y181" i="2" s="1"/>
  <c r="Z181" i="2" s="1"/>
  <c r="W184" i="2"/>
  <c r="W186" i="2"/>
  <c r="Y186" i="2" s="1"/>
  <c r="Z186" i="2" s="1"/>
  <c r="W189" i="2"/>
  <c r="Y189" i="2" s="1"/>
  <c r="Z189" i="2" s="1"/>
  <c r="S13" i="2"/>
  <c r="Q26" i="2" s="1"/>
  <c r="S40" i="2"/>
  <c r="S54" i="2"/>
  <c r="S85" i="2"/>
  <c r="M95" i="2"/>
  <c r="S179" i="2"/>
  <c r="S21" i="2"/>
  <c r="Q28" i="2" s="1"/>
  <c r="S28" i="2" s="1"/>
  <c r="M29" i="2"/>
  <c r="S36" i="2"/>
  <c r="M40" i="2"/>
  <c r="S44" i="2"/>
  <c r="S161" i="2"/>
  <c r="M183" i="2"/>
  <c r="M50" i="2"/>
  <c r="M63" i="2"/>
  <c r="M13" i="2"/>
  <c r="S67" i="2"/>
  <c r="M71" i="2"/>
  <c r="S95" i="2"/>
  <c r="M21" i="2"/>
  <c r="K28" i="2" s="1"/>
  <c r="M28" i="2" s="1"/>
  <c r="M36" i="2"/>
  <c r="M44" i="2"/>
  <c r="M59" i="2"/>
  <c r="M75" i="2"/>
  <c r="S81" i="2"/>
  <c r="M85" i="2"/>
  <c r="M103" i="2"/>
  <c r="S107" i="2"/>
  <c r="M130" i="2"/>
  <c r="M179" i="2"/>
  <c r="G17" i="2"/>
  <c r="G29" i="2"/>
  <c r="G40" i="2"/>
  <c r="G50" i="2"/>
  <c r="G63" i="2"/>
  <c r="G71" i="2"/>
  <c r="G75" i="2"/>
  <c r="G85" i="2"/>
  <c r="G103" i="2"/>
  <c r="M167" i="2"/>
  <c r="M161" i="2"/>
  <c r="G169" i="2"/>
  <c r="S178" i="2"/>
  <c r="S174" i="2" s="1"/>
  <c r="S169" i="2"/>
  <c r="G179" i="2"/>
  <c r="G13" i="2"/>
  <c r="M17" i="2"/>
  <c r="K27" i="2" s="1"/>
  <c r="M27" i="2" s="1"/>
  <c r="G21" i="2"/>
  <c r="G36" i="2"/>
  <c r="G44" i="2"/>
  <c r="G59" i="2"/>
  <c r="G67" i="2"/>
  <c r="G81" i="2"/>
  <c r="G89" i="2"/>
  <c r="G107" i="2"/>
  <c r="G123" i="2"/>
  <c r="W123" i="2" s="1"/>
  <c r="Y123" i="2" s="1"/>
  <c r="Z123" i="2" s="1"/>
  <c r="G161" i="2"/>
  <c r="M178" i="2"/>
  <c r="M174" i="2" s="1"/>
  <c r="M169" i="2"/>
  <c r="S191" i="2"/>
  <c r="W191" i="2" s="1"/>
  <c r="Y191" i="2" s="1"/>
  <c r="Z191" i="2" s="1"/>
  <c r="M54" i="2"/>
  <c r="G137" i="2"/>
  <c r="G178" i="2"/>
  <c r="S166" i="2"/>
  <c r="Q79" i="2"/>
  <c r="M137" i="2"/>
  <c r="M145" i="2" s="1"/>
  <c r="M150" i="2" s="1"/>
  <c r="S145" i="2"/>
  <c r="S150" i="2" s="1"/>
  <c r="W130" i="2" l="1"/>
  <c r="Y130" i="2" s="1"/>
  <c r="Z130" i="2" s="1"/>
  <c r="G130" i="2"/>
  <c r="Z31" i="2"/>
  <c r="W183" i="2"/>
  <c r="Y183" i="2" s="1"/>
  <c r="Z183" i="2" s="1"/>
  <c r="W95" i="2"/>
  <c r="Y95" i="2" s="1"/>
  <c r="Z95" i="2" s="1"/>
  <c r="Y113" i="2"/>
  <c r="Z113" i="2" s="1"/>
  <c r="Y140" i="2"/>
  <c r="Z140" i="2" s="1"/>
  <c r="S111" i="2"/>
  <c r="M48" i="2"/>
  <c r="S48" i="2"/>
  <c r="S93" i="2"/>
  <c r="S57" i="2"/>
  <c r="W40" i="2"/>
  <c r="Y40" i="2" s="1"/>
  <c r="Z40" i="2" s="1"/>
  <c r="W17" i="2"/>
  <c r="Y17" i="2" s="1"/>
  <c r="Z17" i="2" s="1"/>
  <c r="W137" i="2"/>
  <c r="Y137" i="2" s="1"/>
  <c r="Z137" i="2" s="1"/>
  <c r="W44" i="2"/>
  <c r="W13" i="2"/>
  <c r="Y30" i="2"/>
  <c r="Z30" i="2" s="1"/>
  <c r="W29" i="2"/>
  <c r="Y29" i="2" s="1"/>
  <c r="Z29" i="2" s="1"/>
  <c r="Y175" i="2"/>
  <c r="Z175" i="2" s="1"/>
  <c r="W71" i="2"/>
  <c r="Y71" i="2" s="1"/>
  <c r="Z71" i="2" s="1"/>
  <c r="Y72" i="2"/>
  <c r="Z72" i="2" s="1"/>
  <c r="Y41" i="2"/>
  <c r="Z41" i="2" s="1"/>
  <c r="M57" i="2"/>
  <c r="Y184" i="2"/>
  <c r="Z184" i="2" s="1"/>
  <c r="W75" i="2"/>
  <c r="Y75" i="2" s="1"/>
  <c r="Z75" i="2" s="1"/>
  <c r="Y76" i="2"/>
  <c r="Z76" i="2" s="1"/>
  <c r="W63" i="2"/>
  <c r="Y64" i="2"/>
  <c r="Z64" i="2" s="1"/>
  <c r="W50" i="2"/>
  <c r="Y50" i="2" s="1"/>
  <c r="Z50" i="2" s="1"/>
  <c r="Y51" i="2"/>
  <c r="Z51" i="2" s="1"/>
  <c r="W179" i="2"/>
  <c r="Y179" i="2" s="1"/>
  <c r="Z179" i="2" s="1"/>
  <c r="Y180" i="2"/>
  <c r="Z180" i="2" s="1"/>
  <c r="W36" i="2"/>
  <c r="Y36" i="2" s="1"/>
  <c r="Z36" i="2" s="1"/>
  <c r="W81" i="2"/>
  <c r="W85" i="2"/>
  <c r="Y85" i="2" s="1"/>
  <c r="Z85" i="2" s="1"/>
  <c r="Y86" i="2"/>
  <c r="Z86" i="2" s="1"/>
  <c r="Y18" i="2"/>
  <c r="Z18" i="2" s="1"/>
  <c r="Y96" i="2"/>
  <c r="Z96" i="2" s="1"/>
  <c r="Y45" i="2"/>
  <c r="Z45" i="2" s="1"/>
  <c r="M79" i="2"/>
  <c r="M218" i="2"/>
  <c r="Q25" i="2"/>
  <c r="W103" i="2"/>
  <c r="Y103" i="2" s="1"/>
  <c r="Z103" i="2" s="1"/>
  <c r="Y104" i="2"/>
  <c r="Z104" i="2" s="1"/>
  <c r="M93" i="2"/>
  <c r="W89" i="2"/>
  <c r="Y89" i="2" s="1"/>
  <c r="Z89" i="2" s="1"/>
  <c r="W169" i="2"/>
  <c r="Y169" i="2" s="1"/>
  <c r="Z169" i="2" s="1"/>
  <c r="Y170" i="2"/>
  <c r="Z170" i="2" s="1"/>
  <c r="W59" i="2"/>
  <c r="Y59" i="2" s="1"/>
  <c r="Z59" i="2" s="1"/>
  <c r="Y60" i="2"/>
  <c r="Z60" i="2" s="1"/>
  <c r="W67" i="2"/>
  <c r="Y67" i="2" s="1"/>
  <c r="Z67" i="2" s="1"/>
  <c r="K26" i="2"/>
  <c r="K25" i="2" s="1"/>
  <c r="Y133" i="2"/>
  <c r="Z133" i="2" s="1"/>
  <c r="M111" i="2"/>
  <c r="S79" i="2"/>
  <c r="W161" i="2"/>
  <c r="Y161" i="2" s="1"/>
  <c r="Z161" i="2" s="1"/>
  <c r="Y159" i="2"/>
  <c r="Z159" i="2" s="1"/>
  <c r="W54" i="2"/>
  <c r="Y55" i="2"/>
  <c r="Z55" i="2" s="1"/>
  <c r="W21" i="2"/>
  <c r="Y21" i="2" s="1"/>
  <c r="Z21" i="2" s="1"/>
  <c r="Y22" i="2"/>
  <c r="Z22" i="2" s="1"/>
  <c r="W107" i="2"/>
  <c r="S167" i="2"/>
  <c r="W166" i="2"/>
  <c r="Y166" i="2" s="1"/>
  <c r="Z166" i="2" s="1"/>
  <c r="W178" i="2"/>
  <c r="Y178" i="2" s="1"/>
  <c r="Z178" i="2" s="1"/>
  <c r="G48" i="2"/>
  <c r="G111" i="2"/>
  <c r="G93" i="2"/>
  <c r="G145" i="2"/>
  <c r="G150" i="2" s="1"/>
  <c r="G138" i="2"/>
  <c r="E28" i="2"/>
  <c r="G28" i="2" s="1"/>
  <c r="W28" i="2" s="1"/>
  <c r="Y28" i="2" s="1"/>
  <c r="Z28" i="2" s="1"/>
  <c r="E26" i="2"/>
  <c r="G26" i="2" s="1"/>
  <c r="M138" i="2"/>
  <c r="G57" i="2"/>
  <c r="E27" i="2"/>
  <c r="G27" i="2" s="1"/>
  <c r="W27" i="2" s="1"/>
  <c r="Y27" i="2" s="1"/>
  <c r="Z27" i="2" s="1"/>
  <c r="S183" i="2"/>
  <c r="S218" i="2" s="1"/>
  <c r="G174" i="2"/>
  <c r="G167" i="2"/>
  <c r="G79" i="2"/>
  <c r="M156" i="2"/>
  <c r="M157" i="2" s="1"/>
  <c r="G156" i="2"/>
  <c r="S26" i="2"/>
  <c r="S25" i="2" s="1"/>
  <c r="S34" i="2" s="1"/>
  <c r="S156" i="2"/>
  <c r="S157" i="2" s="1"/>
  <c r="W145" i="2" l="1"/>
  <c r="W150" i="2" s="1"/>
  <c r="Y150" i="2" s="1"/>
  <c r="Z150" i="2" s="1"/>
  <c r="W138" i="2"/>
  <c r="Y138" i="2" s="1"/>
  <c r="Z138" i="2" s="1"/>
  <c r="M26" i="2"/>
  <c r="M25" i="2" s="1"/>
  <c r="M34" i="2" s="1"/>
  <c r="M219" i="2" s="1"/>
  <c r="M221" i="2" s="1"/>
  <c r="W111" i="2"/>
  <c r="Y111" i="2" s="1"/>
  <c r="Z111" i="2" s="1"/>
  <c r="Y107" i="2"/>
  <c r="Z107" i="2" s="1"/>
  <c r="W57" i="2"/>
  <c r="Y57" i="2" s="1"/>
  <c r="Z57" i="2" s="1"/>
  <c r="Y54" i="2"/>
  <c r="Z54" i="2" s="1"/>
  <c r="W93" i="2"/>
  <c r="Y93" i="2" s="1"/>
  <c r="Z93" i="2" s="1"/>
  <c r="Y81" i="2"/>
  <c r="Z81" i="2" s="1"/>
  <c r="Y13" i="2"/>
  <c r="Z13" i="2" s="1"/>
  <c r="W167" i="2"/>
  <c r="Y167" i="2" s="1"/>
  <c r="Z167" i="2" s="1"/>
  <c r="W48" i="2"/>
  <c r="Y48" i="2" s="1"/>
  <c r="Z48" i="2" s="1"/>
  <c r="Y44" i="2"/>
  <c r="Z44" i="2" s="1"/>
  <c r="W79" i="2"/>
  <c r="Y79" i="2" s="1"/>
  <c r="Z79" i="2" s="1"/>
  <c r="Y63" i="2"/>
  <c r="Z63" i="2" s="1"/>
  <c r="W174" i="2"/>
  <c r="Y174" i="2" s="1"/>
  <c r="Z174" i="2" s="1"/>
  <c r="W156" i="2"/>
  <c r="S219" i="2"/>
  <c r="G25" i="2"/>
  <c r="G157" i="2"/>
  <c r="E25" i="2"/>
  <c r="G218" i="2"/>
  <c r="Y145" i="2" l="1"/>
  <c r="Z145" i="2" s="1"/>
  <c r="W26" i="2"/>
  <c r="W25" i="2" s="1"/>
  <c r="W34" i="2" s="1"/>
  <c r="L27" i="1"/>
  <c r="W218" i="2"/>
  <c r="Y218" i="2" s="1"/>
  <c r="Z218" i="2" s="1"/>
  <c r="W157" i="2"/>
  <c r="Y157" i="2" s="1"/>
  <c r="Z157" i="2" s="1"/>
  <c r="Y156" i="2"/>
  <c r="Z156" i="2" s="1"/>
  <c r="G34" i="2"/>
  <c r="G219" i="2" l="1"/>
  <c r="Y26" i="2"/>
  <c r="S221" i="2"/>
  <c r="Y25" i="2"/>
  <c r="Z25" i="2" s="1"/>
  <c r="C27" i="1" l="1"/>
  <c r="G221" i="2" s="1"/>
  <c r="C28" i="1"/>
  <c r="Z26" i="2"/>
  <c r="Y34" i="2"/>
  <c r="W219" i="2"/>
  <c r="N27" i="1" l="1"/>
  <c r="I27" i="1" s="1"/>
  <c r="C30" i="1"/>
  <c r="N28" i="1"/>
  <c r="J221" i="2"/>
  <c r="Z34" i="2"/>
  <c r="Y219" i="2"/>
  <c r="Z219" i="2" s="1"/>
  <c r="K27" i="1" l="1"/>
  <c r="B27" i="1"/>
  <c r="W221" i="2"/>
  <c r="B28" i="1"/>
  <c r="B30" i="1" s="1"/>
  <c r="K28" i="1"/>
  <c r="K30" i="1" s="1"/>
  <c r="I28" i="1"/>
  <c r="I30" i="1" s="1"/>
  <c r="X221" i="2"/>
  <c r="Y221" i="2" s="1"/>
  <c r="N30" i="1"/>
  <c r="M29" i="1"/>
  <c r="M30" i="1" s="1"/>
</calcChain>
</file>

<file path=xl/sharedStrings.xml><?xml version="1.0" encoding="utf-8"?>
<sst xmlns="http://schemas.openxmlformats.org/spreadsheetml/2006/main" count="803" uniqueCount="432">
  <si>
    <t xml:space="preserve">
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</si>
  <si>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</si>
  <si>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</si>
  <si>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</si>
  <si>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</si>
  <si>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</si>
  <si>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</si>
  <si>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</si>
  <si>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</si>
  <si>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</si>
  <si>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</si>
  <si>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</si>
  <si>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</si>
  <si>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</si>
  <si>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</si>
  <si>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</si>
  <si>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</si>
  <si>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</si>
  <si>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</si>
  <si>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</si>
  <si>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</si>
  <si>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</si>
  <si>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</si>
  <si>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</si>
  <si>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</si>
  <si>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</si>
  <si>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</si>
  <si>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</si>
  <si>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</si>
  <si>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</si>
  <si>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</si>
  <si>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</si>
  <si>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</si>
  <si>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</si>
  <si>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</si>
  <si>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</si>
  <si>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</si>
  <si>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</si>
  <si>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</si>
  <si>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</si>
  <si>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</si>
  <si>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</si>
  <si>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</si>
  <si>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</si>
  <si>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</si>
  <si>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</si>
  <si>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</si>
  <si>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</si>
  <si>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</si>
  <si>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</si>
  <si>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</si>
  <si>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</si>
  <si>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</si>
  <si>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</si>
  <si>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</si>
  <si>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</si>
  <si>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</si>
  <si>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</si>
  <si>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</si>
  <si>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</si>
  <si>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</si>
  <si>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</si>
  <si>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</si>
  <si>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</si>
  <si>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</si>
  <si>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</si>
  <si>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</si>
  <si>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</si>
  <si>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</si>
  <si>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</si>
  <si>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</si>
  <si>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</si>
  <si>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</si>
  <si>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</si>
  <si>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</si>
  <si>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</si>
  <si>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</si>
  <si>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</si>
  <si>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</si>
  <si>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</si>
  <si>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</si>
  <si>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</si>
  <si>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</si>
  <si>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</si>
  <si>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</si>
  <si>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</si>
  <si>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</si>
  <si>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</si>
  <si>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</si>
  <si>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</si>
  <si>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</si>
  <si>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</si>
  <si>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</si>
  <si>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</si>
  <si>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</si>
  <si>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</si>
  <si>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</si>
  <si>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</si>
  <si>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</si>
  <si>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</si>
  <si>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</si>
  <si>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</si>
  <si>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</si>
  <si>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</si>
  <si>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</si>
  <si>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</si>
  <si>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</si>
  <si>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</si>
  <si>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</si>
  <si>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</si>
  <si>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</si>
  <si>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</si>
  <si>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</si>
  <si>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</si>
  <si>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</si>
  <si>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</si>
  <si>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</si>
  <si>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</si>
  <si>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</si>
  <si>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</si>
  <si>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</si>
  <si>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</si>
  <si>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</si>
  <si>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</si>
  <si>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</si>
  <si>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</si>
  <si>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</si>
  <si>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</si>
  <si>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</si>
  <si>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</si>
  <si>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</si>
  <si>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</si>
  <si>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</si>
  <si>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</si>
  <si>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</si>
  <si>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</si>
  <si>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</si>
  <si>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</si>
  <si>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</si>
  <si>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</si>
  <si>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</si>
  <si>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</si>
  <si>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</si>
  <si>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</si>
  <si>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</si>
  <si>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</si>
  <si>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</si>
  <si>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</si>
  <si>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</si>
  <si>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</si>
  <si>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</si>
  <si>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</si>
  <si>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</si>
  <si>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</si>
  <si>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</si>
  <si>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</si>
  <si>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</si>
  <si>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</si>
  <si>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7.3</t>
  </si>
  <si>
    <t>7.4</t>
  </si>
  <si>
    <t>7.5</t>
  </si>
  <si>
    <t>7.6</t>
  </si>
  <si>
    <t>7.8</t>
  </si>
  <si>
    <t>Друк інших роздаткових матеріалів</t>
  </si>
  <si>
    <t>7.9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</si>
  <si>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</si>
  <si>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</si>
  <si>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</si>
  <si>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</si>
  <si>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</si>
  <si>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</si>
  <si>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</si>
  <si>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</si>
  <si>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</si>
  <si>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</si>
  <si>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</si>
  <si>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</si>
  <si>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</si>
  <si>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</si>
  <si>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</si>
  <si>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</si>
  <si>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</si>
  <si>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</si>
  <si>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</si>
  <si>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</si>
  <si>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</si>
  <si>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</si>
  <si>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</si>
  <si>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</si>
  <si>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</si>
  <si>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</si>
  <si>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</si>
  <si>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</si>
  <si>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</si>
  <si>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</si>
  <si>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</si>
  <si>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</si>
  <si>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</si>
  <si>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</si>
  <si>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</si>
  <si>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</si>
  <si>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</si>
  <si>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</si>
  <si>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</si>
  <si>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</si>
  <si>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</si>
  <si>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</si>
  <si>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</si>
  <si>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</si>
  <si>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</si>
  <si>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</si>
  <si>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</si>
  <si>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</si>
  <si>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</si>
  <si>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</si>
  <si>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</si>
  <si>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</si>
  <si>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</si>
  <si>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</si>
  <si>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</si>
  <si>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</si>
  <si>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</si>
  <si>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</si>
  <si>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</si>
  <si>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</si>
  <si>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</si>
  <si>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</si>
  <si>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</si>
  <si>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</si>
  <si>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</si>
  <si>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</si>
  <si>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</si>
  <si>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</si>
  <si>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</si>
  <si>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</si>
  <si>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</si>
  <si>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</si>
  <si>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</si>
  <si>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</si>
  <si>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</si>
  <si>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Інші прямі витрати (деталізувати кожний вид витрат)</t>
  </si>
  <si>
    <t>Послуги інтернет-провайдера (вказати період надання послуг)</t>
  </si>
  <si>
    <t xml:space="preserve">Витрати з обслуговування сайту 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</si>
  <si>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</si>
  <si>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</si>
  <si>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</si>
  <si>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</si>
  <si>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Загальна сума, грн. (=5*6)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</si>
  <si>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</si>
  <si>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</si>
  <si>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</si>
  <si>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</si>
  <si>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</si>
  <si>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</si>
  <si>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</si>
  <si>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</si>
  <si>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</si>
  <si>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>Загальна сума гранту</t>
  </si>
  <si>
    <t>Загальна сума співфінансування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</si>
  <si>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</si>
  <si>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</si>
  <si>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</si>
  <si>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</si>
  <si>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</si>
  <si>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</si>
  <si>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</si>
  <si>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</si>
  <si>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</si>
  <si>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</si>
  <si>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</si>
  <si>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</si>
  <si>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</si>
  <si>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</si>
  <si>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</si>
  <si>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</si>
  <si>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</si>
  <si>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</si>
  <si>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</si>
  <si>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</si>
  <si>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</si>
  <si>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</si>
  <si>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</si>
  <si>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</si>
  <si>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</si>
  <si>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</si>
  <si>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</si>
  <si>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</si>
  <si>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</si>
  <si>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</si>
  <si>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</si>
  <si>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</si>
  <si>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Звіт про надходження та використання коштів для реалізації проекту</t>
  </si>
  <si>
    <t>Примітки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</si>
  <si>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</si>
  <si>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</si>
  <si>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Загальна сума реінвестицій
(дохід отриманий від реалізації книг, квитків, програм та інше)</t>
  </si>
  <si>
    <t xml:space="preserve">про надходження та використання коштів для реалізації проєкту </t>
  </si>
  <si>
    <t>Загальна сума всього проєкту</t>
  </si>
  <si>
    <t>Розділ ІІ:</t>
  </si>
  <si>
    <t>Додаток №4</t>
  </si>
  <si>
    <t>до Договору про надання гранту №4EVE51-26427</t>
  </si>
  <si>
    <t>Назва Грантоотримувача: Громадська організація "ЕЛЬ-ЧЄБЄР"</t>
  </si>
  <si>
    <t>Назва проєкту: Мультидисциплінарний проект "Шлях/Yol"</t>
  </si>
  <si>
    <t>Дата завершення проєкту: 30 листопада 2021 року</t>
  </si>
  <si>
    <t>Скибін Рустем Володимирович, Керівник, автор загальної концепції проєкту</t>
  </si>
  <si>
    <t xml:space="preserve">Влодко (Володимир) Кауфман - Куратор мультижанрового проекту «Шлях / Yol»  та ініціативи "Місце зустрічі “Україна” </t>
  </si>
  <si>
    <t xml:space="preserve"> Мовчун Євгеній Олександрович, юрист проєкту</t>
  </si>
  <si>
    <t>Штатні працівники (премія)</t>
  </si>
  <si>
    <t xml:space="preserve">Ляховець Світлана Анатоліївна, менеджерка проєкту, координаторка з комунікацій та по роботі з організаціями-партнерами </t>
  </si>
  <si>
    <t>Адилова Західа Тухтамуратівна, операційна менеджерка проєкту</t>
  </si>
  <si>
    <t>Кудусов Ерфан Енвечович, менеджер проєкту, координатор по роботі з підрядниками</t>
  </si>
  <si>
    <t>1.5.4</t>
  </si>
  <si>
    <t>Помазанова Марина Вікторівна, бухгалтерка проєкту</t>
  </si>
  <si>
    <t xml:space="preserve"> (діб)</t>
  </si>
  <si>
    <t>Світильник трековый 802 GU10 BK у кількості 150 штук з треками.Технічні характеристики: світильник трековий 10 вт, направлене світло</t>
  </si>
  <si>
    <t>Мультимедійний проектор Optoma EH341 2 у кількості 2 штуки. Технічні характеристики: (Яскравість: 3500 ANSI lm. Розширення: 1920х1080 (Full HD). Контрастність: 20,000:1. Роз'єми 2 x HDMI (1.4a 3D) + MHL v1.2, VGA (YPbPr), RS232, USB мишка/сервіс, USB-A Power. Проекційне співвідношення 3 1.48 - 1.62:1. Lamp Life2 Eco+/Dynamic/Eco/Bright 7000/6500/6000/4000 (hrs)</t>
  </si>
  <si>
    <t>Медіасервер LVD design 8ch у кількості 1 штука. Технічні характеристики: медіасервер для відтворення відео файлів розрахований для зведення картинки великої роздільної здатності</t>
  </si>
  <si>
    <t>Оренда вантажного автомобіля (Маршрут: 1. Київ - 2. Світлогірське (Переволочна) Полтавська обл. - 3. Нікополь (скіфське поселення) Дніпропетровська обл. - 4. Кам'янка-Дніпровська (колишня столиця скіфського царя Атея) Запорізька обл. - 5. Бережанка (Каратобе) Херсон.обл. - 6. Горностаївка (Рохат-Кермен) Херсон.обл. - 7. Каховка (Іслам-Кермен) Херсон.обл. - 8. Перекоп (Ор-Капи) Херсон.обл. )</t>
  </si>
  <si>
    <t>км</t>
  </si>
  <si>
    <t>Дата початку проєкту: 26 липня 2021 року</t>
  </si>
  <si>
    <t>від "26" липня 2021 року</t>
  </si>
  <si>
    <t>за період з 26 липня 2021 по 30 листопада 2021 року</t>
  </si>
  <si>
    <t>Фанера вологостійка 18 мм розмір листа 1250х2500мм</t>
  </si>
  <si>
    <t>лист</t>
  </si>
  <si>
    <t>Акріл 6мм розмір листа 3000х2000 мм</t>
  </si>
  <si>
    <t>Фарба водоемульсійна з тоніровкой відро по 10 літрів</t>
  </si>
  <si>
    <t>шт./відро</t>
  </si>
  <si>
    <t>6.1.4</t>
  </si>
  <si>
    <t>6.1.5</t>
  </si>
  <si>
    <t>Тканина блекаут</t>
  </si>
  <si>
    <t>м/п</t>
  </si>
  <si>
    <t>Витратні матеріали на монтаж виставки</t>
  </si>
  <si>
    <t>6.1.6</t>
  </si>
  <si>
    <t>шт</t>
  </si>
  <si>
    <t>Брус 50х25</t>
  </si>
  <si>
    <t>6.1.7</t>
  </si>
  <si>
    <t>м3</t>
  </si>
  <si>
    <t>Плівка чорна</t>
  </si>
  <si>
    <t>13.4.9</t>
  </si>
  <si>
    <t>13.4.28</t>
  </si>
  <si>
    <t xml:space="preserve">Послуги макетування 
(виготовлення макетів)
</t>
  </si>
  <si>
    <t>м2</t>
  </si>
  <si>
    <t>Друк на оракалі</t>
  </si>
  <si>
    <t>Друк фотоматеріалів на ПВХ</t>
  </si>
  <si>
    <t>Друк на банері</t>
  </si>
  <si>
    <t>Фотодрук на плівці Epson</t>
  </si>
  <si>
    <t>Плотерна порізка оракалу</t>
  </si>
  <si>
    <t>7.13</t>
  </si>
  <si>
    <t>7.12</t>
  </si>
  <si>
    <t>Друк банерів</t>
  </si>
  <si>
    <t>7.14</t>
  </si>
  <si>
    <t>7.15</t>
  </si>
  <si>
    <t>Паук</t>
  </si>
  <si>
    <t>Послуги друку запрошень на події Проекту</t>
  </si>
  <si>
    <t>7.16</t>
  </si>
  <si>
    <t>Виготовлення плакатів типу «ПресВол»</t>
  </si>
  <si>
    <t>Друк «Арт буку»</t>
  </si>
  <si>
    <t>Доопрацювання загальної комунікаційної стратегії проекту «Шлях/Yol» та стратегічний консалтинг</t>
  </si>
  <si>
    <t>«SMM-підтримка»</t>
  </si>
  <si>
    <t>Розміщення банерну рекламу у контекстно-медійній мережі Google</t>
  </si>
  <si>
    <t>Промоція Проекту за допомогою платних каналів трафіку (таргетованної реклами у соцмережах та налаштування КМС Adwords)</t>
  </si>
  <si>
    <t>Комунікація зі ЗМІ щодо Проекту та заходів Проекту</t>
  </si>
  <si>
    <t>PR-супровід Проекту та заходів Проекту</t>
  </si>
  <si>
    <t>Рекламний бюджет: Social media ad (реклама у FB, Instagram)</t>
  </si>
  <si>
    <t>Письмовий переклад (англійська мова)</t>
  </si>
  <si>
    <t>Письмовий переклад (кримськотатарська мова)</t>
  </si>
  <si>
    <t>Послуги з редагування письмового перекладу текстів</t>
  </si>
  <si>
    <t>Послуги зі створення контенту для діждитального блоку - VR-зона: "Імерсивна відео-екскурсія-спектакль по вуличках Бахчисараю"</t>
  </si>
  <si>
    <t>Послуги з організації мистецьких резиденцій: Резиденція музичного мистецтва; Резиденція візуального мистецтва; Резиденція медіамистецтва; Виставковий проект в Музеї імені Івана Гончара</t>
  </si>
  <si>
    <t xml:space="preserve">Послуги з орагнізації і проведення резиденції "Школа сучасного перформативного мистецтва" </t>
  </si>
  <si>
    <t xml:space="preserve">Послуги зі створення національних кримськотатірських костюмів </t>
  </si>
  <si>
    <t>13.4.10</t>
  </si>
  <si>
    <t>Послуги з розробки та створення серії традиційних прикрас з металу в техніці «філігрань»</t>
  </si>
  <si>
    <t>13.4.11</t>
  </si>
  <si>
    <t>Послуги зі створення серії традиційних кримськотатарських предметів керамічного мистецтва</t>
  </si>
  <si>
    <t>13.4.12</t>
  </si>
  <si>
    <t>Послуги зі створення серії текстильних та інших предметів, оздоблених традиційною кримськотатрською вишивкою</t>
  </si>
  <si>
    <t>13.4.13</t>
  </si>
  <si>
    <t xml:space="preserve">Послуги зі створення предметів традиційного кримськотатарського ткацтва </t>
  </si>
  <si>
    <t>13.4.14</t>
  </si>
  <si>
    <t>Послуги зі створення предметів чеканки – традиційного кримськотатарського мідного посуду</t>
  </si>
  <si>
    <t>13.4.15</t>
  </si>
  <si>
    <t>Послуги зі створення предметів традиційного кримськотатарського художнього ковальства</t>
  </si>
  <si>
    <t>13.4.16</t>
  </si>
  <si>
    <t xml:space="preserve">Послуги зі створення інкрустованих меблів </t>
  </si>
  <si>
    <t>13.4.17</t>
  </si>
  <si>
    <t xml:space="preserve">Послуги зі створення айдентики (брендинг-системи проекту) та дизайн всіх поліграфічних матеріалів </t>
  </si>
  <si>
    <t>13.4.18</t>
  </si>
  <si>
    <t>Консультативі послуги фахового науковця історика з історії Криму Ханського періоду ДО 1784 року</t>
  </si>
  <si>
    <t>13.4.19</t>
  </si>
  <si>
    <t>Консультативі послуги фахового науковця історика з історії Криму Ханського періоду ПІСЛЯ 1784 року</t>
  </si>
  <si>
    <t>13.4.20</t>
  </si>
  <si>
    <t xml:space="preserve">Консультативі послуги фахового науковця культуролога </t>
  </si>
  <si>
    <t>13.4.21</t>
  </si>
  <si>
    <t xml:space="preserve">Послуги зі створення «Виставковий блок "Філокартія" в арт-проєкті "Шлях/Yol"» </t>
  </si>
  <si>
    <t>13.4.22</t>
  </si>
  <si>
    <t>13.4.23</t>
  </si>
  <si>
    <t>Послуги зі створення виставкового блоку доданої реальності (Віртуальна галерея у мобільному) в виставковому проєкті в Музеї Гончара</t>
  </si>
  <si>
    <t>13.4.24</t>
  </si>
  <si>
    <t>Послуги зі створення виставкового блоку "Спадщина" в арт-проєкті "Шлях/Yol" в Кримському домі</t>
  </si>
  <si>
    <t>13.4.25</t>
  </si>
  <si>
    <t>Послуги зі створення відеоматеріалів для виставкової частини проекту «Шлях/Yol» у «Кримському домі» та для їх поширення у музеях України</t>
  </si>
  <si>
    <t>13.4.26</t>
  </si>
  <si>
    <t>Послуги зі створення інформаційного відео-блоку проекту «Шлях/Yol» (надалі – Проект) для рекламної кампанії Проекту, а також освітніх та інформативних відео-матеріалів для розміщення у мережі Інтернет, їх поширення через ЗМІ та/або у інший спосіб</t>
  </si>
  <si>
    <t>13.4.27</t>
  </si>
  <si>
    <t>Послуги з організації та проведення культурно-соціальних акцій в межах ініціативи "Арт-караван Чумацький шлях"</t>
  </si>
  <si>
    <t>Послуги з підготовки простору та технічного забезпечення головної локації Проекту «Шлях/Yol» за адресою:  Кримський дім (283 кв.м., адреса: вул. Омельяновича-Павленка, 9, Київ</t>
  </si>
  <si>
    <t>13.4.29</t>
  </si>
  <si>
    <t>13.4.30</t>
  </si>
  <si>
    <t>Послуги монтажні з відтворення експозиційного простору та технічного забезпечення головної локації Проекту за адресою: Кримський дім (283 кв.м., адреса: вул. Омельяновича-Павленка, 9, Київ)</t>
  </si>
  <si>
    <t>13.4.31</t>
  </si>
  <si>
    <t>Послуги з фотофіксації заходів Проекту</t>
  </si>
  <si>
    <t>13.4.32</t>
  </si>
  <si>
    <t>Послуги зі створення «Відеоматеріалів для арт-проєкту "Шлях/Yol" та Дитячої платформи "Шлях" у Кримському домі» (унікальні народні колискові пісні у виконанні професійних кримськотатарських виконавців із накладанням відеоряду для кожної пісні на основі анімованих дитячих малюнків)</t>
  </si>
  <si>
    <t>Назва ЛОТ-у: Культура Криму</t>
  </si>
  <si>
    <t>Назва конкурсної програми: Знакові події</t>
  </si>
  <si>
    <t>Керівник</t>
  </si>
  <si>
    <t>Дезінфікуючі засоби для рук (для зустрічей, записів та події</t>
  </si>
  <si>
    <t>13.4.33</t>
  </si>
  <si>
    <t>Послуги з організації та проведення виставкового проекту в Музеї Івана Гончара (вул.Лаврська, 19, Київ, Київська обл., 01015)</t>
  </si>
  <si>
    <t>діб</t>
  </si>
  <si>
    <t>Інші види витрат</t>
  </si>
  <si>
    <t>Соціальні внески за договорами ЦПХ з підрядниками (ЄСВ) розділу "Послуги з просування"</t>
  </si>
  <si>
    <t>7.7</t>
  </si>
  <si>
    <t>Друк сіті лайтів (постерів)</t>
  </si>
  <si>
    <t>7.17</t>
  </si>
  <si>
    <t xml:space="preserve">Соціальні внески за договорами ЦПХ з підрядниками (ЄСВ) розділу "Поліграфічні послуги" </t>
  </si>
  <si>
    <t>Рекламні витрати (зазначити конкретну назву рекалмних послуг)</t>
  </si>
  <si>
    <t>Р.В.Скибін</t>
  </si>
  <si>
    <t xml:space="preserve">Керівник </t>
  </si>
  <si>
    <t>Послуги зі створення дитячого простору "Шлях".  (Договір, акт виконаних робіт з контрагентом)</t>
  </si>
  <si>
    <t>Друк плакатів формат А2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</si>
</sst>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₴_-;\-* #,##0.00\ _₴_-;_-* &quot;-&quot;??\ _₴_-;_-@"/>
    <numFmt numFmtId="165" formatCode="&quot;$&quot;#,##0"/>
    <numFmt numFmtId="166" formatCode="d\.m"/>
  </numFmts>
  <fonts count="40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3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1" fillId="0" borderId="12" xfId="0" applyFont="1" applyBorder="1"/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vertical="center" wrapText="1"/>
    </xf>
    <xf numFmtId="4" fontId="2" fillId="3" borderId="28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 wrapText="1"/>
    </xf>
    <xf numFmtId="3" fontId="2" fillId="4" borderId="28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vertical="center" wrapText="1"/>
    </xf>
    <xf numFmtId="0" fontId="0" fillId="2" borderId="30" xfId="0" applyFont="1" applyFill="1" applyBorder="1" applyAlignment="1">
      <alignment horizontal="center" vertical="center"/>
    </xf>
    <xf numFmtId="4" fontId="0" fillId="2" borderId="30" xfId="0" applyNumberFormat="1" applyFont="1" applyFill="1" applyBorder="1" applyAlignment="1">
      <alignment horizontal="right" vertical="center"/>
    </xf>
    <xf numFmtId="4" fontId="17" fillId="2" borderId="3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1" xfId="0" applyFont="1" applyFill="1" applyBorder="1" applyAlignment="1">
      <alignment vertical="center"/>
    </xf>
    <xf numFmtId="4" fontId="1" fillId="5" borderId="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top"/>
    </xf>
    <xf numFmtId="164" fontId="2" fillId="0" borderId="35" xfId="0" applyNumberFormat="1" applyFont="1" applyBorder="1" applyAlignment="1">
      <alignment vertical="top"/>
    </xf>
    <xf numFmtId="49" fontId="3" fillId="0" borderId="36" xfId="0" applyNumberFormat="1" applyFont="1" applyBorder="1" applyAlignment="1">
      <alignment horizontal="center" vertical="top"/>
    </xf>
    <xf numFmtId="0" fontId="4" fillId="0" borderId="37" xfId="0" applyFont="1" applyBorder="1" applyAlignment="1">
      <alignment vertical="top" wrapText="1"/>
    </xf>
    <xf numFmtId="0" fontId="1" fillId="0" borderId="35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38" xfId="0" applyNumberFormat="1" applyFont="1" applyBorder="1" applyAlignment="1">
      <alignment horizontal="right" vertical="top"/>
    </xf>
    <xf numFmtId="4" fontId="12" fillId="0" borderId="39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164" fontId="2" fillId="0" borderId="40" xfId="0" applyNumberFormat="1" applyFont="1" applyBorder="1" applyAlignment="1">
      <alignment vertical="top"/>
    </xf>
    <xf numFmtId="49" fontId="3" fillId="0" borderId="41" xfId="0" applyNumberFormat="1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right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2" fillId="0" borderId="42" xfId="0" applyNumberFormat="1" applyFont="1" applyBorder="1" applyAlignment="1">
      <alignment horizontal="right" vertical="top"/>
    </xf>
    <xf numFmtId="4" fontId="1" fillId="0" borderId="43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4" fontId="1" fillId="0" borderId="45" xfId="0" applyNumberFormat="1" applyFont="1" applyBorder="1" applyAlignment="1">
      <alignment horizontal="right" vertical="top"/>
    </xf>
    <xf numFmtId="49" fontId="3" fillId="0" borderId="46" xfId="0" applyNumberFormat="1" applyFont="1" applyBorder="1" applyAlignment="1">
      <alignment horizontal="center" vertical="top"/>
    </xf>
    <xf numFmtId="164" fontId="2" fillId="0" borderId="47" xfId="0" applyNumberFormat="1" applyFont="1" applyBorder="1" applyAlignment="1">
      <alignment vertical="top"/>
    </xf>
    <xf numFmtId="49" fontId="3" fillId="0" borderId="48" xfId="0" applyNumberFormat="1" applyFont="1" applyBorder="1" applyAlignment="1">
      <alignment horizontal="center" vertical="top"/>
    </xf>
    <xf numFmtId="0" fontId="1" fillId="0" borderId="47" xfId="0" applyFont="1" applyBorder="1" applyAlignment="1">
      <alignment horizontal="center" vertical="top"/>
    </xf>
    <xf numFmtId="4" fontId="1" fillId="0" borderId="6" xfId="0" applyNumberFormat="1" applyFont="1" applyBorder="1" applyAlignment="1">
      <alignment horizontal="right" vertical="top"/>
    </xf>
    <xf numFmtId="4" fontId="1" fillId="0" borderId="49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12" fillId="0" borderId="51" xfId="0" applyNumberFormat="1" applyFont="1" applyBorder="1" applyAlignment="1">
      <alignment horizontal="right" vertical="top"/>
    </xf>
    <xf numFmtId="0" fontId="1" fillId="0" borderId="52" xfId="0" applyFont="1" applyBorder="1" applyAlignment="1">
      <alignment vertical="top" wrapText="1"/>
    </xf>
    <xf numFmtId="4" fontId="2" fillId="7" borderId="54" xfId="0" applyNumberFormat="1" applyFont="1" applyFill="1" applyBorder="1" applyAlignment="1">
      <alignment horizontal="right" vertical="center"/>
    </xf>
    <xf numFmtId="4" fontId="2" fillId="7" borderId="55" xfId="0" applyNumberFormat="1" applyFont="1" applyFill="1" applyBorder="1" applyAlignment="1">
      <alignment horizontal="right" vertical="center"/>
    </xf>
    <xf numFmtId="4" fontId="2" fillId="7" borderId="56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5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1" fillId="0" borderId="37" xfId="0" applyFont="1" applyBorder="1" applyAlignment="1">
      <alignment vertical="top" wrapText="1"/>
    </xf>
    <xf numFmtId="4" fontId="12" fillId="7" borderId="29" xfId="0" applyNumberFormat="1" applyFont="1" applyFill="1" applyBorder="1" applyAlignment="1">
      <alignment horizontal="right" vertical="center"/>
    </xf>
    <xf numFmtId="0" fontId="4" fillId="0" borderId="35" xfId="0" applyFont="1" applyBorder="1" applyAlignment="1">
      <alignment horizontal="center" vertical="top" wrapText="1"/>
    </xf>
    <xf numFmtId="4" fontId="1" fillId="0" borderId="7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38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0" fontId="1" fillId="0" borderId="37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center" vertical="top"/>
    </xf>
    <xf numFmtId="0" fontId="1" fillId="0" borderId="52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center" vertical="top"/>
    </xf>
    <xf numFmtId="164" fontId="18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60" xfId="0" applyNumberFormat="1" applyFont="1" applyFill="1" applyBorder="1" applyAlignment="1">
      <alignment horizontal="right" vertical="center"/>
    </xf>
    <xf numFmtId="0" fontId="1" fillId="5" borderId="62" xfId="0" applyFont="1" applyFill="1" applyBorder="1" applyAlignment="1">
      <alignment horizontal="center" vertical="center"/>
    </xf>
    <xf numFmtId="0" fontId="4" fillId="0" borderId="63" xfId="0" applyFont="1" applyBorder="1" applyAlignment="1">
      <alignment vertical="top" wrapText="1"/>
    </xf>
    <xf numFmtId="164" fontId="2" fillId="0" borderId="7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0" fontId="2" fillId="5" borderId="61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vertical="center"/>
    </xf>
    <xf numFmtId="0" fontId="4" fillId="0" borderId="66" xfId="0" applyFont="1" applyBorder="1" applyAlignment="1">
      <alignment vertical="top" wrapText="1"/>
    </xf>
    <xf numFmtId="0" fontId="1" fillId="0" borderId="63" xfId="0" applyFont="1" applyBorder="1" applyAlignment="1">
      <alignment vertical="top" wrapText="1"/>
    </xf>
    <xf numFmtId="4" fontId="4" fillId="0" borderId="7" xfId="0" applyNumberFormat="1" applyFont="1" applyBorder="1" applyAlignment="1">
      <alignment horizontal="right" vertical="top"/>
    </xf>
    <xf numFmtId="4" fontId="4" fillId="0" borderId="9" xfId="0" applyNumberFormat="1" applyFont="1" applyBorder="1" applyAlignment="1">
      <alignment horizontal="right" vertical="top"/>
    </xf>
    <xf numFmtId="166" fontId="3" fillId="0" borderId="36" xfId="0" applyNumberFormat="1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4" fontId="1" fillId="0" borderId="39" xfId="0" applyNumberFormat="1" applyFont="1" applyBorder="1" applyAlignment="1">
      <alignment horizontal="right" vertical="top"/>
    </xf>
    <xf numFmtId="0" fontId="1" fillId="0" borderId="41" xfId="0" applyFont="1" applyBorder="1" applyAlignment="1">
      <alignment horizontal="center" vertical="top"/>
    </xf>
    <xf numFmtId="4" fontId="1" fillId="0" borderId="42" xfId="0" applyNumberFormat="1" applyFont="1" applyBorder="1" applyAlignment="1">
      <alignment horizontal="right" vertical="top"/>
    </xf>
    <xf numFmtId="0" fontId="1" fillId="0" borderId="12" xfId="0" applyFont="1" applyBorder="1" applyAlignment="1">
      <alignment vertical="top" wrapText="1"/>
    </xf>
    <xf numFmtId="4" fontId="1" fillId="0" borderId="51" xfId="0" applyNumberFormat="1" applyFont="1" applyBorder="1" applyAlignment="1">
      <alignment horizontal="right" vertical="top"/>
    </xf>
    <xf numFmtId="166" fontId="3" fillId="0" borderId="41" xfId="0" applyNumberFormat="1" applyFont="1" applyBorder="1" applyAlignment="1">
      <alignment horizontal="center" vertical="top"/>
    </xf>
    <xf numFmtId="166" fontId="3" fillId="0" borderId="46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164" fontId="2" fillId="0" borderId="36" xfId="0" applyNumberFormat="1" applyFont="1" applyBorder="1" applyAlignment="1">
      <alignment vertical="top"/>
    </xf>
    <xf numFmtId="164" fontId="2" fillId="0" borderId="41" xfId="0" applyNumberFormat="1" applyFont="1" applyBorder="1" applyAlignment="1">
      <alignment vertical="top"/>
    </xf>
    <xf numFmtId="166" fontId="3" fillId="0" borderId="48" xfId="0" applyNumberFormat="1" applyFont="1" applyBorder="1" applyAlignment="1">
      <alignment horizontal="center" vertical="top"/>
    </xf>
    <xf numFmtId="164" fontId="2" fillId="0" borderId="11" xfId="0" applyNumberFormat="1" applyFont="1" applyBorder="1" applyAlignment="1">
      <alignment vertical="top"/>
    </xf>
    <xf numFmtId="49" fontId="3" fillId="0" borderId="8" xfId="0" applyNumberFormat="1" applyFont="1" applyBorder="1" applyAlignment="1">
      <alignment horizontal="center" vertical="top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12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22" fillId="0" borderId="0" xfId="0" applyFont="1"/>
    <xf numFmtId="4" fontId="23" fillId="0" borderId="0" xfId="0" applyNumberFormat="1" applyFont="1" applyAlignment="1">
      <alignment horizontal="right"/>
    </xf>
    <xf numFmtId="0" fontId="0" fillId="0" borderId="0" xfId="0" applyFont="1" applyAlignment="1"/>
    <xf numFmtId="0" fontId="25" fillId="0" borderId="63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5" fillId="0" borderId="52" xfId="0" applyFont="1" applyBorder="1" applyAlignment="1">
      <alignment vertical="top" wrapText="1"/>
    </xf>
    <xf numFmtId="0" fontId="25" fillId="0" borderId="37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 vertical="center"/>
    </xf>
    <xf numFmtId="49" fontId="3" fillId="0" borderId="80" xfId="0" applyNumberFormat="1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1" fillId="0" borderId="80" xfId="0" applyFont="1" applyBorder="1" applyAlignment="1">
      <alignment vertical="top" wrapText="1"/>
    </xf>
    <xf numFmtId="0" fontId="1" fillId="0" borderId="67" xfId="0" applyFont="1" applyBorder="1" applyAlignment="1">
      <alignment vertical="top" wrapText="1"/>
    </xf>
    <xf numFmtId="0" fontId="1" fillId="5" borderId="69" xfId="0" applyFont="1" applyFill="1" applyBorder="1" applyAlignment="1">
      <alignment horizontal="center" vertical="center"/>
    </xf>
    <xf numFmtId="0" fontId="1" fillId="0" borderId="79" xfId="0" applyFont="1" applyBorder="1" applyAlignment="1">
      <alignment horizontal="center" vertical="top"/>
    </xf>
    <xf numFmtId="0" fontId="1" fillId="0" borderId="80" xfId="0" applyFont="1" applyBorder="1" applyAlignment="1">
      <alignment horizontal="center" vertical="top"/>
    </xf>
    <xf numFmtId="0" fontId="1" fillId="0" borderId="82" xfId="0" applyFont="1" applyBorder="1" applyAlignment="1">
      <alignment horizontal="center" vertical="top"/>
    </xf>
    <xf numFmtId="0" fontId="4" fillId="0" borderId="52" xfId="0" applyFont="1" applyBorder="1" applyAlignment="1">
      <alignment vertical="top" wrapText="1"/>
    </xf>
    <xf numFmtId="0" fontId="2" fillId="5" borderId="73" xfId="0" applyFont="1" applyFill="1" applyBorder="1" applyAlignment="1">
      <alignment vertical="center"/>
    </xf>
    <xf numFmtId="0" fontId="1" fillId="5" borderId="78" xfId="0" applyFont="1" applyFill="1" applyBorder="1" applyAlignment="1">
      <alignment horizontal="center" vertical="center"/>
    </xf>
    <xf numFmtId="164" fontId="18" fillId="7" borderId="83" xfId="0" applyNumberFormat="1" applyFont="1" applyFill="1" applyBorder="1" applyAlignment="1">
      <alignment vertical="center"/>
    </xf>
    <xf numFmtId="164" fontId="2" fillId="7" borderId="84" xfId="0" applyNumberFormat="1" applyFont="1" applyFill="1" applyBorder="1" applyAlignment="1">
      <alignment horizontal="center" vertical="center"/>
    </xf>
    <xf numFmtId="0" fontId="2" fillId="7" borderId="84" xfId="0" applyFont="1" applyFill="1" applyBorder="1" applyAlignment="1">
      <alignment vertical="center" wrapText="1"/>
    </xf>
    <xf numFmtId="0" fontId="2" fillId="7" borderId="85" xfId="0" applyFont="1" applyFill="1" applyBorder="1" applyAlignment="1">
      <alignment horizontal="center" vertical="center"/>
    </xf>
    <xf numFmtId="4" fontId="2" fillId="7" borderId="86" xfId="0" applyNumberFormat="1" applyFont="1" applyFill="1" applyBorder="1" applyAlignment="1">
      <alignment horizontal="right" vertical="center"/>
    </xf>
    <xf numFmtId="164" fontId="24" fillId="7" borderId="83" xfId="0" applyNumberFormat="1" applyFont="1" applyFill="1" applyBorder="1" applyAlignment="1">
      <alignment vertical="center"/>
    </xf>
    <xf numFmtId="49" fontId="3" fillId="0" borderId="82" xfId="0" applyNumberFormat="1" applyFont="1" applyBorder="1" applyAlignment="1">
      <alignment horizontal="center" vertical="top"/>
    </xf>
    <xf numFmtId="0" fontId="1" fillId="0" borderId="82" xfId="0" applyFont="1" applyBorder="1" applyAlignment="1">
      <alignment vertical="top" wrapText="1"/>
    </xf>
    <xf numFmtId="0" fontId="4" fillId="0" borderId="71" xfId="0" applyFont="1" applyBorder="1" applyAlignment="1">
      <alignment vertical="top" wrapText="1"/>
    </xf>
    <xf numFmtId="0" fontId="1" fillId="0" borderId="51" xfId="0" applyFont="1" applyBorder="1" applyAlignment="1">
      <alignment vertical="top" wrapText="1"/>
    </xf>
    <xf numFmtId="0" fontId="1" fillId="0" borderId="39" xfId="0" applyFont="1" applyBorder="1" applyAlignment="1">
      <alignment vertical="top" wrapText="1"/>
    </xf>
    <xf numFmtId="0" fontId="3" fillId="5" borderId="13" xfId="0" applyFont="1" applyFill="1" applyBorder="1" applyAlignment="1">
      <alignment horizontal="center" vertical="center"/>
    </xf>
    <xf numFmtId="4" fontId="27" fillId="3" borderId="29" xfId="0" applyNumberFormat="1" applyFont="1" applyFill="1" applyBorder="1" applyAlignment="1">
      <alignment horizontal="center" vertical="center" wrapText="1"/>
    </xf>
    <xf numFmtId="0" fontId="28" fillId="0" borderId="38" xfId="0" applyFont="1" applyBorder="1" applyAlignment="1">
      <alignment vertical="top" wrapText="1"/>
    </xf>
    <xf numFmtId="0" fontId="28" fillId="0" borderId="0" xfId="0" applyFont="1" applyAlignment="1">
      <alignment wrapText="1"/>
    </xf>
    <xf numFmtId="0" fontId="28" fillId="0" borderId="0" xfId="0" applyNumberFormat="1" applyFont="1" applyAlignment="1">
      <alignment vertical="center"/>
    </xf>
    <xf numFmtId="0" fontId="28" fillId="0" borderId="0" xfId="0" applyNumberFormat="1" applyFont="1" applyAlignment="1"/>
    <xf numFmtId="0" fontId="28" fillId="0" borderId="0" xfId="0" applyFont="1" applyAlignment="1">
      <alignment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30" fillId="2" borderId="29" xfId="0" applyFont="1" applyFill="1" applyBorder="1" applyAlignment="1">
      <alignment vertical="center" wrapText="1"/>
    </xf>
    <xf numFmtId="0" fontId="28" fillId="0" borderId="10" xfId="0" applyFont="1" applyBorder="1" applyAlignment="1">
      <alignment vertical="top" wrapText="1"/>
    </xf>
    <xf numFmtId="0" fontId="28" fillId="0" borderId="45" xfId="0" applyFont="1" applyBorder="1" applyAlignment="1">
      <alignment vertical="top" wrapText="1"/>
    </xf>
    <xf numFmtId="0" fontId="28" fillId="0" borderId="50" xfId="0" applyFont="1" applyBorder="1" applyAlignment="1">
      <alignment vertical="top" wrapText="1"/>
    </xf>
    <xf numFmtId="0" fontId="29" fillId="7" borderId="1" xfId="0" applyFont="1" applyFill="1" applyBorder="1" applyAlignment="1">
      <alignment vertical="center" wrapText="1"/>
    </xf>
    <xf numFmtId="0" fontId="29" fillId="2" borderId="53" xfId="0" applyFont="1" applyFill="1" applyBorder="1" applyAlignment="1">
      <alignment vertical="center" wrapText="1"/>
    </xf>
    <xf numFmtId="0" fontId="31" fillId="0" borderId="0" xfId="0" applyFont="1" applyAlignment="1">
      <alignment wrapText="1"/>
    </xf>
    <xf numFmtId="0" fontId="30" fillId="0" borderId="0" xfId="0" applyFont="1" applyAlignment="1"/>
    <xf numFmtId="0" fontId="25" fillId="0" borderId="35" xfId="0" applyFont="1" applyBorder="1" applyAlignment="1">
      <alignment horizontal="center" vertical="top"/>
    </xf>
    <xf numFmtId="0" fontId="25" fillId="0" borderId="40" xfId="0" applyFont="1" applyBorder="1" applyAlignment="1">
      <alignment horizontal="center" vertical="top"/>
    </xf>
    <xf numFmtId="4" fontId="2" fillId="8" borderId="69" xfId="0" applyNumberFormat="1" applyFont="1" applyFill="1" applyBorder="1" applyAlignment="1">
      <alignment horizontal="right" vertical="center"/>
    </xf>
    <xf numFmtId="0" fontId="4" fillId="0" borderId="77" xfId="0" applyFont="1" applyBorder="1" applyAlignment="1">
      <alignment horizontal="center" vertical="top"/>
    </xf>
    <xf numFmtId="0" fontId="2" fillId="6" borderId="89" xfId="0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74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12" fillId="0" borderId="34" xfId="0" applyNumberFormat="1" applyFont="1" applyFill="1" applyBorder="1" applyAlignment="1">
      <alignment horizontal="right" vertical="top"/>
    </xf>
    <xf numFmtId="0" fontId="0" fillId="0" borderId="0" xfId="0" applyFont="1" applyAlignment="1"/>
    <xf numFmtId="4" fontId="12" fillId="7" borderId="69" xfId="0" applyNumberFormat="1" applyFont="1" applyFill="1" applyBorder="1" applyAlignment="1">
      <alignment horizontal="right" vertical="center"/>
    </xf>
    <xf numFmtId="4" fontId="12" fillId="0" borderId="76" xfId="0" applyNumberFormat="1" applyFont="1" applyFill="1" applyBorder="1" applyAlignment="1">
      <alignment horizontal="right" vertical="top"/>
    </xf>
    <xf numFmtId="4" fontId="32" fillId="9" borderId="89" xfId="0" applyNumberFormat="1" applyFont="1" applyFill="1" applyBorder="1" applyAlignment="1">
      <alignment horizontal="right" vertical="top"/>
    </xf>
    <xf numFmtId="10" fontId="12" fillId="0" borderId="34" xfId="0" applyNumberFormat="1" applyFont="1" applyFill="1" applyBorder="1" applyAlignment="1">
      <alignment horizontal="right" vertical="top"/>
    </xf>
    <xf numFmtId="0" fontId="33" fillId="0" borderId="0" xfId="0" applyFont="1"/>
    <xf numFmtId="10" fontId="33" fillId="0" borderId="0" xfId="0" applyNumberFormat="1" applyFont="1"/>
    <xf numFmtId="4" fontId="33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5" fillId="0" borderId="0" xfId="0" applyNumberFormat="1" applyFont="1"/>
    <xf numFmtId="4" fontId="35" fillId="0" borderId="0" xfId="0" applyNumberFormat="1" applyFont="1"/>
    <xf numFmtId="0" fontId="36" fillId="0" borderId="0" xfId="0" applyFont="1" applyAlignment="1">
      <alignment horizontal="center" vertical="center" wrapText="1"/>
    </xf>
    <xf numFmtId="14" fontId="0" fillId="0" borderId="0" xfId="0" applyNumberFormat="1" applyFont="1" applyAlignment="1"/>
    <xf numFmtId="0" fontId="35" fillId="0" borderId="0" xfId="0" applyFont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2" fontId="35" fillId="0" borderId="0" xfId="0" applyNumberFormat="1" applyFont="1" applyAlignment="1">
      <alignment horizontal="center" vertical="center"/>
    </xf>
    <xf numFmtId="0" fontId="38" fillId="0" borderId="0" xfId="0" applyFont="1"/>
    <xf numFmtId="0" fontId="38" fillId="0" borderId="32" xfId="0" applyFont="1" applyBorder="1"/>
    <xf numFmtId="10" fontId="38" fillId="0" borderId="0" xfId="0" applyNumberFormat="1" applyFont="1"/>
    <xf numFmtId="0" fontId="35" fillId="0" borderId="0" xfId="0" applyFont="1" applyAlignment="1">
      <alignment horizontal="right"/>
    </xf>
    <xf numFmtId="0" fontId="35" fillId="0" borderId="0" xfId="0" applyFont="1"/>
    <xf numFmtId="4" fontId="2" fillId="3" borderId="29" xfId="0" applyNumberFormat="1" applyFont="1" applyFill="1" applyBorder="1" applyAlignment="1">
      <alignment horizontal="center" vertical="center" wrapText="1"/>
    </xf>
    <xf numFmtId="10" fontId="35" fillId="0" borderId="90" xfId="0" applyNumberFormat="1" applyFont="1" applyBorder="1" applyAlignment="1">
      <alignment horizontal="center" vertical="center"/>
    </xf>
    <xf numFmtId="4" fontId="35" fillId="0" borderId="90" xfId="0" applyNumberFormat="1" applyFont="1" applyBorder="1" applyAlignment="1">
      <alignment horizontal="center" vertical="center"/>
    </xf>
    <xf numFmtId="10" fontId="35" fillId="0" borderId="91" xfId="0" applyNumberFormat="1" applyFont="1" applyBorder="1" applyAlignment="1">
      <alignment horizontal="center" vertical="center"/>
    </xf>
    <xf numFmtId="4" fontId="35" fillId="0" borderId="92" xfId="0" applyNumberFormat="1" applyFont="1" applyBorder="1" applyAlignment="1">
      <alignment horizontal="center" vertical="center"/>
    </xf>
    <xf numFmtId="4" fontId="35" fillId="0" borderId="93" xfId="0" applyNumberFormat="1" applyFont="1" applyBorder="1" applyAlignment="1">
      <alignment horizontal="center" vertical="center"/>
    </xf>
    <xf numFmtId="4" fontId="35" fillId="0" borderId="94" xfId="0" applyNumberFormat="1" applyFont="1" applyBorder="1" applyAlignment="1">
      <alignment horizontal="center" vertical="center"/>
    </xf>
    <xf numFmtId="10" fontId="35" fillId="0" borderId="94" xfId="0" applyNumberFormat="1" applyFont="1" applyBorder="1" applyAlignment="1">
      <alignment horizontal="center" vertical="center"/>
    </xf>
    <xf numFmtId="10" fontId="35" fillId="0" borderId="93" xfId="0" applyNumberFormat="1" applyFont="1" applyBorder="1" applyAlignment="1">
      <alignment horizontal="center" vertical="center"/>
    </xf>
    <xf numFmtId="4" fontId="36" fillId="0" borderId="95" xfId="0" applyNumberFormat="1" applyFont="1" applyBorder="1" applyAlignment="1">
      <alignment horizontal="center" vertical="center"/>
    </xf>
    <xf numFmtId="0" fontId="35" fillId="0" borderId="88" xfId="0" applyFont="1" applyBorder="1" applyAlignment="1">
      <alignment horizontal="center" vertical="center" wrapText="1"/>
    </xf>
    <xf numFmtId="0" fontId="35" fillId="0" borderId="80" xfId="0" applyFont="1" applyBorder="1" applyAlignment="1">
      <alignment horizontal="center" vertical="center" wrapText="1"/>
    </xf>
    <xf numFmtId="0" fontId="35" fillId="0" borderId="82" xfId="0" applyFont="1" applyBorder="1" applyAlignment="1">
      <alignment horizontal="center" vertical="center" wrapText="1"/>
    </xf>
    <xf numFmtId="0" fontId="35" fillId="0" borderId="89" xfId="0" applyFont="1" applyBorder="1" applyAlignment="1">
      <alignment horizontal="center" vertical="center" wrapText="1"/>
    </xf>
    <xf numFmtId="4" fontId="2" fillId="7" borderId="100" xfId="0" applyNumberFormat="1" applyFont="1" applyFill="1" applyBorder="1" applyAlignment="1">
      <alignment horizontal="right" vertical="center"/>
    </xf>
    <xf numFmtId="4" fontId="2" fillId="7" borderId="70" xfId="0" applyNumberFormat="1" applyFont="1" applyFill="1" applyBorder="1" applyAlignment="1">
      <alignment horizontal="right" vertical="center"/>
    </xf>
    <xf numFmtId="4" fontId="2" fillId="7" borderId="89" xfId="0" applyNumberFormat="1" applyFont="1" applyFill="1" applyBorder="1" applyAlignment="1">
      <alignment horizontal="right" vertical="center"/>
    </xf>
    <xf numFmtId="4" fontId="12" fillId="12" borderId="76" xfId="0" applyNumberFormat="1" applyFont="1" applyFill="1" applyBorder="1" applyAlignment="1">
      <alignment horizontal="right" vertical="top"/>
    </xf>
    <xf numFmtId="4" fontId="12" fillId="10" borderId="76" xfId="0" applyNumberFormat="1" applyFont="1" applyFill="1" applyBorder="1" applyAlignment="1">
      <alignment horizontal="right" vertical="top"/>
    </xf>
    <xf numFmtId="4" fontId="35" fillId="0" borderId="103" xfId="0" applyNumberFormat="1" applyFont="1" applyBorder="1" applyAlignment="1">
      <alignment horizontal="center" vertical="center"/>
    </xf>
    <xf numFmtId="10" fontId="35" fillId="0" borderId="103" xfId="0" applyNumberFormat="1" applyFont="1" applyBorder="1" applyAlignment="1">
      <alignment horizontal="center" vertical="center"/>
    </xf>
    <xf numFmtId="49" fontId="35" fillId="0" borderId="89" xfId="0" applyNumberFormat="1" applyFont="1" applyBorder="1" applyAlignment="1">
      <alignment horizontal="center" vertical="center" wrapText="1"/>
    </xf>
    <xf numFmtId="49" fontId="35" fillId="0" borderId="94" xfId="0" applyNumberFormat="1" applyFont="1" applyBorder="1" applyAlignment="1">
      <alignment horizontal="center" vertical="center"/>
    </xf>
    <xf numFmtId="49" fontId="35" fillId="0" borderId="95" xfId="0" applyNumberFormat="1" applyFont="1" applyBorder="1" applyAlignment="1">
      <alignment horizontal="center" vertical="center"/>
    </xf>
    <xf numFmtId="49" fontId="35" fillId="0" borderId="106" xfId="0" applyNumberFormat="1" applyFont="1" applyBorder="1" applyAlignment="1">
      <alignment horizontal="center" vertical="center"/>
    </xf>
    <xf numFmtId="10" fontId="36" fillId="0" borderId="107" xfId="0" applyNumberFormat="1" applyFont="1" applyBorder="1" applyAlignment="1">
      <alignment horizontal="center" vertical="center"/>
    </xf>
    <xf numFmtId="4" fontId="36" fillId="0" borderId="108" xfId="0" applyNumberFormat="1" applyFont="1" applyBorder="1" applyAlignment="1">
      <alignment horizontal="center" vertical="center"/>
    </xf>
    <xf numFmtId="4" fontId="36" fillId="0" borderId="110" xfId="0" applyNumberFormat="1" applyFont="1" applyBorder="1" applyAlignment="1">
      <alignment horizontal="center" vertical="center"/>
    </xf>
    <xf numFmtId="4" fontId="36" fillId="0" borderId="112" xfId="0" applyNumberFormat="1" applyFont="1" applyBorder="1" applyAlignment="1">
      <alignment horizontal="center" vertical="center"/>
    </xf>
    <xf numFmtId="10" fontId="35" fillId="0" borderId="107" xfId="0" applyNumberFormat="1" applyFont="1" applyBorder="1" applyAlignment="1">
      <alignment horizontal="center" vertical="center"/>
    </xf>
    <xf numFmtId="4" fontId="35" fillId="0" borderId="108" xfId="0" applyNumberFormat="1" applyFont="1" applyBorder="1" applyAlignment="1">
      <alignment horizontal="center" vertical="center"/>
    </xf>
    <xf numFmtId="10" fontId="35" fillId="0" borderId="109" xfId="0" applyNumberFormat="1" applyFont="1" applyBorder="1" applyAlignment="1">
      <alignment horizontal="center" vertical="center"/>
    </xf>
    <xf numFmtId="4" fontId="35" fillId="0" borderId="110" xfId="0" applyNumberFormat="1" applyFont="1" applyBorder="1" applyAlignment="1">
      <alignment horizontal="center" vertical="center"/>
    </xf>
    <xf numFmtId="10" fontId="35" fillId="0" borderId="111" xfId="0" applyNumberFormat="1" applyFont="1" applyBorder="1" applyAlignment="1">
      <alignment horizontal="center" vertical="center"/>
    </xf>
    <xf numFmtId="4" fontId="35" fillId="0" borderId="112" xfId="0" applyNumberFormat="1" applyFont="1" applyBorder="1" applyAlignment="1">
      <alignment horizontal="center" vertical="center"/>
    </xf>
    <xf numFmtId="4" fontId="35" fillId="0" borderId="107" xfId="0" applyNumberFormat="1" applyFont="1" applyBorder="1" applyAlignment="1">
      <alignment horizontal="center" vertical="center"/>
    </xf>
    <xf numFmtId="4" fontId="35" fillId="0" borderId="109" xfId="0" applyNumberFormat="1" applyFont="1" applyBorder="1" applyAlignment="1">
      <alignment horizontal="center" vertical="center"/>
    </xf>
    <xf numFmtId="4" fontId="35" fillId="0" borderId="111" xfId="0" applyNumberFormat="1" applyFont="1" applyBorder="1" applyAlignment="1">
      <alignment horizontal="center" vertical="center"/>
    </xf>
    <xf numFmtId="4" fontId="35" fillId="0" borderId="114" xfId="0" applyNumberFormat="1" applyFont="1" applyBorder="1" applyAlignment="1">
      <alignment horizontal="center" vertical="center"/>
    </xf>
    <xf numFmtId="10" fontId="35" fillId="0" borderId="114" xfId="0" applyNumberFormat="1" applyFont="1" applyBorder="1" applyAlignment="1">
      <alignment horizontal="center" vertical="center"/>
    </xf>
    <xf numFmtId="4" fontId="1" fillId="0" borderId="63" xfId="0" applyNumberFormat="1" applyFont="1" applyBorder="1" applyAlignment="1">
      <alignment horizontal="right" vertical="top"/>
    </xf>
    <xf numFmtId="4" fontId="12" fillId="0" borderId="113" xfId="0" applyNumberFormat="1" applyFont="1" applyBorder="1" applyAlignment="1">
      <alignment horizontal="right" vertical="top"/>
    </xf>
    <xf numFmtId="4" fontId="12" fillId="0" borderId="51" xfId="0" applyNumberFormat="1" applyFont="1" applyFill="1" applyBorder="1" applyAlignment="1">
      <alignment horizontal="right" vertical="top"/>
    </xf>
    <xf numFmtId="4" fontId="12" fillId="0" borderId="105" xfId="0" applyNumberFormat="1" applyFont="1" applyBorder="1" applyAlignment="1">
      <alignment horizontal="right" vertical="top"/>
    </xf>
    <xf numFmtId="4" fontId="12" fillId="0" borderId="116" xfId="0" applyNumberFormat="1" applyFont="1" applyFill="1" applyBorder="1" applyAlignment="1">
      <alignment horizontal="right" vertical="top"/>
    </xf>
    <xf numFmtId="10" fontId="12" fillId="0" borderId="76" xfId="0" applyNumberFormat="1" applyFont="1" applyFill="1" applyBorder="1" applyAlignment="1">
      <alignment horizontal="right" vertical="top"/>
    </xf>
    <xf numFmtId="4" fontId="12" fillId="5" borderId="0" xfId="0" applyNumberFormat="1" applyFont="1" applyFill="1" applyBorder="1" applyAlignment="1">
      <alignment horizontal="right" vertical="center"/>
    </xf>
    <xf numFmtId="4" fontId="12" fillId="7" borderId="117" xfId="0" applyNumberFormat="1" applyFont="1" applyFill="1" applyBorder="1" applyAlignment="1">
      <alignment horizontal="right" vertical="center"/>
    </xf>
    <xf numFmtId="4" fontId="12" fillId="7" borderId="118" xfId="0" applyNumberFormat="1" applyFont="1" applyFill="1" applyBorder="1" applyAlignment="1">
      <alignment horizontal="right" vertical="center"/>
    </xf>
    <xf numFmtId="4" fontId="2" fillId="7" borderId="69" xfId="0" applyNumberFormat="1" applyFont="1" applyFill="1" applyBorder="1" applyAlignment="1">
      <alignment horizontal="right" vertical="center"/>
    </xf>
    <xf numFmtId="4" fontId="1" fillId="0" borderId="71" xfId="0" applyNumberFormat="1" applyFont="1" applyBorder="1" applyAlignment="1">
      <alignment horizontal="right" vertical="top"/>
    </xf>
    <xf numFmtId="4" fontId="12" fillId="0" borderId="120" xfId="0" applyNumberFormat="1" applyFont="1" applyBorder="1" applyAlignment="1">
      <alignment horizontal="right" vertical="top"/>
    </xf>
    <xf numFmtId="4" fontId="12" fillId="0" borderId="121" xfId="0" applyNumberFormat="1" applyFont="1" applyFill="1" applyBorder="1" applyAlignment="1">
      <alignment horizontal="right" vertical="top"/>
    </xf>
    <xf numFmtId="4" fontId="12" fillId="0" borderId="122" xfId="0" applyNumberFormat="1" applyFont="1" applyBorder="1" applyAlignment="1">
      <alignment horizontal="right" vertical="top"/>
    </xf>
    <xf numFmtId="4" fontId="1" fillId="0" borderId="101" xfId="0" applyNumberFormat="1" applyFont="1" applyBorder="1" applyAlignment="1">
      <alignment horizontal="right" vertical="top"/>
    </xf>
    <xf numFmtId="4" fontId="12" fillId="0" borderId="115" xfId="0" applyNumberFormat="1" applyFont="1" applyBorder="1" applyAlignment="1">
      <alignment horizontal="right" vertical="top"/>
    </xf>
    <xf numFmtId="4" fontId="12" fillId="0" borderId="123" xfId="0" applyNumberFormat="1" applyFont="1" applyBorder="1" applyAlignment="1">
      <alignment horizontal="right" vertical="top"/>
    </xf>
    <xf numFmtId="4" fontId="12" fillId="0" borderId="125" xfId="0" applyNumberFormat="1" applyFont="1" applyBorder="1" applyAlignment="1">
      <alignment horizontal="right" vertical="top"/>
    </xf>
    <xf numFmtId="10" fontId="35" fillId="0" borderId="126" xfId="0" applyNumberFormat="1" applyFont="1" applyBorder="1" applyAlignment="1">
      <alignment horizontal="center" vertical="center"/>
    </xf>
    <xf numFmtId="4" fontId="35" fillId="0" borderId="127" xfId="0" applyNumberFormat="1" applyFont="1" applyBorder="1" applyAlignment="1">
      <alignment horizontal="center" vertical="center"/>
    </xf>
    <xf numFmtId="10" fontId="35" fillId="0" borderId="128" xfId="0" applyNumberFormat="1" applyFont="1" applyBorder="1" applyAlignment="1">
      <alignment horizontal="center" vertical="center"/>
    </xf>
    <xf numFmtId="4" fontId="35" fillId="0" borderId="127" xfId="0" applyNumberFormat="1" applyFont="1" applyBorder="1" applyAlignment="1">
      <alignment horizontal="center" vertical="center" wrapText="1"/>
    </xf>
    <xf numFmtId="10" fontId="36" fillId="0" borderId="126" xfId="0" applyNumberFormat="1" applyFont="1" applyBorder="1" applyAlignment="1">
      <alignment horizontal="center" vertical="center"/>
    </xf>
    <xf numFmtId="4" fontId="36" fillId="0" borderId="127" xfId="0" applyNumberFormat="1" applyFont="1" applyBorder="1" applyAlignment="1">
      <alignment horizontal="center" vertical="center"/>
    </xf>
    <xf numFmtId="10" fontId="35" fillId="0" borderId="126" xfId="0" applyNumberFormat="1" applyFont="1" applyBorder="1" applyAlignment="1">
      <alignment horizontal="center" vertical="center" wrapText="1"/>
    </xf>
    <xf numFmtId="10" fontId="35" fillId="0" borderId="128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horizontal="center" vertical="center"/>
    </xf>
    <xf numFmtId="4" fontId="1" fillId="5" borderId="69" xfId="0" applyNumberFormat="1" applyFont="1" applyFill="1" applyBorder="1" applyAlignment="1">
      <alignment horizontal="right" vertical="center"/>
    </xf>
    <xf numFmtId="0" fontId="3" fillId="5" borderId="78" xfId="0" applyFont="1" applyFill="1" applyBorder="1" applyAlignment="1">
      <alignment vertical="center"/>
    </xf>
    <xf numFmtId="4" fontId="1" fillId="5" borderId="78" xfId="0" applyNumberFormat="1" applyFont="1" applyFill="1" applyBorder="1" applyAlignment="1">
      <alignment horizontal="right" vertical="center"/>
    </xf>
    <xf numFmtId="49" fontId="3" fillId="0" borderId="90" xfId="0" applyNumberFormat="1" applyFont="1" applyBorder="1" applyAlignment="1">
      <alignment horizontal="center" vertical="top"/>
    </xf>
    <xf numFmtId="0" fontId="1" fillId="0" borderId="90" xfId="0" applyFont="1" applyBorder="1" applyAlignment="1">
      <alignment vertical="top" wrapText="1"/>
    </xf>
    <xf numFmtId="0" fontId="1" fillId="0" borderId="90" xfId="0" applyFont="1" applyBorder="1" applyAlignment="1">
      <alignment horizontal="center" vertical="top"/>
    </xf>
    <xf numFmtId="4" fontId="1" fillId="0" borderId="90" xfId="0" applyNumberFormat="1" applyFont="1" applyBorder="1" applyAlignment="1">
      <alignment horizontal="right" vertical="top"/>
    </xf>
    <xf numFmtId="4" fontId="12" fillId="0" borderId="90" xfId="0" applyNumberFormat="1" applyFont="1" applyBorder="1" applyAlignment="1">
      <alignment horizontal="right" vertical="top"/>
    </xf>
    <xf numFmtId="4" fontId="12" fillId="0" borderId="90" xfId="0" applyNumberFormat="1" applyFont="1" applyFill="1" applyBorder="1" applyAlignment="1">
      <alignment horizontal="right" vertical="top"/>
    </xf>
    <xf numFmtId="0" fontId="4" fillId="0" borderId="90" xfId="0" applyFont="1" applyBorder="1" applyAlignment="1">
      <alignment vertical="top" wrapText="1"/>
    </xf>
    <xf numFmtId="164" fontId="2" fillId="0" borderId="132" xfId="0" applyNumberFormat="1" applyFont="1" applyBorder="1" applyAlignment="1">
      <alignment vertical="top"/>
    </xf>
    <xf numFmtId="49" fontId="3" fillId="0" borderId="102" xfId="0" applyNumberFormat="1" applyFont="1" applyBorder="1" applyAlignment="1">
      <alignment horizontal="center" vertical="top"/>
    </xf>
    <xf numFmtId="0" fontId="1" fillId="0" borderId="102" xfId="0" applyFont="1" applyBorder="1" applyAlignment="1">
      <alignment vertical="top" wrapText="1"/>
    </xf>
    <xf numFmtId="0" fontId="1" fillId="0" borderId="102" xfId="0" applyFont="1" applyBorder="1" applyAlignment="1">
      <alignment horizontal="center" vertical="top"/>
    </xf>
    <xf numFmtId="4" fontId="1" fillId="0" borderId="102" xfId="0" applyNumberFormat="1" applyFont="1" applyBorder="1" applyAlignment="1">
      <alignment horizontal="right" vertical="top"/>
    </xf>
    <xf numFmtId="4" fontId="12" fillId="0" borderId="102" xfId="0" applyNumberFormat="1" applyFont="1" applyBorder="1" applyAlignment="1">
      <alignment horizontal="right" vertical="top"/>
    </xf>
    <xf numFmtId="4" fontId="12" fillId="0" borderId="102" xfId="0" applyNumberFormat="1" applyFont="1" applyFill="1" applyBorder="1" applyAlignment="1">
      <alignment horizontal="right" vertical="top"/>
    </xf>
    <xf numFmtId="164" fontId="2" fillId="0" borderId="109" xfId="0" applyNumberFormat="1" applyFont="1" applyBorder="1" applyAlignment="1">
      <alignment vertical="top"/>
    </xf>
    <xf numFmtId="0" fontId="3" fillId="5" borderId="72" xfId="0" applyFont="1" applyFill="1" applyBorder="1" applyAlignment="1">
      <alignment horizontal="center" vertical="center"/>
    </xf>
    <xf numFmtId="166" fontId="3" fillId="0" borderId="90" xfId="0" applyNumberFormat="1" applyFont="1" applyBorder="1" applyAlignment="1">
      <alignment horizontal="center" vertical="top"/>
    </xf>
    <xf numFmtId="166" fontId="3" fillId="0" borderId="102" xfId="0" applyNumberFormat="1" applyFont="1" applyBorder="1" applyAlignment="1">
      <alignment horizontal="center" vertical="top"/>
    </xf>
    <xf numFmtId="4" fontId="12" fillId="0" borderId="114" xfId="0" applyNumberFormat="1" applyFont="1" applyFill="1" applyBorder="1" applyAlignment="1">
      <alignment horizontal="right" vertical="top"/>
    </xf>
    <xf numFmtId="164" fontId="2" fillId="0" borderId="31" xfId="0" applyNumberFormat="1" applyFont="1" applyBorder="1" applyAlignment="1">
      <alignment horizontal="left" vertical="top"/>
    </xf>
    <xf numFmtId="0" fontId="0" fillId="0" borderId="0" xfId="0" applyFont="1" applyAlignment="1"/>
    <xf numFmtId="0" fontId="0" fillId="0" borderId="0" xfId="0" applyFont="1" applyAlignment="1"/>
    <xf numFmtId="4" fontId="12" fillId="13" borderId="90" xfId="0" applyNumberFormat="1" applyFont="1" applyFill="1" applyBorder="1" applyAlignment="1">
      <alignment horizontal="right" vertical="top"/>
    </xf>
    <xf numFmtId="0" fontId="4" fillId="0" borderId="52" xfId="0" applyFont="1" applyBorder="1" applyAlignment="1">
      <alignment horizontal="center" vertical="top"/>
    </xf>
    <xf numFmtId="164" fontId="18" fillId="7" borderId="104" xfId="0" applyNumberFormat="1" applyFont="1" applyFill="1" applyBorder="1" applyAlignment="1">
      <alignment vertical="center"/>
    </xf>
    <xf numFmtId="164" fontId="2" fillId="7" borderId="135" xfId="0" applyNumberFormat="1" applyFont="1" applyFill="1" applyBorder="1" applyAlignment="1">
      <alignment horizontal="center" vertical="center"/>
    </xf>
    <xf numFmtId="0" fontId="2" fillId="7" borderId="135" xfId="0" applyFont="1" applyFill="1" applyBorder="1" applyAlignment="1">
      <alignment vertical="center" wrapText="1"/>
    </xf>
    <xf numFmtId="0" fontId="2" fillId="7" borderId="96" xfId="0" applyFont="1" applyFill="1" applyBorder="1" applyAlignment="1">
      <alignment horizontal="center" vertical="center"/>
    </xf>
    <xf numFmtId="4" fontId="12" fillId="7" borderId="70" xfId="0" applyNumberFormat="1" applyFont="1" applyFill="1" applyBorder="1" applyAlignment="1">
      <alignment horizontal="right" vertical="center"/>
    </xf>
    <xf numFmtId="0" fontId="2" fillId="5" borderId="83" xfId="0" applyFont="1" applyFill="1" applyBorder="1" applyAlignment="1">
      <alignment vertical="center"/>
    </xf>
    <xf numFmtId="0" fontId="3" fillId="5" borderId="136" xfId="0" applyFont="1" applyFill="1" applyBorder="1" applyAlignment="1">
      <alignment horizontal="center" vertical="center"/>
    </xf>
    <xf numFmtId="0" fontId="2" fillId="5" borderId="84" xfId="0" applyFont="1" applyFill="1" applyBorder="1" applyAlignment="1">
      <alignment vertical="center"/>
    </xf>
    <xf numFmtId="0" fontId="1" fillId="5" borderId="84" xfId="0" applyFont="1" applyFill="1" applyBorder="1" applyAlignment="1">
      <alignment horizontal="center" vertical="center"/>
    </xf>
    <xf numFmtId="4" fontId="1" fillId="5" borderId="84" xfId="0" applyNumberFormat="1" applyFont="1" applyFill="1" applyBorder="1" applyAlignment="1">
      <alignment horizontal="right" vertical="center"/>
    </xf>
    <xf numFmtId="4" fontId="12" fillId="5" borderId="84" xfId="0" applyNumberFormat="1" applyFont="1" applyFill="1" applyBorder="1" applyAlignment="1">
      <alignment horizontal="right" vertical="center"/>
    </xf>
    <xf numFmtId="4" fontId="12" fillId="10" borderId="91" xfId="0" applyNumberFormat="1" applyFont="1" applyFill="1" applyBorder="1" applyAlignment="1">
      <alignment horizontal="right" vertical="top"/>
    </xf>
    <xf numFmtId="0" fontId="28" fillId="5" borderId="85" xfId="0" applyFont="1" applyFill="1" applyBorder="1" applyAlignment="1">
      <alignment vertical="center"/>
    </xf>
    <xf numFmtId="0" fontId="0" fillId="0" borderId="0" xfId="0" applyFont="1" applyAlignment="1"/>
    <xf numFmtId="0" fontId="1" fillId="13" borderId="90" xfId="0" applyFont="1" applyFill="1" applyBorder="1" applyAlignment="1">
      <alignment vertical="top" wrapText="1"/>
    </xf>
    <xf numFmtId="0" fontId="1" fillId="13" borderId="52" xfId="0" applyFont="1" applyFill="1" applyBorder="1" applyAlignment="1">
      <alignment vertical="top" wrapText="1"/>
    </xf>
    <xf numFmtId="10" fontId="39" fillId="0" borderId="109" xfId="0" applyNumberFormat="1" applyFont="1" applyBorder="1" applyAlignment="1">
      <alignment horizontal="center" vertical="center"/>
    </xf>
    <xf numFmtId="10" fontId="39" fillId="0" borderId="111" xfId="0" applyNumberFormat="1" applyFont="1" applyBorder="1" applyAlignment="1">
      <alignment horizontal="center" vertical="center"/>
    </xf>
    <xf numFmtId="10" fontId="39" fillId="0" borderId="93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left"/>
    </xf>
    <xf numFmtId="164" fontId="2" fillId="0" borderId="77" xfId="0" applyNumberFormat="1" applyFont="1" applyBorder="1" applyAlignment="1">
      <alignment vertical="top"/>
    </xf>
    <xf numFmtId="49" fontId="3" fillId="0" borderId="88" xfId="0" applyNumberFormat="1" applyFont="1" applyBorder="1" applyAlignment="1">
      <alignment horizontal="center" vertical="top"/>
    </xf>
    <xf numFmtId="0" fontId="25" fillId="0" borderId="32" xfId="0" applyFont="1" applyBorder="1" applyAlignment="1">
      <alignment vertical="top" wrapText="1"/>
    </xf>
    <xf numFmtId="0" fontId="1" fillId="0" borderId="77" xfId="0" applyFont="1" applyBorder="1" applyAlignment="1">
      <alignment horizontal="center" vertical="top"/>
    </xf>
    <xf numFmtId="4" fontId="1" fillId="0" borderId="33" xfId="0" applyNumberFormat="1" applyFont="1" applyBorder="1" applyAlignment="1">
      <alignment horizontal="right" vertical="top"/>
    </xf>
    <xf numFmtId="164" fontId="2" fillId="6" borderId="138" xfId="0" applyNumberFormat="1" applyFont="1" applyFill="1" applyBorder="1" applyAlignment="1">
      <alignment vertical="top"/>
    </xf>
    <xf numFmtId="49" fontId="3" fillId="6" borderId="139" xfId="0" applyNumberFormat="1" applyFont="1" applyFill="1" applyBorder="1" applyAlignment="1">
      <alignment horizontal="center" vertical="top"/>
    </xf>
    <xf numFmtId="0" fontId="18" fillId="6" borderId="139" xfId="0" applyFont="1" applyFill="1" applyBorder="1" applyAlignment="1">
      <alignment horizontal="left" vertical="top" wrapText="1"/>
    </xf>
    <xf numFmtId="0" fontId="2" fillId="6" borderId="139" xfId="0" applyFont="1" applyFill="1" applyBorder="1" applyAlignment="1">
      <alignment horizontal="center" vertical="top"/>
    </xf>
    <xf numFmtId="4" fontId="2" fillId="6" borderId="139" xfId="0" applyNumberFormat="1" applyFont="1" applyFill="1" applyBorder="1" applyAlignment="1">
      <alignment horizontal="right" vertical="top"/>
    </xf>
    <xf numFmtId="49" fontId="3" fillId="0" borderId="98" xfId="0" applyNumberFormat="1" applyFont="1" applyBorder="1" applyAlignment="1">
      <alignment horizontal="center" vertical="top"/>
    </xf>
    <xf numFmtId="164" fontId="2" fillId="2" borderId="129" xfId="0" applyNumberFormat="1" applyFont="1" applyFill="1" applyBorder="1" applyAlignment="1">
      <alignment vertical="center"/>
    </xf>
    <xf numFmtId="164" fontId="2" fillId="2" borderId="140" xfId="0" applyNumberFormat="1" applyFont="1" applyFill="1" applyBorder="1" applyAlignment="1">
      <alignment horizontal="center" vertical="center"/>
    </xf>
    <xf numFmtId="0" fontId="2" fillId="2" borderId="140" xfId="0" applyFont="1" applyFill="1" applyBorder="1" applyAlignment="1">
      <alignment vertical="center" wrapText="1"/>
    </xf>
    <xf numFmtId="0" fontId="2" fillId="2" borderId="140" xfId="0" applyFont="1" applyFill="1" applyBorder="1" applyAlignment="1">
      <alignment horizontal="center" vertical="center"/>
    </xf>
    <xf numFmtId="4" fontId="2" fillId="2" borderId="141" xfId="0" applyNumberFormat="1" applyFont="1" applyFill="1" applyBorder="1" applyAlignment="1">
      <alignment horizontal="right" vertical="center"/>
    </xf>
    <xf numFmtId="4" fontId="2" fillId="2" borderId="133" xfId="0" applyNumberFormat="1" applyFont="1" applyFill="1" applyBorder="1" applyAlignment="1">
      <alignment horizontal="right" vertical="center"/>
    </xf>
    <xf numFmtId="10" fontId="12" fillId="11" borderId="116" xfId="0" applyNumberFormat="1" applyFont="1" applyFill="1" applyBorder="1" applyAlignment="1">
      <alignment horizontal="right" vertical="top"/>
    </xf>
    <xf numFmtId="0" fontId="29" fillId="2" borderId="134" xfId="0" applyFont="1" applyFill="1" applyBorder="1" applyAlignment="1">
      <alignment vertical="center" wrapText="1"/>
    </xf>
    <xf numFmtId="164" fontId="18" fillId="7" borderId="138" xfId="0" applyNumberFormat="1" applyFont="1" applyFill="1" applyBorder="1" applyAlignment="1">
      <alignment vertical="center"/>
    </xf>
    <xf numFmtId="164" fontId="2" fillId="7" borderId="139" xfId="0" applyNumberFormat="1" applyFont="1" applyFill="1" applyBorder="1" applyAlignment="1">
      <alignment horizontal="center" vertical="center"/>
    </xf>
    <xf numFmtId="164" fontId="18" fillId="7" borderId="139" xfId="0" applyNumberFormat="1" applyFont="1" applyFill="1" applyBorder="1" applyAlignment="1">
      <alignment vertical="center"/>
    </xf>
    <xf numFmtId="0" fontId="2" fillId="7" borderId="139" xfId="0" applyFont="1" applyFill="1" applyBorder="1" applyAlignment="1">
      <alignment horizontal="center" vertical="center"/>
    </xf>
    <xf numFmtId="4" fontId="2" fillId="7" borderId="139" xfId="0" applyNumberFormat="1" applyFont="1" applyFill="1" applyBorder="1" applyAlignment="1">
      <alignment horizontal="right" vertical="center"/>
    </xf>
    <xf numFmtId="4" fontId="12" fillId="7" borderId="139" xfId="0" applyNumberFormat="1" applyFont="1" applyFill="1" applyBorder="1" applyAlignment="1">
      <alignment horizontal="right" vertical="center"/>
    </xf>
    <xf numFmtId="4" fontId="2" fillId="6" borderId="142" xfId="0" applyNumberFormat="1" applyFont="1" applyFill="1" applyBorder="1" applyAlignment="1">
      <alignment horizontal="right" vertical="top"/>
    </xf>
    <xf numFmtId="4" fontId="12" fillId="7" borderId="143" xfId="0" applyNumberFormat="1" applyFont="1" applyFill="1" applyBorder="1" applyAlignment="1">
      <alignment horizontal="right" vertical="center"/>
    </xf>
    <xf numFmtId="0" fontId="29" fillId="7" borderId="144" xfId="0" applyFont="1" applyFill="1" applyBorder="1" applyAlignment="1">
      <alignment vertical="center" wrapText="1"/>
    </xf>
    <xf numFmtId="4" fontId="12" fillId="0" borderId="132" xfId="0" applyNumberFormat="1" applyFont="1" applyBorder="1" applyAlignment="1">
      <alignment horizontal="right" vertical="top"/>
    </xf>
    <xf numFmtId="4" fontId="12" fillId="0" borderId="109" xfId="0" applyNumberFormat="1" applyFont="1" applyBorder="1" applyAlignment="1">
      <alignment horizontal="right" vertical="top"/>
    </xf>
    <xf numFmtId="4" fontId="12" fillId="0" borderId="111" xfId="0" applyNumberFormat="1" applyFont="1" applyBorder="1" applyAlignment="1">
      <alignment horizontal="right" vertical="top"/>
    </xf>
    <xf numFmtId="0" fontId="1" fillId="0" borderId="32" xfId="0" applyFont="1" applyBorder="1" applyAlignment="1">
      <alignment vertical="top" wrapText="1"/>
    </xf>
    <xf numFmtId="0" fontId="19" fillId="6" borderId="139" xfId="0" applyFont="1" applyFill="1" applyBorder="1" applyAlignment="1">
      <alignment horizontal="left" vertical="top" wrapText="1"/>
    </xf>
    <xf numFmtId="0" fontId="1" fillId="0" borderId="42" xfId="0" applyFont="1" applyBorder="1" applyAlignment="1">
      <alignment vertical="top" wrapText="1"/>
    </xf>
    <xf numFmtId="4" fontId="1" fillId="0" borderId="8" xfId="0" applyNumberFormat="1" applyFont="1" applyFill="1" applyBorder="1" applyAlignment="1">
      <alignment horizontal="right" vertical="top"/>
    </xf>
    <xf numFmtId="164" fontId="2" fillId="6" borderId="83" xfId="0" applyNumberFormat="1" applyFont="1" applyFill="1" applyBorder="1" applyAlignment="1">
      <alignment vertical="top"/>
    </xf>
    <xf numFmtId="49" fontId="3" fillId="6" borderId="89" xfId="0" applyNumberFormat="1" applyFont="1" applyFill="1" applyBorder="1" applyAlignment="1">
      <alignment horizontal="center" vertical="top"/>
    </xf>
    <xf numFmtId="0" fontId="19" fillId="6" borderId="84" xfId="0" applyFont="1" applyFill="1" applyBorder="1" applyAlignment="1">
      <alignment horizontal="left" vertical="top" wrapText="1"/>
    </xf>
    <xf numFmtId="0" fontId="2" fillId="6" borderId="137" xfId="0" applyFont="1" applyFill="1" applyBorder="1" applyAlignment="1">
      <alignment horizontal="center" vertical="top"/>
    </xf>
    <xf numFmtId="4" fontId="2" fillId="6" borderId="93" xfId="0" applyNumberFormat="1" applyFont="1" applyFill="1" applyBorder="1" applyAlignment="1">
      <alignment horizontal="right" vertical="top"/>
    </xf>
    <xf numFmtId="4" fontId="2" fillId="6" borderId="94" xfId="0" applyNumberFormat="1" applyFont="1" applyFill="1" applyBorder="1" applyAlignment="1">
      <alignment horizontal="right" vertical="top"/>
    </xf>
    <xf numFmtId="4" fontId="2" fillId="6" borderId="92" xfId="0" applyNumberFormat="1" applyFont="1" applyFill="1" applyBorder="1" applyAlignment="1">
      <alignment horizontal="right" vertical="top"/>
    </xf>
    <xf numFmtId="0" fontId="2" fillId="5" borderId="68" xfId="0" applyFont="1" applyFill="1" applyBorder="1" applyAlignment="1">
      <alignment vertical="center"/>
    </xf>
    <xf numFmtId="0" fontId="25" fillId="0" borderId="77" xfId="0" applyFont="1" applyBorder="1" applyAlignment="1">
      <alignment horizontal="center" vertical="top"/>
    </xf>
    <xf numFmtId="4" fontId="12" fillId="0" borderId="146" xfId="0" applyNumberFormat="1" applyFont="1" applyBorder="1" applyAlignment="1">
      <alignment horizontal="right" vertical="top"/>
    </xf>
    <xf numFmtId="4" fontId="12" fillId="0" borderId="147" xfId="0" applyNumberFormat="1" applyFont="1" applyBorder="1" applyAlignment="1">
      <alignment horizontal="right" vertical="top"/>
    </xf>
    <xf numFmtId="4" fontId="12" fillId="0" borderId="148" xfId="0" applyNumberFormat="1" applyFont="1" applyFill="1" applyBorder="1" applyAlignment="1">
      <alignment horizontal="right" vertical="top"/>
    </xf>
    <xf numFmtId="4" fontId="12" fillId="0" borderId="148" xfId="0" applyNumberFormat="1" applyFont="1" applyBorder="1" applyAlignment="1">
      <alignment horizontal="right" vertical="top"/>
    </xf>
    <xf numFmtId="4" fontId="1" fillId="5" borderId="0" xfId="0" applyNumberFormat="1" applyFont="1" applyFill="1" applyBorder="1" applyAlignment="1">
      <alignment horizontal="right" vertical="center"/>
    </xf>
    <xf numFmtId="0" fontId="2" fillId="7" borderId="139" xfId="0" applyFont="1" applyFill="1" applyBorder="1" applyAlignment="1">
      <alignment vertical="center" wrapText="1"/>
    </xf>
    <xf numFmtId="164" fontId="2" fillId="0" borderId="147" xfId="0" applyNumberFormat="1" applyFont="1" applyBorder="1" applyAlignment="1">
      <alignment vertical="top"/>
    </xf>
    <xf numFmtId="166" fontId="3" fillId="0" borderId="148" xfId="0" applyNumberFormat="1" applyFont="1" applyBorder="1" applyAlignment="1">
      <alignment horizontal="center" vertical="top"/>
    </xf>
    <xf numFmtId="0" fontId="4" fillId="0" borderId="148" xfId="0" applyFont="1" applyBorder="1" applyAlignment="1">
      <alignment vertical="top" wrapText="1"/>
    </xf>
    <xf numFmtId="0" fontId="1" fillId="0" borderId="148" xfId="0" applyFont="1" applyBorder="1" applyAlignment="1">
      <alignment horizontal="center" vertical="top"/>
    </xf>
    <xf numFmtId="4" fontId="1" fillId="0" borderId="148" xfId="0" applyNumberFormat="1" applyFont="1" applyBorder="1" applyAlignment="1">
      <alignment horizontal="right" vertical="top"/>
    </xf>
    <xf numFmtId="0" fontId="2" fillId="7" borderId="118" xfId="0" applyFont="1" applyFill="1" applyBorder="1" applyAlignment="1">
      <alignment horizontal="center" vertical="center"/>
    </xf>
    <xf numFmtId="4" fontId="2" fillId="7" borderId="91" xfId="0" applyNumberFormat="1" applyFont="1" applyFill="1" applyBorder="1" applyAlignment="1">
      <alignment horizontal="right" vertical="center"/>
    </xf>
    <xf numFmtId="4" fontId="2" fillId="7" borderId="94" xfId="0" applyNumberFormat="1" applyFont="1" applyFill="1" applyBorder="1" applyAlignment="1">
      <alignment horizontal="right" vertical="center"/>
    </xf>
    <xf numFmtId="4" fontId="2" fillId="7" borderId="92" xfId="0" applyNumberFormat="1" applyFont="1" applyFill="1" applyBorder="1" applyAlignment="1">
      <alignment horizontal="right" vertical="center"/>
    </xf>
    <xf numFmtId="4" fontId="2" fillId="7" borderId="93" xfId="0" applyNumberFormat="1" applyFont="1" applyFill="1" applyBorder="1" applyAlignment="1">
      <alignment horizontal="right" vertical="center"/>
    </xf>
    <xf numFmtId="4" fontId="2" fillId="7" borderId="150" xfId="0" applyNumberFormat="1" applyFont="1" applyFill="1" applyBorder="1" applyAlignment="1">
      <alignment horizontal="right" vertical="center"/>
    </xf>
    <xf numFmtId="49" fontId="3" fillId="6" borderId="136" xfId="0" applyNumberFormat="1" applyFont="1" applyFill="1" applyBorder="1" applyAlignment="1">
      <alignment horizontal="center" vertical="top"/>
    </xf>
    <xf numFmtId="0" fontId="29" fillId="6" borderId="95" xfId="0" applyFont="1" applyFill="1" applyBorder="1" applyAlignment="1">
      <alignment vertical="top" wrapText="1"/>
    </xf>
    <xf numFmtId="0" fontId="1" fillId="0" borderId="88" xfId="0" applyFont="1" applyBorder="1" applyAlignment="1">
      <alignment vertical="top" wrapText="1"/>
    </xf>
    <xf numFmtId="0" fontId="4" fillId="0" borderId="32" xfId="0" applyFont="1" applyBorder="1" applyAlignment="1">
      <alignment horizontal="center" vertical="top"/>
    </xf>
    <xf numFmtId="0" fontId="18" fillId="6" borderId="89" xfId="0" applyFont="1" applyFill="1" applyBorder="1" applyAlignment="1">
      <alignment vertical="top" wrapText="1"/>
    </xf>
    <xf numFmtId="0" fontId="2" fillId="6" borderId="84" xfId="0" applyFont="1" applyFill="1" applyBorder="1" applyAlignment="1">
      <alignment horizontal="center" vertical="top"/>
    </xf>
    <xf numFmtId="4" fontId="2" fillId="6" borderId="91" xfId="0" applyNumberFormat="1" applyFont="1" applyFill="1" applyBorder="1" applyAlignment="1">
      <alignment horizontal="right" vertical="top"/>
    </xf>
    <xf numFmtId="4" fontId="12" fillId="6" borderId="91" xfId="0" applyNumberFormat="1" applyFont="1" applyFill="1" applyBorder="1" applyAlignment="1">
      <alignment horizontal="right" vertical="top"/>
    </xf>
    <xf numFmtId="0" fontId="4" fillId="0" borderId="101" xfId="0" applyFont="1" applyBorder="1" applyAlignment="1">
      <alignment vertical="top" wrapText="1"/>
    </xf>
    <xf numFmtId="0" fontId="18" fillId="6" borderId="84" xfId="0" applyFont="1" applyFill="1" applyBorder="1" applyAlignment="1">
      <alignment vertical="top" wrapText="1"/>
    </xf>
    <xf numFmtId="0" fontId="27" fillId="5" borderId="69" xfId="0" applyFont="1" applyFill="1" applyBorder="1" applyAlignment="1">
      <alignment vertical="center"/>
    </xf>
    <xf numFmtId="4" fontId="12" fillId="5" borderId="69" xfId="0" applyNumberFormat="1" applyFont="1" applyFill="1" applyBorder="1" applyAlignment="1">
      <alignment horizontal="right" vertical="center"/>
    </xf>
    <xf numFmtId="0" fontId="28" fillId="5" borderId="70" xfId="0" applyFont="1" applyFill="1" applyBorder="1" applyAlignment="1">
      <alignment vertical="center"/>
    </xf>
    <xf numFmtId="0" fontId="19" fillId="6" borderId="84" xfId="0" applyFont="1" applyFill="1" applyBorder="1" applyAlignment="1">
      <alignment vertical="top" wrapText="1"/>
    </xf>
    <xf numFmtId="0" fontId="1" fillId="0" borderId="32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77" xfId="0" applyFont="1" applyBorder="1" applyAlignment="1">
      <alignment horizontal="center" vertical="top" wrapText="1"/>
    </xf>
    <xf numFmtId="4" fontId="1" fillId="0" borderId="33" xfId="0" applyNumberFormat="1" applyFont="1" applyBorder="1" applyAlignment="1">
      <alignment horizontal="right" vertical="top" wrapText="1"/>
    </xf>
    <xf numFmtId="4" fontId="1" fillId="0" borderId="49" xfId="0" applyNumberFormat="1" applyFont="1" applyBorder="1" applyAlignment="1">
      <alignment horizontal="right" vertical="top" wrapText="1"/>
    </xf>
    <xf numFmtId="4" fontId="1" fillId="0" borderId="50" xfId="0" applyNumberFormat="1" applyFont="1" applyBorder="1" applyAlignment="1">
      <alignment horizontal="right" vertical="top" wrapText="1"/>
    </xf>
    <xf numFmtId="4" fontId="12" fillId="6" borderId="93" xfId="0" applyNumberFormat="1" applyFont="1" applyFill="1" applyBorder="1" applyAlignment="1">
      <alignment horizontal="right" vertical="top"/>
    </xf>
    <xf numFmtId="4" fontId="12" fillId="0" borderId="76" xfId="0" applyNumberFormat="1" applyFont="1" applyBorder="1" applyAlignment="1">
      <alignment horizontal="right" vertical="top"/>
    </xf>
    <xf numFmtId="4" fontId="2" fillId="6" borderId="150" xfId="0" applyNumberFormat="1" applyFont="1" applyFill="1" applyBorder="1" applyAlignment="1">
      <alignment horizontal="right" vertical="top"/>
    </xf>
    <xf numFmtId="10" fontId="12" fillId="0" borderId="32" xfId="0" applyNumberFormat="1" applyFont="1" applyFill="1" applyBorder="1" applyAlignment="1">
      <alignment horizontal="right" vertical="top"/>
    </xf>
    <xf numFmtId="0" fontId="29" fillId="6" borderId="89" xfId="0" applyFont="1" applyFill="1" applyBorder="1" applyAlignment="1">
      <alignment vertical="top" wrapText="1"/>
    </xf>
    <xf numFmtId="0" fontId="28" fillId="0" borderId="88" xfId="0" applyFont="1" applyBorder="1" applyAlignment="1">
      <alignment vertical="top" wrapText="1"/>
    </xf>
    <xf numFmtId="0" fontId="28" fillId="0" borderId="87" xfId="0" applyFont="1" applyBorder="1" applyAlignment="1">
      <alignment vertical="top" wrapText="1"/>
    </xf>
    <xf numFmtId="0" fontId="29" fillId="7" borderId="151" xfId="0" applyFont="1" applyFill="1" applyBorder="1" applyAlignment="1">
      <alignment vertical="center" wrapText="1"/>
    </xf>
    <xf numFmtId="10" fontId="12" fillId="6" borderId="84" xfId="0" applyNumberFormat="1" applyFont="1" applyFill="1" applyBorder="1" applyAlignment="1">
      <alignment horizontal="right" vertical="top"/>
    </xf>
    <xf numFmtId="10" fontId="12" fillId="0" borderId="0" xfId="0" applyNumberFormat="1" applyFont="1" applyFill="1" applyBorder="1" applyAlignment="1">
      <alignment horizontal="right" vertical="top"/>
    </xf>
    <xf numFmtId="0" fontId="28" fillId="0" borderId="80" xfId="0" applyFont="1" applyBorder="1" applyAlignment="1">
      <alignment vertical="top" wrapText="1"/>
    </xf>
    <xf numFmtId="0" fontId="28" fillId="0" borderId="82" xfId="0" applyFont="1" applyBorder="1" applyAlignment="1">
      <alignment vertical="top" wrapText="1"/>
    </xf>
    <xf numFmtId="0" fontId="28" fillId="0" borderId="79" xfId="0" applyFont="1" applyBorder="1" applyAlignment="1">
      <alignment vertical="top" wrapText="1"/>
    </xf>
    <xf numFmtId="0" fontId="28" fillId="0" borderId="81" xfId="0" applyFont="1" applyBorder="1" applyAlignment="1">
      <alignment vertical="top" wrapText="1"/>
    </xf>
    <xf numFmtId="0" fontId="29" fillId="7" borderId="72" xfId="0" applyFont="1" applyFill="1" applyBorder="1" applyAlignment="1">
      <alignment vertical="center" wrapText="1"/>
    </xf>
    <xf numFmtId="0" fontId="28" fillId="7" borderId="119" xfId="0" applyFont="1" applyFill="1" applyBorder="1" applyAlignment="1">
      <alignment vertical="center" wrapText="1"/>
    </xf>
    <xf numFmtId="4" fontId="12" fillId="6" borderId="84" xfId="0" applyNumberFormat="1" applyFont="1" applyFill="1" applyBorder="1" applyAlignment="1">
      <alignment horizontal="right" vertical="top"/>
    </xf>
    <xf numFmtId="0" fontId="28" fillId="6" borderId="89" xfId="0" applyFont="1" applyFill="1" applyBorder="1" applyAlignment="1">
      <alignment vertical="top" wrapText="1"/>
    </xf>
    <xf numFmtId="4" fontId="12" fillId="7" borderId="84" xfId="0" applyNumberFormat="1" applyFont="1" applyFill="1" applyBorder="1" applyAlignment="1">
      <alignment horizontal="right" vertical="center"/>
    </xf>
    <xf numFmtId="10" fontId="12" fillId="0" borderId="152" xfId="0" applyNumberFormat="1" applyFont="1" applyFill="1" applyBorder="1" applyAlignment="1">
      <alignment horizontal="right" vertical="top"/>
    </xf>
    <xf numFmtId="10" fontId="12" fillId="0" borderId="153" xfId="0" applyNumberFormat="1" applyFont="1" applyFill="1" applyBorder="1" applyAlignment="1">
      <alignment horizontal="right" vertical="top"/>
    </xf>
    <xf numFmtId="10" fontId="12" fillId="0" borderId="155" xfId="0" applyNumberFormat="1" applyFont="1" applyFill="1" applyBorder="1" applyAlignment="1">
      <alignment horizontal="right" vertical="top"/>
    </xf>
    <xf numFmtId="10" fontId="12" fillId="0" borderId="140" xfId="0" applyNumberFormat="1" applyFont="1" applyFill="1" applyBorder="1" applyAlignment="1">
      <alignment horizontal="right" vertical="top"/>
    </xf>
    <xf numFmtId="10" fontId="12" fillId="0" borderId="156" xfId="0" applyNumberFormat="1" applyFont="1" applyFill="1" applyBorder="1" applyAlignment="1">
      <alignment horizontal="right" vertical="top"/>
    </xf>
    <xf numFmtId="4" fontId="12" fillId="7" borderId="157" xfId="0" applyNumberFormat="1" applyFont="1" applyFill="1" applyBorder="1" applyAlignment="1">
      <alignment horizontal="right" vertical="center"/>
    </xf>
    <xf numFmtId="4" fontId="2" fillId="6" borderId="157" xfId="0" applyNumberFormat="1" applyFont="1" applyFill="1" applyBorder="1" applyAlignment="1">
      <alignment horizontal="right" vertical="top"/>
    </xf>
    <xf numFmtId="4" fontId="2" fillId="6" borderId="158" xfId="0" applyNumberFormat="1" applyFont="1" applyFill="1" applyBorder="1" applyAlignment="1">
      <alignment horizontal="right" vertical="top"/>
    </xf>
    <xf numFmtId="10" fontId="12" fillId="0" borderId="154" xfId="0" applyNumberFormat="1" applyFont="1" applyFill="1" applyBorder="1" applyAlignment="1">
      <alignment horizontal="right" vertical="top"/>
    </xf>
    <xf numFmtId="0" fontId="29" fillId="7" borderId="89" xfId="0" applyFont="1" applyFill="1" applyBorder="1" applyAlignment="1">
      <alignment vertical="center" wrapText="1"/>
    </xf>
    <xf numFmtId="0" fontId="28" fillId="5" borderId="98" xfId="0" applyFont="1" applyFill="1" applyBorder="1" applyAlignment="1">
      <alignment vertical="center"/>
    </xf>
    <xf numFmtId="0" fontId="28" fillId="0" borderId="159" xfId="0" applyFont="1" applyBorder="1" applyAlignment="1">
      <alignment vertical="top" wrapText="1"/>
    </xf>
    <xf numFmtId="0" fontId="28" fillId="0" borderId="160" xfId="0" applyFont="1" applyBorder="1" applyAlignment="1">
      <alignment vertical="top" wrapText="1"/>
    </xf>
    <xf numFmtId="0" fontId="28" fillId="0" borderId="162" xfId="0" applyFont="1" applyBorder="1" applyAlignment="1">
      <alignment vertical="top" wrapText="1"/>
    </xf>
    <xf numFmtId="4" fontId="2" fillId="6" borderId="89" xfId="0" applyNumberFormat="1" applyFont="1" applyFill="1" applyBorder="1" applyAlignment="1">
      <alignment horizontal="right" vertical="top"/>
    </xf>
    <xf numFmtId="0" fontId="29" fillId="6" borderId="97" xfId="0" applyFont="1" applyFill="1" applyBorder="1" applyAlignment="1">
      <alignment vertical="top" wrapText="1"/>
    </xf>
    <xf numFmtId="0" fontId="28" fillId="0" borderId="161" xfId="0" applyFont="1" applyBorder="1" applyAlignment="1">
      <alignment vertical="top" wrapText="1"/>
    </xf>
    <xf numFmtId="4" fontId="1" fillId="13" borderId="38" xfId="0" applyNumberFormat="1" applyFont="1" applyFill="1" applyBorder="1" applyAlignment="1">
      <alignment horizontal="right" vertical="top"/>
    </xf>
    <xf numFmtId="0" fontId="0" fillId="0" borderId="0" xfId="0" applyFont="1" applyAlignment="1"/>
    <xf numFmtId="4" fontId="1" fillId="0" borderId="8" xfId="0" applyNumberFormat="1" applyFont="1" applyBorder="1" applyAlignment="1">
      <alignment horizontal="right" vertical="top"/>
    </xf>
    <xf numFmtId="4" fontId="1" fillId="0" borderId="49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12" fillId="0" borderId="148" xfId="0" applyNumberFormat="1" applyFont="1" applyFill="1" applyBorder="1" applyAlignment="1">
      <alignment horizontal="right" vertical="top"/>
    </xf>
    <xf numFmtId="0" fontId="1" fillId="0" borderId="48" xfId="0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right" vertical="top"/>
    </xf>
    <xf numFmtId="4" fontId="1" fillId="0" borderId="33" xfId="0" applyNumberFormat="1" applyFont="1" applyBorder="1" applyAlignment="1">
      <alignment horizontal="right" vertical="top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4" fontId="1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5" borderId="13" xfId="0" applyFont="1" applyFill="1" applyBorder="1" applyAlignment="1">
      <alignment horizontal="center" vertical="center"/>
    </xf>
    <xf numFmtId="0" fontId="26" fillId="5" borderId="69" xfId="0" applyFont="1" applyFill="1" applyBorder="1" applyAlignment="1">
      <alignment vertical="center"/>
    </xf>
    <xf numFmtId="0" fontId="4" fillId="0" borderId="32" xfId="0" applyFont="1" applyBorder="1" applyAlignment="1">
      <alignment vertical="top" wrapText="1"/>
    </xf>
    <xf numFmtId="10" fontId="12" fillId="0" borderId="51" xfId="0" applyNumberFormat="1" applyFont="1" applyFill="1" applyBorder="1" applyAlignment="1">
      <alignment horizontal="right" vertical="top"/>
    </xf>
    <xf numFmtId="49" fontId="2" fillId="6" borderId="136" xfId="0" applyNumberFormat="1" applyFont="1" applyFill="1" applyBorder="1" applyAlignment="1">
      <alignment horizontal="center" vertical="top"/>
    </xf>
    <xf numFmtId="0" fontId="24" fillId="6" borderId="84" xfId="0" applyFont="1" applyFill="1" applyBorder="1" applyAlignment="1">
      <alignment vertical="top" wrapText="1"/>
    </xf>
    <xf numFmtId="10" fontId="12" fillId="6" borderId="91" xfId="0" applyNumberFormat="1" applyFont="1" applyFill="1" applyBorder="1" applyAlignment="1">
      <alignment horizontal="right" vertical="top"/>
    </xf>
    <xf numFmtId="4" fontId="1" fillId="6" borderId="92" xfId="0" applyNumberFormat="1" applyFont="1" applyFill="1" applyBorder="1" applyAlignment="1">
      <alignment horizontal="right" vertical="top"/>
    </xf>
    <xf numFmtId="4" fontId="2" fillId="6" borderId="118" xfId="0" applyNumberFormat="1" applyFont="1" applyFill="1" applyBorder="1" applyAlignment="1">
      <alignment horizontal="right" vertical="top"/>
    </xf>
    <xf numFmtId="4" fontId="12" fillId="6" borderId="94" xfId="0" applyNumberFormat="1" applyFont="1" applyFill="1" applyBorder="1" applyAlignment="1">
      <alignment horizontal="right" vertical="top"/>
    </xf>
    <xf numFmtId="49" fontId="3" fillId="0" borderId="148" xfId="0" applyNumberFormat="1" applyFont="1" applyBorder="1" applyAlignment="1">
      <alignment horizontal="center" vertical="top"/>
    </xf>
    <xf numFmtId="4" fontId="12" fillId="0" borderId="163" xfId="0" applyNumberFormat="1" applyFont="1" applyBorder="1" applyAlignment="1">
      <alignment horizontal="right" vertical="top"/>
    </xf>
    <xf numFmtId="0" fontId="3" fillId="5" borderId="84" xfId="0" applyFont="1" applyFill="1" applyBorder="1" applyAlignment="1">
      <alignment vertical="center"/>
    </xf>
    <xf numFmtId="0" fontId="28" fillId="5" borderId="89" xfId="0" applyFont="1" applyFill="1" applyBorder="1" applyAlignment="1">
      <alignment vertical="center"/>
    </xf>
    <xf numFmtId="49" fontId="3" fillId="13" borderId="80" xfId="0" applyNumberFormat="1" applyFont="1" applyFill="1" applyBorder="1" applyAlignment="1">
      <alignment horizontal="center" vertical="top"/>
    </xf>
    <xf numFmtId="0" fontId="1" fillId="13" borderId="35" xfId="0" applyFont="1" applyFill="1" applyBorder="1" applyAlignment="1">
      <alignment horizontal="center" vertical="top"/>
    </xf>
    <xf numFmtId="4" fontId="1" fillId="13" borderId="7" xfId="0" applyNumberFormat="1" applyFont="1" applyFill="1" applyBorder="1" applyAlignment="1">
      <alignment horizontal="right" vertical="top"/>
    </xf>
    <xf numFmtId="49" fontId="3" fillId="13" borderId="88" xfId="0" applyNumberFormat="1" applyFont="1" applyFill="1" applyBorder="1" applyAlignment="1">
      <alignment horizontal="center" vertical="top"/>
    </xf>
    <xf numFmtId="0" fontId="1" fillId="13" borderId="32" xfId="0" applyFont="1" applyFill="1" applyBorder="1" applyAlignment="1">
      <alignment vertical="top" wrapText="1"/>
    </xf>
    <xf numFmtId="49" fontId="3" fillId="13" borderId="48" xfId="0" applyNumberFormat="1" applyFont="1" applyFill="1" applyBorder="1" applyAlignment="1">
      <alignment horizontal="center" vertical="top"/>
    </xf>
    <xf numFmtId="49" fontId="3" fillId="13" borderId="36" xfId="0" applyNumberFormat="1" applyFont="1" applyFill="1" applyBorder="1" applyAlignment="1">
      <alignment horizontal="center" vertical="top"/>
    </xf>
    <xf numFmtId="0" fontId="1" fillId="13" borderId="37" xfId="0" applyFont="1" applyFill="1" applyBorder="1" applyAlignment="1">
      <alignment vertical="top" wrapText="1"/>
    </xf>
    <xf numFmtId="49" fontId="3" fillId="13" borderId="41" xfId="0" applyNumberFormat="1" applyFont="1" applyFill="1" applyBorder="1" applyAlignment="1">
      <alignment horizontal="center" vertical="top"/>
    </xf>
    <xf numFmtId="0" fontId="1" fillId="13" borderId="37" xfId="0" applyFont="1" applyFill="1" applyBorder="1" applyAlignment="1">
      <alignment horizontal="left" vertical="top" wrapText="1"/>
    </xf>
    <xf numFmtId="49" fontId="3" fillId="13" borderId="90" xfId="0" applyNumberFormat="1" applyFont="1" applyFill="1" applyBorder="1" applyAlignment="1">
      <alignment horizontal="center" vertical="top"/>
    </xf>
    <xf numFmtId="0" fontId="4" fillId="13" borderId="90" xfId="0" applyFont="1" applyFill="1" applyBorder="1" applyAlignment="1">
      <alignment vertical="top" wrapText="1"/>
    </xf>
    <xf numFmtId="0" fontId="38" fillId="0" borderId="32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38" fillId="0" borderId="32" xfId="0" applyFont="1" applyBorder="1" applyAlignment="1">
      <alignment horizontal="center"/>
    </xf>
    <xf numFmtId="0" fontId="15" fillId="0" borderId="32" xfId="0" applyFont="1" applyBorder="1"/>
    <xf numFmtId="0" fontId="35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6" fillId="0" borderId="97" xfId="0" applyFont="1" applyBorder="1" applyAlignment="1">
      <alignment horizontal="center" vertical="center" wrapText="1"/>
    </xf>
    <xf numFmtId="0" fontId="15" fillId="0" borderId="98" xfId="0" applyFont="1" applyBorder="1"/>
    <xf numFmtId="0" fontId="15" fillId="0" borderId="99" xfId="0" applyFont="1" applyBorder="1"/>
    <xf numFmtId="0" fontId="37" fillId="0" borderId="104" xfId="0" applyFont="1" applyBorder="1" applyAlignment="1">
      <alignment horizontal="center" vertical="center" wrapText="1"/>
    </xf>
    <xf numFmtId="0" fontId="15" fillId="0" borderId="96" xfId="0" applyFont="1" applyBorder="1"/>
    <xf numFmtId="0" fontId="15" fillId="0" borderId="129" xfId="0" applyFont="1" applyBorder="1"/>
    <xf numFmtId="0" fontId="15" fillId="0" borderId="130" xfId="0" applyFont="1" applyBorder="1"/>
    <xf numFmtId="0" fontId="37" fillId="0" borderId="83" xfId="0" applyFont="1" applyBorder="1" applyAlignment="1">
      <alignment horizontal="center" vertical="center" wrapText="1"/>
    </xf>
    <xf numFmtId="0" fontId="15" fillId="0" borderId="84" xfId="0" applyFont="1" applyBorder="1"/>
    <xf numFmtId="0" fontId="15" fillId="0" borderId="85" xfId="0" applyFont="1" applyBorder="1"/>
    <xf numFmtId="10" fontId="38" fillId="0" borderId="131" xfId="0" applyNumberFormat="1" applyFont="1" applyBorder="1" applyAlignment="1">
      <alignment horizontal="center" vertical="center"/>
    </xf>
    <xf numFmtId="0" fontId="15" fillId="0" borderId="130" xfId="0" applyFont="1" applyBorder="1" applyAlignment="1">
      <alignment vertical="center"/>
    </xf>
    <xf numFmtId="4" fontId="4" fillId="0" borderId="31" xfId="0" applyNumberFormat="1" applyFont="1" applyBorder="1" applyAlignment="1">
      <alignment horizontal="right" vertical="center"/>
    </xf>
    <xf numFmtId="0" fontId="15" fillId="0" borderId="0" xfId="0" applyFont="1" applyBorder="1"/>
    <xf numFmtId="0" fontId="15" fillId="0" borderId="74" xfId="0" applyFont="1" applyBorder="1"/>
    <xf numFmtId="0" fontId="15" fillId="0" borderId="57" xfId="0" applyFont="1" applyBorder="1"/>
    <xf numFmtId="0" fontId="15" fillId="0" borderId="58" xfId="0" applyFont="1" applyBorder="1"/>
    <xf numFmtId="0" fontId="15" fillId="0" borderId="59" xfId="0" applyFont="1" applyBorder="1"/>
    <xf numFmtId="4" fontId="2" fillId="3" borderId="17" xfId="0" applyNumberFormat="1" applyFont="1" applyFill="1" applyBorder="1" applyAlignment="1">
      <alignment horizontal="center" vertical="center"/>
    </xf>
    <xf numFmtId="4" fontId="2" fillId="3" borderId="75" xfId="0" applyNumberFormat="1" applyFont="1" applyFill="1" applyBorder="1" applyAlignment="1">
      <alignment horizontal="center" vertical="center"/>
    </xf>
    <xf numFmtId="4" fontId="2" fillId="3" borderId="19" xfId="0" applyNumberFormat="1" applyFont="1" applyFill="1" applyBorder="1" applyAlignment="1">
      <alignment horizontal="center" vertical="center"/>
    </xf>
    <xf numFmtId="4" fontId="2" fillId="3" borderId="17" xfId="0" applyNumberFormat="1" applyFont="1" applyFill="1" applyBorder="1" applyAlignment="1">
      <alignment horizontal="center" vertical="center" wrapText="1"/>
    </xf>
    <xf numFmtId="0" fontId="15" fillId="0" borderId="18" xfId="0" applyFont="1" applyBorder="1"/>
    <xf numFmtId="0" fontId="15" fillId="0" borderId="19" xfId="0" applyFont="1" applyBorder="1"/>
    <xf numFmtId="165" fontId="29" fillId="3" borderId="13" xfId="0" applyNumberFormat="1" applyFont="1" applyFill="1" applyBorder="1" applyAlignment="1">
      <alignment horizontal="center" vertical="center" wrapText="1"/>
    </xf>
    <xf numFmtId="165" fontId="29" fillId="3" borderId="72" xfId="0" applyNumberFormat="1" applyFont="1" applyFill="1" applyBorder="1" applyAlignment="1">
      <alignment horizontal="center" vertical="center" wrapText="1"/>
    </xf>
    <xf numFmtId="165" fontId="29" fillId="3" borderId="65" xfId="0" applyNumberFormat="1" applyFont="1" applyFill="1" applyBorder="1" applyAlignment="1">
      <alignment horizontal="center" vertical="center" wrapText="1"/>
    </xf>
    <xf numFmtId="165" fontId="2" fillId="3" borderId="17" xfId="0" applyNumberFormat="1" applyFont="1" applyFill="1" applyBorder="1" applyAlignment="1">
      <alignment horizontal="center" vertical="center" wrapText="1"/>
    </xf>
    <xf numFmtId="165" fontId="2" fillId="3" borderId="75" xfId="0" applyNumberFormat="1" applyFont="1" applyFill="1" applyBorder="1" applyAlignment="1">
      <alignment horizontal="center" vertical="center" wrapText="1"/>
    </xf>
    <xf numFmtId="165" fontId="2" fillId="3" borderId="19" xfId="0" applyNumberFormat="1" applyFont="1" applyFill="1" applyBorder="1" applyAlignment="1">
      <alignment horizontal="center" vertical="center" wrapText="1"/>
    </xf>
    <xf numFmtId="165" fontId="2" fillId="3" borderId="13" xfId="0" applyNumberFormat="1" applyFont="1" applyFill="1" applyBorder="1" applyAlignment="1">
      <alignment horizontal="center" vertical="center" wrapText="1"/>
    </xf>
    <xf numFmtId="165" fontId="2" fillId="3" borderId="65" xfId="0" applyNumberFormat="1" applyFont="1" applyFill="1" applyBorder="1" applyAlignment="1">
      <alignment horizontal="center" vertical="center" wrapText="1"/>
    </xf>
    <xf numFmtId="164" fontId="18" fillId="7" borderId="68" xfId="0" applyNumberFormat="1" applyFont="1" applyFill="1" applyBorder="1" applyAlignment="1">
      <alignment horizontal="left" vertical="center" wrapText="1"/>
    </xf>
    <xf numFmtId="0" fontId="15" fillId="0" borderId="69" xfId="0" applyFont="1" applyBorder="1"/>
    <xf numFmtId="0" fontId="15" fillId="0" borderId="70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7" xfId="0" applyNumberFormat="1" applyFont="1" applyFill="1" applyBorder="1" applyAlignment="1">
      <alignment horizontal="left" vertical="center"/>
    </xf>
    <xf numFmtId="0" fontId="15" fillId="0" borderId="64" xfId="0" applyFont="1" applyBorder="1"/>
    <xf numFmtId="164" fontId="24" fillId="7" borderId="83" xfId="0" applyNumberFormat="1" applyFont="1" applyFill="1" applyBorder="1" applyAlignment="1">
      <alignment horizontal="left" vertical="center" wrapText="1"/>
    </xf>
    <xf numFmtId="164" fontId="24" fillId="7" borderId="84" xfId="0" applyNumberFormat="1" applyFont="1" applyFill="1" applyBorder="1" applyAlignment="1">
      <alignment horizontal="left" vertical="center" wrapText="1"/>
    </xf>
    <xf numFmtId="164" fontId="24" fillId="7" borderId="85" xfId="0" applyNumberFormat="1" applyFont="1" applyFill="1" applyBorder="1" applyAlignment="1">
      <alignment horizontal="left" vertical="center" wrapText="1"/>
    </xf>
    <xf numFmtId="0" fontId="1" fillId="0" borderId="123" xfId="0" applyFont="1" applyBorder="1" applyAlignment="1">
      <alignment horizontal="center" vertical="top" wrapText="1"/>
    </xf>
    <xf numFmtId="0" fontId="1" fillId="0" borderId="163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/>
    </xf>
    <xf numFmtId="0" fontId="1" fillId="0" borderId="48" xfId="0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right" vertical="top"/>
    </xf>
    <xf numFmtId="4" fontId="1" fillId="0" borderId="33" xfId="0" applyNumberFormat="1" applyFont="1" applyBorder="1" applyAlignment="1">
      <alignment horizontal="right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49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0" fontId="11" fillId="0" borderId="0" xfId="0" applyFont="1" applyAlignment="1">
      <alignment horizontal="left"/>
    </xf>
    <xf numFmtId="0" fontId="27" fillId="3" borderId="13" xfId="0" applyFont="1" applyFill="1" applyBorder="1" applyAlignment="1">
      <alignment horizontal="center" vertical="center" wrapText="1"/>
    </xf>
    <xf numFmtId="0" fontId="15" fillId="0" borderId="20" xfId="0" applyFont="1" applyBorder="1"/>
    <xf numFmtId="0" fontId="15" fillId="0" borderId="24" xfId="0" applyFont="1" applyBorder="1"/>
    <xf numFmtId="0" fontId="2" fillId="3" borderId="14" xfId="0" applyFont="1" applyFill="1" applyBorder="1" applyAlignment="1">
      <alignment horizontal="center" vertical="center"/>
    </xf>
    <xf numFmtId="0" fontId="15" fillId="0" borderId="21" xfId="0" applyFont="1" applyBorder="1"/>
    <xf numFmtId="0" fontId="15" fillId="0" borderId="25" xfId="0" applyFont="1" applyBorder="1"/>
    <xf numFmtId="0" fontId="2" fillId="3" borderId="15" xfId="0" applyFont="1" applyFill="1" applyBorder="1" applyAlignment="1">
      <alignment horizontal="center" vertical="center" wrapText="1"/>
    </xf>
    <xf numFmtId="0" fontId="15" fillId="0" borderId="22" xfId="0" applyFont="1" applyBorder="1"/>
    <xf numFmtId="0" fontId="15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15" fillId="0" borderId="23" xfId="0" applyFont="1" applyBorder="1"/>
    <xf numFmtId="0" fontId="15" fillId="0" borderId="27" xfId="0" applyFont="1" applyBorder="1"/>
    <xf numFmtId="4" fontId="12" fillId="13" borderId="148" xfId="0" applyNumberFormat="1" applyFont="1" applyFill="1" applyBorder="1" applyAlignment="1">
      <alignment horizontal="right" vertical="top"/>
    </xf>
    <xf numFmtId="4" fontId="12" fillId="13" borderId="103" xfId="0" applyNumberFormat="1" applyFont="1" applyFill="1" applyBorder="1" applyAlignment="1">
      <alignment horizontal="right" vertical="top"/>
    </xf>
    <xf numFmtId="10" fontId="12" fillId="0" borderId="149" xfId="0" applyNumberFormat="1" applyFont="1" applyFill="1" applyBorder="1" applyAlignment="1">
      <alignment horizontal="right" vertical="top"/>
    </xf>
    <xf numFmtId="10" fontId="12" fillId="0" borderId="108" xfId="0" applyNumberFormat="1" applyFont="1" applyFill="1" applyBorder="1" applyAlignment="1">
      <alignment horizontal="right" vertical="top"/>
    </xf>
    <xf numFmtId="0" fontId="28" fillId="0" borderId="162" xfId="0" applyFont="1" applyBorder="1" applyAlignment="1">
      <alignment horizontal="center" vertical="top" wrapText="1"/>
    </xf>
    <xf numFmtId="0" fontId="28" fillId="0" borderId="164" xfId="0" applyFont="1" applyBorder="1" applyAlignment="1">
      <alignment horizontal="center" vertical="top" wrapText="1"/>
    </xf>
    <xf numFmtId="49" fontId="3" fillId="0" borderId="82" xfId="0" applyNumberFormat="1" applyFont="1" applyBorder="1" applyAlignment="1">
      <alignment horizontal="center" vertical="top"/>
    </xf>
    <xf numFmtId="49" fontId="3" fillId="0" borderId="98" xfId="0" applyNumberFormat="1" applyFont="1" applyBorder="1" applyAlignment="1">
      <alignment horizontal="center" vertical="top"/>
    </xf>
    <xf numFmtId="164" fontId="2" fillId="0" borderId="124" xfId="0" applyNumberFormat="1" applyFont="1" applyBorder="1" applyAlignment="1">
      <alignment horizontal="center" vertical="top"/>
    </xf>
    <xf numFmtId="164" fontId="2" fillId="0" borderId="145" xfId="0" applyNumberFormat="1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 vertical="top"/>
    </xf>
    <xf numFmtId="4" fontId="1" fillId="0" borderId="33" xfId="0" applyNumberFormat="1" applyFont="1" applyFill="1" applyBorder="1" applyAlignment="1">
      <alignment horizontal="right" vertical="top"/>
    </xf>
    <xf numFmtId="4" fontId="12" fillId="0" borderId="147" xfId="0" applyNumberFormat="1" applyFont="1" applyBorder="1" applyAlignment="1">
      <alignment horizontal="right" vertical="top"/>
    </xf>
    <xf numFmtId="4" fontId="12" fillId="0" borderId="107" xfId="0" applyNumberFormat="1" applyFont="1" applyBorder="1" applyAlignment="1">
      <alignment horizontal="right" vertical="top"/>
    </xf>
    <xf numFmtId="4" fontId="12" fillId="0" borderId="148" xfId="0" applyNumberFormat="1" applyFont="1" applyFill="1" applyBorder="1" applyAlignment="1">
      <alignment horizontal="right" vertical="top"/>
    </xf>
    <xf numFmtId="4" fontId="12" fillId="0" borderId="103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abSelected="1" topLeftCell="A9" zoomScale="85" zoomScaleNormal="85" workbookViewId="0">
      <selection activeCell="F34" sqref="F34"/>
    </sheetView>
  </sheetViews>
  <sheetFormatPr defaultColWidth="12.59765625" defaultRowHeight="15" customHeight="1" x14ac:dyDescent="0.25"/>
  <cols>
    <col min="1" max="1" width="18.19921875" customWidth="1"/>
    <col min="2" max="2" width="14.09765625" customWidth="1"/>
    <col min="3" max="3" width="17" customWidth="1"/>
    <col min="4" max="4" width="20.59765625" customWidth="1"/>
    <col min="5" max="5" width="20.8984375" customWidth="1"/>
    <col min="6" max="6" width="22.3984375" customWidth="1"/>
    <col min="7" max="7" width="21.796875" customWidth="1"/>
    <col min="8" max="8" width="21.19921875" customWidth="1"/>
    <col min="9" max="9" width="12.296875" customWidth="1"/>
    <col min="10" max="10" width="16.796875" customWidth="1"/>
    <col min="11" max="11" width="12.796875" customWidth="1"/>
    <col min="12" max="12" width="15.5" customWidth="1"/>
    <col min="13" max="13" width="11.296875" customWidth="1"/>
    <col min="14" max="14" width="12.3984375" customWidth="1"/>
    <col min="15" max="23" width="5.59765625" customWidth="1"/>
    <col min="24" max="26" width="11" customWidth="1"/>
  </cols>
  <sheetData>
    <row r="1" spans="1:26" ht="15" customHeight="1" x14ac:dyDescent="0.25">
      <c r="A1" s="500" t="s">
        <v>0</v>
      </c>
      <c r="B1" s="499"/>
      <c r="C1" s="1"/>
      <c r="D1" s="2"/>
      <c r="E1" s="1"/>
      <c r="F1" s="1"/>
      <c r="G1" s="1"/>
      <c r="H1" s="2" t="s">
        <v>299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5">
      <c r="A2" s="3"/>
      <c r="B2" s="1"/>
      <c r="C2" s="1"/>
      <c r="D2" s="2"/>
      <c r="E2" s="1"/>
      <c r="F2" s="1"/>
      <c r="G2" s="1"/>
      <c r="H2" s="500" t="s">
        <v>300</v>
      </c>
      <c r="I2" s="500"/>
      <c r="J2" s="50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5">
      <c r="A3" s="3"/>
      <c r="B3" s="1"/>
      <c r="C3" s="1"/>
      <c r="D3" s="2"/>
      <c r="E3" s="1"/>
      <c r="F3" s="1"/>
      <c r="G3" s="1"/>
      <c r="H3" s="500" t="s">
        <v>320</v>
      </c>
      <c r="I3" s="500"/>
      <c r="J3" s="50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8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8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8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38" customFormat="1" ht="14.25" customHeight="1" x14ac:dyDescent="0.25">
      <c r="A10" s="136" t="s">
        <v>415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</row>
    <row r="11" spans="1:26" s="138" customFormat="1" ht="14.25" customHeight="1" x14ac:dyDescent="0.25">
      <c r="A11" s="139" t="s">
        <v>414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</row>
    <row r="12" spans="1:26" s="138" customFormat="1" ht="14.25" customHeight="1" x14ac:dyDescent="0.25">
      <c r="A12" s="139" t="s">
        <v>301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</row>
    <row r="13" spans="1:26" s="138" customFormat="1" ht="14.25" customHeight="1" x14ac:dyDescent="0.25">
      <c r="A13" s="139" t="s">
        <v>302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</row>
    <row r="14" spans="1:26" s="138" customFormat="1" ht="14.25" customHeight="1" x14ac:dyDescent="0.25">
      <c r="A14" s="139" t="s">
        <v>319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</row>
    <row r="15" spans="1:26" s="138" customFormat="1" ht="14.25" customHeight="1" x14ac:dyDescent="0.25">
      <c r="A15" s="139" t="s">
        <v>303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</row>
    <row r="16" spans="1:26" ht="13.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8.4" customHeight="1" x14ac:dyDescent="0.25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197" customFormat="1" ht="15.6" x14ac:dyDescent="0.3">
      <c r="A18" s="202"/>
      <c r="B18" s="501" t="s">
        <v>256</v>
      </c>
      <c r="C18" s="499"/>
      <c r="D18" s="499"/>
      <c r="E18" s="499"/>
      <c r="F18" s="499"/>
      <c r="G18" s="499"/>
      <c r="H18" s="499"/>
      <c r="I18" s="499"/>
      <c r="J18" s="499"/>
      <c r="K18" s="499"/>
      <c r="L18" s="499"/>
      <c r="M18" s="499"/>
      <c r="N18" s="499"/>
      <c r="O18" s="203"/>
      <c r="P18" s="204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</row>
    <row r="19" spans="1:31" s="197" customFormat="1" ht="15.6" x14ac:dyDescent="0.3">
      <c r="A19" s="202"/>
      <c r="B19" s="501" t="s">
        <v>296</v>
      </c>
      <c r="C19" s="499"/>
      <c r="D19" s="499"/>
      <c r="E19" s="499"/>
      <c r="F19" s="499"/>
      <c r="G19" s="499"/>
      <c r="H19" s="499"/>
      <c r="I19" s="499"/>
      <c r="J19" s="499"/>
      <c r="K19" s="499"/>
      <c r="L19" s="499"/>
      <c r="M19" s="499"/>
      <c r="N19" s="499"/>
      <c r="O19" s="203"/>
      <c r="P19" s="204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</row>
    <row r="20" spans="1:31" s="197" customFormat="1" ht="15.6" x14ac:dyDescent="0.3">
      <c r="A20" s="202"/>
      <c r="B20" s="502" t="s">
        <v>321</v>
      </c>
      <c r="C20" s="499"/>
      <c r="D20" s="499"/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203"/>
      <c r="P20" s="204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</row>
    <row r="21" spans="1:31" s="197" customFormat="1" ht="10.8" customHeight="1" x14ac:dyDescent="0.3">
      <c r="A21" s="202"/>
      <c r="B21" s="3"/>
      <c r="C21" s="1"/>
      <c r="D21" s="205"/>
      <c r="E21" s="205"/>
      <c r="F21" s="205"/>
      <c r="G21" s="205"/>
      <c r="H21" s="205"/>
      <c r="I21" s="205"/>
      <c r="J21" s="206"/>
      <c r="K21" s="205"/>
      <c r="L21" s="206"/>
      <c r="M21" s="205"/>
      <c r="N21" s="206"/>
      <c r="O21" s="203"/>
      <c r="P21" s="204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</row>
    <row r="22" spans="1:31" s="197" customFormat="1" thickBot="1" x14ac:dyDescent="0.35">
      <c r="D22" s="207"/>
      <c r="E22" s="207"/>
      <c r="F22" s="207"/>
      <c r="G22" s="207"/>
      <c r="H22" s="207"/>
      <c r="I22" s="207"/>
      <c r="J22" s="208"/>
      <c r="K22" s="207"/>
      <c r="L22" s="208"/>
      <c r="M22" s="207"/>
      <c r="N22" s="208"/>
      <c r="O22" s="207"/>
      <c r="P22" s="208"/>
    </row>
    <row r="23" spans="1:31" s="197" customFormat="1" ht="30" customHeight="1" thickBot="1" x14ac:dyDescent="0.3">
      <c r="A23" s="503"/>
      <c r="B23" s="506" t="s">
        <v>257</v>
      </c>
      <c r="C23" s="507"/>
      <c r="D23" s="510" t="s">
        <v>258</v>
      </c>
      <c r="E23" s="511"/>
      <c r="F23" s="511"/>
      <c r="G23" s="511"/>
      <c r="H23" s="511"/>
      <c r="I23" s="511"/>
      <c r="J23" s="512"/>
      <c r="K23" s="506" t="s">
        <v>295</v>
      </c>
      <c r="L23" s="507"/>
      <c r="M23" s="506" t="s">
        <v>297</v>
      </c>
      <c r="N23" s="507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</row>
    <row r="24" spans="1:31" s="197" customFormat="1" ht="135.6" customHeight="1" thickBot="1" x14ac:dyDescent="0.3">
      <c r="A24" s="504"/>
      <c r="B24" s="508"/>
      <c r="C24" s="509"/>
      <c r="D24" s="283" t="s">
        <v>293</v>
      </c>
      <c r="E24" s="284" t="s">
        <v>294</v>
      </c>
      <c r="F24" s="284" t="s">
        <v>259</v>
      </c>
      <c r="G24" s="284" t="s">
        <v>260</v>
      </c>
      <c r="H24" s="284" t="s">
        <v>1</v>
      </c>
      <c r="I24" s="513" t="s">
        <v>261</v>
      </c>
      <c r="J24" s="514"/>
      <c r="K24" s="508"/>
      <c r="L24" s="509"/>
      <c r="M24" s="508"/>
      <c r="N24" s="509"/>
      <c r="Q24" s="210"/>
    </row>
    <row r="25" spans="1:31" s="197" customFormat="1" ht="49.8" customHeight="1" thickBot="1" x14ac:dyDescent="0.3">
      <c r="A25" s="505"/>
      <c r="B25" s="277" t="s">
        <v>253</v>
      </c>
      <c r="C25" s="278" t="s">
        <v>262</v>
      </c>
      <c r="D25" s="277" t="s">
        <v>262</v>
      </c>
      <c r="E25" s="279" t="s">
        <v>262</v>
      </c>
      <c r="F25" s="279" t="s">
        <v>262</v>
      </c>
      <c r="G25" s="279" t="s">
        <v>262</v>
      </c>
      <c r="H25" s="279" t="s">
        <v>262</v>
      </c>
      <c r="I25" s="279" t="s">
        <v>253</v>
      </c>
      <c r="J25" s="280" t="s">
        <v>263</v>
      </c>
      <c r="K25" s="277" t="s">
        <v>253</v>
      </c>
      <c r="L25" s="278" t="s">
        <v>262</v>
      </c>
      <c r="M25" s="281" t="s">
        <v>253</v>
      </c>
      <c r="N25" s="282" t="s">
        <v>262</v>
      </c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</row>
    <row r="26" spans="1:31" s="197" customFormat="1" ht="30" customHeight="1" thickBot="1" x14ac:dyDescent="0.3">
      <c r="A26" s="240" t="s">
        <v>264</v>
      </c>
      <c r="B26" s="243" t="s">
        <v>265</v>
      </c>
      <c r="C26" s="242" t="s">
        <v>266</v>
      </c>
      <c r="D26" s="243" t="s">
        <v>267</v>
      </c>
      <c r="E26" s="241" t="s">
        <v>268</v>
      </c>
      <c r="F26" s="241" t="s">
        <v>269</v>
      </c>
      <c r="G26" s="241" t="s">
        <v>270</v>
      </c>
      <c r="H26" s="241" t="s">
        <v>271</v>
      </c>
      <c r="I26" s="241" t="s">
        <v>272</v>
      </c>
      <c r="J26" s="242" t="s">
        <v>273</v>
      </c>
      <c r="K26" s="243" t="s">
        <v>274</v>
      </c>
      <c r="L26" s="242" t="s">
        <v>275</v>
      </c>
      <c r="M26" s="243" t="s">
        <v>276</v>
      </c>
      <c r="N26" s="242" t="s">
        <v>277</v>
      </c>
      <c r="O26" s="212"/>
      <c r="P26" s="212"/>
      <c r="Q26" s="213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</row>
    <row r="27" spans="1:31" s="197" customFormat="1" ht="30" customHeight="1" x14ac:dyDescent="0.25">
      <c r="A27" s="229" t="s">
        <v>278</v>
      </c>
      <c r="B27" s="248">
        <f>C27/N27</f>
        <v>1</v>
      </c>
      <c r="C27" s="249">
        <f>'Кошторис  витрат'!G219</f>
        <v>8455005.7829999998</v>
      </c>
      <c r="D27" s="254">
        <v>0</v>
      </c>
      <c r="E27" s="238">
        <v>0</v>
      </c>
      <c r="F27" s="238">
        <v>0</v>
      </c>
      <c r="G27" s="238">
        <v>0</v>
      </c>
      <c r="H27" s="238">
        <v>0</v>
      </c>
      <c r="I27" s="239">
        <f>J27/N27</f>
        <v>0</v>
      </c>
      <c r="J27" s="249">
        <f>D27+E27+F27+G27+H27</f>
        <v>0</v>
      </c>
      <c r="K27" s="248">
        <f>L27/N27</f>
        <v>0</v>
      </c>
      <c r="L27" s="249">
        <f>'Кошторис  витрат'!S219</f>
        <v>0</v>
      </c>
      <c r="M27" s="244">
        <v>1</v>
      </c>
      <c r="N27" s="245">
        <f>C27+J27+L27</f>
        <v>8455005.7829999998</v>
      </c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</row>
    <row r="28" spans="1:31" s="197" customFormat="1" ht="30" customHeight="1" x14ac:dyDescent="0.25">
      <c r="A28" s="230" t="s">
        <v>279</v>
      </c>
      <c r="B28" s="250">
        <f>C28/N28</f>
        <v>1</v>
      </c>
      <c r="C28" s="249">
        <f>'Кошторис  витрат'!G219</f>
        <v>8455005.7829999998</v>
      </c>
      <c r="D28" s="255">
        <v>0</v>
      </c>
      <c r="E28" s="221">
        <v>0</v>
      </c>
      <c r="F28" s="221">
        <v>0</v>
      </c>
      <c r="G28" s="221">
        <v>0</v>
      </c>
      <c r="H28" s="221">
        <v>0</v>
      </c>
      <c r="I28" s="220">
        <f>J28/N28</f>
        <v>0</v>
      </c>
      <c r="J28" s="251">
        <f>D28+E28+F28+G28+H28</f>
        <v>0</v>
      </c>
      <c r="K28" s="250">
        <f>L28/N28</f>
        <v>0</v>
      </c>
      <c r="L28" s="251">
        <f>'Кошторис  витрат'!V219</f>
        <v>0</v>
      </c>
      <c r="M28" s="332">
        <v>1</v>
      </c>
      <c r="N28" s="246">
        <f>C28+J28+L28</f>
        <v>8455005.7829999998</v>
      </c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</row>
    <row r="29" spans="1:31" s="197" customFormat="1" ht="30" customHeight="1" thickBot="1" x14ac:dyDescent="0.3">
      <c r="A29" s="231" t="s">
        <v>280</v>
      </c>
      <c r="B29" s="252">
        <f>C29/N29</f>
        <v>1</v>
      </c>
      <c r="C29" s="253">
        <f>2980499+4470749</f>
        <v>7451248</v>
      </c>
      <c r="D29" s="256">
        <v>0</v>
      </c>
      <c r="E29" s="257">
        <v>0</v>
      </c>
      <c r="F29" s="257">
        <v>0</v>
      </c>
      <c r="G29" s="257">
        <v>0</v>
      </c>
      <c r="H29" s="257">
        <v>0</v>
      </c>
      <c r="I29" s="258">
        <f>J29/N29</f>
        <v>0</v>
      </c>
      <c r="J29" s="253">
        <f t="shared" ref="J29" si="0">D29+E29+F29+G29+H29</f>
        <v>0</v>
      </c>
      <c r="K29" s="252">
        <f>L29/N29</f>
        <v>0</v>
      </c>
      <c r="L29" s="253">
        <v>0</v>
      </c>
      <c r="M29" s="333">
        <f>(N29*M28)/N28</f>
        <v>0.88128242501995702</v>
      </c>
      <c r="N29" s="247">
        <f>C29+J29+L29</f>
        <v>7451248</v>
      </c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</row>
    <row r="30" spans="1:31" s="197" customFormat="1" ht="30" customHeight="1" thickBot="1" x14ac:dyDescent="0.3">
      <c r="A30" s="232" t="s">
        <v>281</v>
      </c>
      <c r="B30" s="222">
        <f>B28-B29</f>
        <v>0</v>
      </c>
      <c r="C30" s="223">
        <f>C28-C29</f>
        <v>1003757.7829999998</v>
      </c>
      <c r="D30" s="224">
        <f t="shared" ref="D30:H30" si="1">D28-D29</f>
        <v>0</v>
      </c>
      <c r="E30" s="225">
        <f t="shared" si="1"/>
        <v>0</v>
      </c>
      <c r="F30" s="225">
        <f t="shared" si="1"/>
        <v>0</v>
      </c>
      <c r="G30" s="225">
        <f t="shared" si="1"/>
        <v>0</v>
      </c>
      <c r="H30" s="225">
        <f t="shared" si="1"/>
        <v>0</v>
      </c>
      <c r="I30" s="226">
        <f t="shared" ref="I30:N30" si="2">I28-I29</f>
        <v>0</v>
      </c>
      <c r="J30" s="223">
        <f t="shared" si="2"/>
        <v>0</v>
      </c>
      <c r="K30" s="227">
        <f t="shared" si="2"/>
        <v>0</v>
      </c>
      <c r="L30" s="223">
        <f t="shared" si="2"/>
        <v>0</v>
      </c>
      <c r="M30" s="334">
        <f t="shared" si="2"/>
        <v>0.11871757498004298</v>
      </c>
      <c r="N30" s="228">
        <f t="shared" si="2"/>
        <v>1003757.7829999998</v>
      </c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197" customFormat="1" ht="15.75" customHeight="1" x14ac:dyDescent="0.3">
      <c r="A32" s="214"/>
      <c r="B32" s="214" t="s">
        <v>282</v>
      </c>
      <c r="C32" s="494" t="s">
        <v>429</v>
      </c>
      <c r="D32" s="495"/>
      <c r="E32" s="495"/>
      <c r="F32" s="214"/>
      <c r="G32" s="215"/>
      <c r="H32" s="215"/>
      <c r="I32" s="216"/>
      <c r="J32" s="496" t="s">
        <v>428</v>
      </c>
      <c r="K32" s="497"/>
      <c r="L32" s="497"/>
      <c r="M32" s="497"/>
      <c r="N32" s="497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</row>
    <row r="33" spans="1:26" s="197" customFormat="1" ht="15.75" customHeight="1" x14ac:dyDescent="0.3">
      <c r="D33" s="217" t="s">
        <v>283</v>
      </c>
      <c r="F33" s="218"/>
      <c r="G33" s="498" t="s">
        <v>284</v>
      </c>
      <c r="H33" s="499"/>
      <c r="I33" s="207"/>
      <c r="J33" s="498" t="s">
        <v>285</v>
      </c>
      <c r="K33" s="499"/>
      <c r="L33" s="499"/>
      <c r="M33" s="499"/>
      <c r="N33" s="499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C32:E32"/>
    <mergeCell ref="J32:N32"/>
    <mergeCell ref="G33:H33"/>
    <mergeCell ref="J33:N33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</mergeCells>
  <pageMargins left="1.0900000000000001" right="0.70866141732283472" top="0.74803149606299213" bottom="0.57999999999999996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E1028"/>
  <sheetViews>
    <sheetView view="pageBreakPreview" zoomScale="70" zoomScaleNormal="85" zoomScaleSheetLayoutView="70" workbookViewId="0">
      <pane ySplit="10" topLeftCell="A212" activePane="bottomLeft" state="frozen"/>
      <selection pane="bottomLeft" activeCell="E197" sqref="E197:Z206"/>
    </sheetView>
  </sheetViews>
  <sheetFormatPr defaultColWidth="12.59765625" defaultRowHeight="15" customHeight="1" outlineLevelCol="1" x14ac:dyDescent="0.25"/>
  <cols>
    <col min="1" max="1" width="10.59765625" customWidth="1"/>
    <col min="2" max="2" width="11.19921875" customWidth="1"/>
    <col min="3" max="3" width="59.09765625" customWidth="1"/>
    <col min="4" max="4" width="8.09765625" customWidth="1"/>
    <col min="5" max="5" width="9.796875" customWidth="1"/>
    <col min="6" max="6" width="12" customWidth="1"/>
    <col min="7" max="7" width="11.3984375" customWidth="1"/>
    <col min="8" max="8" width="10.8984375" style="193" customWidth="1"/>
    <col min="9" max="9" width="12.5" style="193" customWidth="1"/>
    <col min="10" max="10" width="12" style="193" customWidth="1"/>
    <col min="11" max="11" width="10.8984375" hidden="1" customWidth="1" outlineLevel="1"/>
    <col min="12" max="12" width="14.8984375" hidden="1" customWidth="1" outlineLevel="1"/>
    <col min="13" max="13" width="16.09765625" hidden="1" customWidth="1" outlineLevel="1"/>
    <col min="14" max="14" width="10.8984375" style="193" hidden="1" customWidth="1" outlineLevel="1"/>
    <col min="15" max="15" width="14.8984375" style="193" hidden="1" customWidth="1" outlineLevel="1"/>
    <col min="16" max="16" width="16.09765625" style="193" hidden="1" customWidth="1" outlineLevel="1"/>
    <col min="17" max="17" width="10.8984375" hidden="1" customWidth="1" outlineLevel="1"/>
    <col min="18" max="18" width="14.8984375" hidden="1" customWidth="1" outlineLevel="1"/>
    <col min="19" max="19" width="16.09765625" hidden="1" customWidth="1" outlineLevel="1"/>
    <col min="20" max="20" width="10.8984375" style="193" hidden="1" customWidth="1" outlineLevel="1"/>
    <col min="21" max="21" width="14.8984375" style="193" hidden="1" customWidth="1" outlineLevel="1"/>
    <col min="22" max="22" width="16.09765625" style="193" hidden="1" customWidth="1" outlineLevel="1"/>
    <col min="23" max="23" width="13.69921875" style="193" customWidth="1" collapsed="1"/>
    <col min="24" max="24" width="12.59765625" style="193" customWidth="1"/>
    <col min="25" max="25" width="11.8984375" style="193" customWidth="1"/>
    <col min="26" max="26" width="11.19921875" style="193" customWidth="1"/>
    <col min="27" max="27" width="18.8984375" style="186" customWidth="1"/>
    <col min="28" max="31" width="5.8984375" customWidth="1"/>
  </cols>
  <sheetData>
    <row r="1" spans="1:31" ht="15.6" x14ac:dyDescent="0.3">
      <c r="A1" s="554" t="s">
        <v>291</v>
      </c>
      <c r="B1" s="499"/>
      <c r="C1" s="499"/>
      <c r="D1" s="499"/>
      <c r="E1" s="49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6"/>
      <c r="X1" s="16"/>
      <c r="Y1" s="16"/>
      <c r="Z1" s="16"/>
      <c r="AA1" s="174"/>
      <c r="AB1" s="1"/>
      <c r="AC1" s="1"/>
      <c r="AD1" s="1"/>
      <c r="AE1" s="1"/>
    </row>
    <row r="2" spans="1:31" s="138" customFormat="1" ht="19.5" customHeight="1" x14ac:dyDescent="0.25">
      <c r="A2" s="140" t="str">
        <f>Фінансування!A12</f>
        <v>Назва Грантоотримувача: Громадська організація "ЕЛЬ-ЧЄБЄР"</v>
      </c>
      <c r="B2" s="141"/>
      <c r="C2" s="140"/>
      <c r="D2" s="142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4"/>
      <c r="X2" s="144"/>
      <c r="Y2" s="144"/>
      <c r="Z2" s="144"/>
      <c r="AA2" s="175"/>
      <c r="AB2" s="145"/>
      <c r="AC2" s="145"/>
      <c r="AD2" s="145"/>
      <c r="AE2" s="145"/>
    </row>
    <row r="3" spans="1:31" s="138" customFormat="1" ht="19.5" customHeight="1" x14ac:dyDescent="0.25">
      <c r="A3" s="146" t="str">
        <f>Фінансування!A13</f>
        <v>Назва проєкту: Мультидисциплінарний проект "Шлях/Yol"</v>
      </c>
      <c r="B3" s="141"/>
      <c r="C3" s="140"/>
      <c r="D3" s="142"/>
      <c r="E3" s="143"/>
      <c r="F3" s="143"/>
      <c r="G3" s="143"/>
      <c r="H3" s="143"/>
      <c r="I3" s="143"/>
      <c r="J3" s="143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8"/>
      <c r="X3" s="148"/>
      <c r="Y3" s="148"/>
      <c r="Z3" s="148"/>
      <c r="AA3" s="175"/>
      <c r="AB3" s="145"/>
      <c r="AC3" s="145"/>
      <c r="AD3" s="145"/>
      <c r="AE3" s="145"/>
    </row>
    <row r="4" spans="1:31" s="138" customFormat="1" ht="19.5" customHeight="1" x14ac:dyDescent="0.25">
      <c r="A4" s="146" t="str">
        <f>Фінансування!A14</f>
        <v>Дата початку проєкту: 26 липня 2021 року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76"/>
      <c r="AB4" s="145"/>
      <c r="AC4" s="145"/>
      <c r="AD4" s="145"/>
      <c r="AE4" s="145"/>
    </row>
    <row r="5" spans="1:31" s="138" customFormat="1" ht="19.5" customHeight="1" x14ac:dyDescent="0.25">
      <c r="A5" s="146" t="str">
        <f>Фінансування!A15</f>
        <v>Дата завершення проєкту: 30 листопада 2021 року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76"/>
      <c r="AB5" s="145"/>
      <c r="AC5" s="145"/>
      <c r="AD5" s="145"/>
      <c r="AE5" s="145"/>
    </row>
    <row r="6" spans="1:31" ht="14.4" thickBot="1" x14ac:dyDescent="0.3">
      <c r="A6" s="3"/>
      <c r="B6" s="17"/>
      <c r="C6" s="18"/>
      <c r="D6" s="19"/>
      <c r="E6" s="20"/>
      <c r="F6" s="20"/>
      <c r="G6" s="20"/>
      <c r="H6" s="20"/>
      <c r="I6" s="20"/>
      <c r="J6" s="20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3"/>
      <c r="Z6" s="23"/>
      <c r="AA6" s="177"/>
      <c r="AB6" s="1"/>
      <c r="AC6" s="1"/>
      <c r="AD6" s="1"/>
      <c r="AE6" s="1"/>
    </row>
    <row r="7" spans="1:31" ht="25.8" customHeight="1" thickBot="1" x14ac:dyDescent="0.3">
      <c r="A7" s="555" t="s">
        <v>248</v>
      </c>
      <c r="B7" s="558" t="s">
        <v>5</v>
      </c>
      <c r="C7" s="561" t="s">
        <v>6</v>
      </c>
      <c r="D7" s="564" t="s">
        <v>7</v>
      </c>
      <c r="E7" s="521" t="s">
        <v>8</v>
      </c>
      <c r="F7" s="522"/>
      <c r="G7" s="522"/>
      <c r="H7" s="522"/>
      <c r="I7" s="522"/>
      <c r="J7" s="523"/>
      <c r="K7" s="521" t="s">
        <v>237</v>
      </c>
      <c r="L7" s="522"/>
      <c r="M7" s="522"/>
      <c r="N7" s="522"/>
      <c r="O7" s="522"/>
      <c r="P7" s="523"/>
      <c r="Q7" s="521" t="s">
        <v>238</v>
      </c>
      <c r="R7" s="522"/>
      <c r="S7" s="522"/>
      <c r="T7" s="522"/>
      <c r="U7" s="522"/>
      <c r="V7" s="523"/>
      <c r="W7" s="530" t="s">
        <v>250</v>
      </c>
      <c r="X7" s="531"/>
      <c r="Y7" s="531"/>
      <c r="Z7" s="532"/>
      <c r="AA7" s="527" t="s">
        <v>292</v>
      </c>
      <c r="AB7" s="1"/>
      <c r="AC7" s="1"/>
      <c r="AD7" s="1"/>
      <c r="AE7" s="1"/>
    </row>
    <row r="8" spans="1:31" ht="42" customHeight="1" thickBot="1" x14ac:dyDescent="0.3">
      <c r="A8" s="556"/>
      <c r="B8" s="559"/>
      <c r="C8" s="562"/>
      <c r="D8" s="565"/>
      <c r="E8" s="524" t="s">
        <v>9</v>
      </c>
      <c r="F8" s="525"/>
      <c r="G8" s="526"/>
      <c r="H8" s="524" t="s">
        <v>249</v>
      </c>
      <c r="I8" s="525"/>
      <c r="J8" s="526"/>
      <c r="K8" s="524" t="s">
        <v>9</v>
      </c>
      <c r="L8" s="525"/>
      <c r="M8" s="526"/>
      <c r="N8" s="524" t="s">
        <v>249</v>
      </c>
      <c r="O8" s="525"/>
      <c r="P8" s="526"/>
      <c r="Q8" s="524" t="s">
        <v>9</v>
      </c>
      <c r="R8" s="525"/>
      <c r="S8" s="526"/>
      <c r="T8" s="524" t="s">
        <v>249</v>
      </c>
      <c r="U8" s="525"/>
      <c r="V8" s="526"/>
      <c r="W8" s="533" t="s">
        <v>254</v>
      </c>
      <c r="X8" s="533" t="s">
        <v>255</v>
      </c>
      <c r="Y8" s="530" t="s">
        <v>251</v>
      </c>
      <c r="Z8" s="532"/>
      <c r="AA8" s="528"/>
      <c r="AB8" s="1"/>
      <c r="AC8" s="1"/>
      <c r="AD8" s="1"/>
      <c r="AE8" s="1"/>
    </row>
    <row r="9" spans="1:31" ht="54" customHeight="1" thickBot="1" x14ac:dyDescent="0.3">
      <c r="A9" s="557"/>
      <c r="B9" s="560"/>
      <c r="C9" s="563"/>
      <c r="D9" s="566"/>
      <c r="E9" s="24" t="s">
        <v>10</v>
      </c>
      <c r="F9" s="25" t="s">
        <v>11</v>
      </c>
      <c r="G9" s="172" t="s">
        <v>247</v>
      </c>
      <c r="H9" s="24" t="s">
        <v>10</v>
      </c>
      <c r="I9" s="25" t="s">
        <v>11</v>
      </c>
      <c r="J9" s="219" t="s">
        <v>290</v>
      </c>
      <c r="K9" s="24" t="s">
        <v>10</v>
      </c>
      <c r="L9" s="25" t="s">
        <v>12</v>
      </c>
      <c r="M9" s="219" t="s">
        <v>286</v>
      </c>
      <c r="N9" s="24" t="s">
        <v>10</v>
      </c>
      <c r="O9" s="25" t="s">
        <v>12</v>
      </c>
      <c r="P9" s="219" t="s">
        <v>287</v>
      </c>
      <c r="Q9" s="24" t="s">
        <v>10</v>
      </c>
      <c r="R9" s="25" t="s">
        <v>12</v>
      </c>
      <c r="S9" s="219" t="s">
        <v>288</v>
      </c>
      <c r="T9" s="24" t="s">
        <v>10</v>
      </c>
      <c r="U9" s="25" t="s">
        <v>12</v>
      </c>
      <c r="V9" s="219" t="s">
        <v>289</v>
      </c>
      <c r="W9" s="534"/>
      <c r="X9" s="534"/>
      <c r="Y9" s="194" t="s">
        <v>252</v>
      </c>
      <c r="Z9" s="195" t="s">
        <v>253</v>
      </c>
      <c r="AA9" s="529"/>
      <c r="AB9" s="1"/>
      <c r="AC9" s="1"/>
      <c r="AD9" s="1"/>
      <c r="AE9" s="1"/>
    </row>
    <row r="10" spans="1:31" ht="24.75" customHeight="1" thickBot="1" x14ac:dyDescent="0.3">
      <c r="A10" s="26">
        <v>1</v>
      </c>
      <c r="B10" s="26">
        <v>2</v>
      </c>
      <c r="C10" s="27">
        <v>3</v>
      </c>
      <c r="D10" s="27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28">
        <v>24</v>
      </c>
      <c r="Y10" s="28">
        <v>25</v>
      </c>
      <c r="Z10" s="28">
        <v>26</v>
      </c>
      <c r="AA10" s="178">
        <v>27</v>
      </c>
      <c r="AB10" s="1"/>
      <c r="AC10" s="1"/>
      <c r="AD10" s="1"/>
      <c r="AE10" s="1"/>
    </row>
    <row r="11" spans="1:31" ht="23.25" customHeight="1" thickBot="1" x14ac:dyDescent="0.3">
      <c r="A11" s="29" t="s">
        <v>298</v>
      </c>
      <c r="B11" s="30"/>
      <c r="C11" s="31" t="s">
        <v>13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4"/>
      <c r="Y11" s="34"/>
      <c r="Z11" s="34"/>
      <c r="AA11" s="179"/>
      <c r="AB11" s="35"/>
      <c r="AC11" s="35"/>
      <c r="AD11" s="35"/>
      <c r="AE11" s="35"/>
    </row>
    <row r="12" spans="1:31" ht="25.8" customHeight="1" thickBot="1" x14ac:dyDescent="0.3">
      <c r="A12" s="36" t="s">
        <v>14</v>
      </c>
      <c r="B12" s="468">
        <v>1</v>
      </c>
      <c r="C12" s="469" t="s">
        <v>244</v>
      </c>
      <c r="D12" s="153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408"/>
      <c r="X12" s="408"/>
      <c r="Y12" s="408"/>
      <c r="Z12" s="408"/>
      <c r="AA12" s="409"/>
      <c r="AB12" s="5"/>
      <c r="AC12" s="5"/>
      <c r="AD12" s="5"/>
      <c r="AE12" s="5"/>
    </row>
    <row r="13" spans="1:31" ht="30" customHeight="1" thickBot="1" x14ac:dyDescent="0.3">
      <c r="A13" s="371" t="s">
        <v>15</v>
      </c>
      <c r="B13" s="472" t="s">
        <v>16</v>
      </c>
      <c r="C13" s="473" t="s">
        <v>245</v>
      </c>
      <c r="D13" s="374"/>
      <c r="E13" s="375">
        <f>SUM(E14:E16)</f>
        <v>5</v>
      </c>
      <c r="F13" s="376"/>
      <c r="G13" s="377">
        <f>SUM(G14:G16)</f>
        <v>184426.25</v>
      </c>
      <c r="H13" s="375">
        <f>SUM(H14:H16)</f>
        <v>5</v>
      </c>
      <c r="I13" s="376"/>
      <c r="J13" s="377">
        <f>SUM(J14:J16)</f>
        <v>184426.25</v>
      </c>
      <c r="K13" s="375">
        <f>SUM(K14:K16)</f>
        <v>0</v>
      </c>
      <c r="L13" s="376"/>
      <c r="M13" s="377">
        <f>SUM(M14:M16)</f>
        <v>0</v>
      </c>
      <c r="N13" s="375">
        <f>SUM(N14:N16)</f>
        <v>0</v>
      </c>
      <c r="O13" s="376"/>
      <c r="P13" s="377">
        <f>SUM(P14:P16)</f>
        <v>0</v>
      </c>
      <c r="Q13" s="375">
        <f>SUM(Q14:Q16)</f>
        <v>0</v>
      </c>
      <c r="R13" s="376"/>
      <c r="S13" s="377">
        <f>SUM(S14:S16)</f>
        <v>0</v>
      </c>
      <c r="T13" s="375">
        <f>SUM(T14:T16)</f>
        <v>0</v>
      </c>
      <c r="U13" s="376"/>
      <c r="V13" s="377">
        <f>SUM(V14:V16)</f>
        <v>0</v>
      </c>
      <c r="W13" s="377">
        <f>SUM(W14:W16)</f>
        <v>184426.25</v>
      </c>
      <c r="X13" s="377">
        <f>SUM(X14:X16)</f>
        <v>184426.25</v>
      </c>
      <c r="Y13" s="404">
        <f>W13-X13</f>
        <v>0</v>
      </c>
      <c r="Z13" s="474">
        <f>Y13/W13</f>
        <v>0</v>
      </c>
      <c r="AA13" s="398"/>
      <c r="AB13" s="38"/>
      <c r="AC13" s="38"/>
      <c r="AD13" s="38"/>
      <c r="AE13" s="38"/>
    </row>
    <row r="14" spans="1:31" ht="30" customHeight="1" x14ac:dyDescent="0.25">
      <c r="A14" s="336" t="s">
        <v>17</v>
      </c>
      <c r="B14" s="60" t="s">
        <v>18</v>
      </c>
      <c r="C14" s="470" t="s">
        <v>304</v>
      </c>
      <c r="D14" s="339" t="s">
        <v>20</v>
      </c>
      <c r="E14" s="462">
        <v>5</v>
      </c>
      <c r="F14" s="456">
        <v>36885.25</v>
      </c>
      <c r="G14" s="458">
        <f t="shared" ref="G14:G16" si="0">E14*F14</f>
        <v>184426.25</v>
      </c>
      <c r="H14" s="462">
        <v>5</v>
      </c>
      <c r="I14" s="456">
        <v>36885.25</v>
      </c>
      <c r="J14" s="458">
        <f t="shared" ref="J14:J16" si="1">H14*I14</f>
        <v>184426.25</v>
      </c>
      <c r="K14" s="462"/>
      <c r="L14" s="456"/>
      <c r="M14" s="458">
        <f t="shared" ref="M14:M16" si="2">K14*L14</f>
        <v>0</v>
      </c>
      <c r="N14" s="462"/>
      <c r="O14" s="456"/>
      <c r="P14" s="458">
        <f t="shared" ref="P14:P16" si="3">N14*O14</f>
        <v>0</v>
      </c>
      <c r="Q14" s="462"/>
      <c r="R14" s="456"/>
      <c r="S14" s="458">
        <f t="shared" ref="S14:S16" si="4">Q14*R14</f>
        <v>0</v>
      </c>
      <c r="T14" s="462"/>
      <c r="U14" s="456"/>
      <c r="V14" s="458">
        <f t="shared" ref="V14:V16" si="5">T14*U14</f>
        <v>0</v>
      </c>
      <c r="W14" s="65">
        <f>G14+M14+S14</f>
        <v>184426.25</v>
      </c>
      <c r="X14" s="261">
        <f t="shared" ref="X14:X33" si="6">J14+P14+V14</f>
        <v>184426.25</v>
      </c>
      <c r="Y14" s="65">
        <f t="shared" ref="Y14:Y78" si="7">W14-X14</f>
        <v>0</v>
      </c>
      <c r="Z14" s="471">
        <f>Y14/W14</f>
        <v>0</v>
      </c>
      <c r="AA14" s="182"/>
      <c r="AB14" s="47"/>
      <c r="AC14" s="47"/>
      <c r="AD14" s="47"/>
      <c r="AE14" s="47"/>
    </row>
    <row r="15" spans="1:31" ht="30" customHeight="1" x14ac:dyDescent="0.25">
      <c r="A15" s="39" t="s">
        <v>17</v>
      </c>
      <c r="B15" s="40" t="s">
        <v>21</v>
      </c>
      <c r="C15" s="41" t="s">
        <v>19</v>
      </c>
      <c r="D15" s="42" t="s">
        <v>20</v>
      </c>
      <c r="E15" s="43"/>
      <c r="F15" s="44"/>
      <c r="G15" s="45">
        <f t="shared" si="0"/>
        <v>0</v>
      </c>
      <c r="H15" s="43"/>
      <c r="I15" s="44"/>
      <c r="J15" s="45">
        <f t="shared" si="1"/>
        <v>0</v>
      </c>
      <c r="K15" s="43"/>
      <c r="L15" s="44"/>
      <c r="M15" s="45">
        <f t="shared" si="2"/>
        <v>0</v>
      </c>
      <c r="N15" s="43"/>
      <c r="O15" s="44"/>
      <c r="P15" s="45">
        <f t="shared" si="3"/>
        <v>0</v>
      </c>
      <c r="Q15" s="43"/>
      <c r="R15" s="44"/>
      <c r="S15" s="45">
        <f t="shared" si="4"/>
        <v>0</v>
      </c>
      <c r="T15" s="43"/>
      <c r="U15" s="44"/>
      <c r="V15" s="45">
        <f t="shared" si="5"/>
        <v>0</v>
      </c>
      <c r="W15" s="46">
        <f t="shared" ref="W15:W33" si="8">G15+M15+S15</f>
        <v>0</v>
      </c>
      <c r="X15" s="196">
        <f t="shared" si="6"/>
        <v>0</v>
      </c>
      <c r="Y15" s="196">
        <f t="shared" si="7"/>
        <v>0</v>
      </c>
      <c r="Z15" s="201" t="e">
        <f t="shared" ref="Z15:Z33" si="9">Y15/W15</f>
        <v>#DIV/0!</v>
      </c>
      <c r="AA15" s="173"/>
      <c r="AB15" s="47"/>
      <c r="AC15" s="47"/>
      <c r="AD15" s="47"/>
      <c r="AE15" s="47"/>
    </row>
    <row r="16" spans="1:31" ht="30" customHeight="1" thickBot="1" x14ac:dyDescent="0.3">
      <c r="A16" s="48" t="s">
        <v>17</v>
      </c>
      <c r="B16" s="49" t="s">
        <v>22</v>
      </c>
      <c r="C16" s="157" t="s">
        <v>19</v>
      </c>
      <c r="D16" s="50" t="s">
        <v>20</v>
      </c>
      <c r="E16" s="51"/>
      <c r="F16" s="52"/>
      <c r="G16" s="53">
        <f t="shared" si="0"/>
        <v>0</v>
      </c>
      <c r="H16" s="51"/>
      <c r="I16" s="52"/>
      <c r="J16" s="53">
        <f t="shared" si="1"/>
        <v>0</v>
      </c>
      <c r="K16" s="51"/>
      <c r="L16" s="52"/>
      <c r="M16" s="53">
        <f t="shared" si="2"/>
        <v>0</v>
      </c>
      <c r="N16" s="51"/>
      <c r="O16" s="52"/>
      <c r="P16" s="53">
        <f t="shared" si="3"/>
        <v>0</v>
      </c>
      <c r="Q16" s="51"/>
      <c r="R16" s="455"/>
      <c r="S16" s="53">
        <f t="shared" si="4"/>
        <v>0</v>
      </c>
      <c r="T16" s="51"/>
      <c r="U16" s="455"/>
      <c r="V16" s="53">
        <f t="shared" si="5"/>
        <v>0</v>
      </c>
      <c r="W16" s="54">
        <f t="shared" si="8"/>
        <v>0</v>
      </c>
      <c r="X16" s="199">
        <f t="shared" si="6"/>
        <v>0</v>
      </c>
      <c r="Y16" s="199">
        <f t="shared" si="7"/>
        <v>0</v>
      </c>
      <c r="Z16" s="264" t="e">
        <f t="shared" si="9"/>
        <v>#DIV/0!</v>
      </c>
      <c r="AA16" s="180"/>
      <c r="AB16" s="47"/>
      <c r="AC16" s="47"/>
      <c r="AD16" s="47"/>
      <c r="AE16" s="47"/>
    </row>
    <row r="17" spans="1:31" ht="30" customHeight="1" thickBot="1" x14ac:dyDescent="0.3">
      <c r="A17" s="371" t="s">
        <v>15</v>
      </c>
      <c r="B17" s="472" t="s">
        <v>23</v>
      </c>
      <c r="C17" s="406" t="s">
        <v>24</v>
      </c>
      <c r="D17" s="374"/>
      <c r="E17" s="375">
        <f>SUM(E18:E20)</f>
        <v>0</v>
      </c>
      <c r="F17" s="376"/>
      <c r="G17" s="377">
        <f>SUM(G18:G20)</f>
        <v>0</v>
      </c>
      <c r="H17" s="375">
        <f>SUM(H18:H20)</f>
        <v>0</v>
      </c>
      <c r="I17" s="376"/>
      <c r="J17" s="377">
        <f>SUM(J18:J20)</f>
        <v>0</v>
      </c>
      <c r="K17" s="375">
        <f>SUM(K18:K20)</f>
        <v>0</v>
      </c>
      <c r="L17" s="376"/>
      <c r="M17" s="377">
        <f>SUM(M18:M20)</f>
        <v>0</v>
      </c>
      <c r="N17" s="375">
        <f>SUM(N18:N20)</f>
        <v>0</v>
      </c>
      <c r="O17" s="376"/>
      <c r="P17" s="377">
        <f>SUM(P18:P20)</f>
        <v>0</v>
      </c>
      <c r="Q17" s="375">
        <f>SUM(Q18:Q20)</f>
        <v>0</v>
      </c>
      <c r="R17" s="376"/>
      <c r="S17" s="377">
        <f>SUM(S18:S20)</f>
        <v>0</v>
      </c>
      <c r="T17" s="375">
        <f>SUM(T18:T20)</f>
        <v>0</v>
      </c>
      <c r="U17" s="376"/>
      <c r="V17" s="377">
        <f>SUM(V18:V20)</f>
        <v>0</v>
      </c>
      <c r="W17" s="377">
        <f>SUM(W18:W20)</f>
        <v>0</v>
      </c>
      <c r="X17" s="475">
        <f>SUM(X18:X20)</f>
        <v>0</v>
      </c>
      <c r="Y17" s="475">
        <f t="shared" si="7"/>
        <v>0</v>
      </c>
      <c r="Z17" s="475" t="e">
        <f>Y17/W17</f>
        <v>#DIV/0!</v>
      </c>
      <c r="AA17" s="398"/>
      <c r="AB17" s="38"/>
      <c r="AC17" s="38"/>
      <c r="AD17" s="38"/>
      <c r="AE17" s="38"/>
    </row>
    <row r="18" spans="1:31" ht="30" customHeight="1" x14ac:dyDescent="0.25">
      <c r="A18" s="336" t="s">
        <v>17</v>
      </c>
      <c r="B18" s="60" t="s">
        <v>25</v>
      </c>
      <c r="C18" s="470" t="s">
        <v>19</v>
      </c>
      <c r="D18" s="339" t="s">
        <v>20</v>
      </c>
      <c r="E18" s="462"/>
      <c r="F18" s="456"/>
      <c r="G18" s="458">
        <f t="shared" ref="G18:G20" si="10">E18*F18</f>
        <v>0</v>
      </c>
      <c r="H18" s="462"/>
      <c r="I18" s="456"/>
      <c r="J18" s="458">
        <f t="shared" ref="J18:J20" si="11">H18*I18</f>
        <v>0</v>
      </c>
      <c r="K18" s="462"/>
      <c r="L18" s="456"/>
      <c r="M18" s="458">
        <f t="shared" ref="M18:M20" si="12">K18*L18</f>
        <v>0</v>
      </c>
      <c r="N18" s="462"/>
      <c r="O18" s="456"/>
      <c r="P18" s="458">
        <f t="shared" ref="P18:P20" si="13">N18*O18</f>
        <v>0</v>
      </c>
      <c r="Q18" s="462"/>
      <c r="R18" s="456"/>
      <c r="S18" s="458">
        <f t="shared" ref="S18:S20" si="14">Q18*R18</f>
        <v>0</v>
      </c>
      <c r="T18" s="462"/>
      <c r="U18" s="456"/>
      <c r="V18" s="458">
        <f t="shared" ref="V18:V20" si="15">T18*U18</f>
        <v>0</v>
      </c>
      <c r="W18" s="65">
        <f>G18+M18+S18</f>
        <v>0</v>
      </c>
      <c r="X18" s="261">
        <f t="shared" si="6"/>
        <v>0</v>
      </c>
      <c r="Y18" s="261">
        <f t="shared" si="7"/>
        <v>0</v>
      </c>
      <c r="Z18" s="471" t="e">
        <f t="shared" si="9"/>
        <v>#DIV/0!</v>
      </c>
      <c r="AA18" s="182"/>
      <c r="AB18" s="47"/>
      <c r="AC18" s="47"/>
      <c r="AD18" s="47"/>
      <c r="AE18" s="47"/>
    </row>
    <row r="19" spans="1:31" ht="30" customHeight="1" x14ac:dyDescent="0.25">
      <c r="A19" s="39" t="s">
        <v>17</v>
      </c>
      <c r="B19" s="40" t="s">
        <v>26</v>
      </c>
      <c r="C19" s="41" t="s">
        <v>19</v>
      </c>
      <c r="D19" s="42" t="s">
        <v>20</v>
      </c>
      <c r="E19" s="43"/>
      <c r="F19" s="44"/>
      <c r="G19" s="45">
        <f t="shared" si="10"/>
        <v>0</v>
      </c>
      <c r="H19" s="43"/>
      <c r="I19" s="44"/>
      <c r="J19" s="45">
        <f t="shared" si="11"/>
        <v>0</v>
      </c>
      <c r="K19" s="43"/>
      <c r="L19" s="44"/>
      <c r="M19" s="45">
        <f t="shared" si="12"/>
        <v>0</v>
      </c>
      <c r="N19" s="43"/>
      <c r="O19" s="44"/>
      <c r="P19" s="45">
        <f t="shared" si="13"/>
        <v>0</v>
      </c>
      <c r="Q19" s="43"/>
      <c r="R19" s="44"/>
      <c r="S19" s="45">
        <f t="shared" si="14"/>
        <v>0</v>
      </c>
      <c r="T19" s="43"/>
      <c r="U19" s="44"/>
      <c r="V19" s="45">
        <f t="shared" si="15"/>
        <v>0</v>
      </c>
      <c r="W19" s="46">
        <f t="shared" si="8"/>
        <v>0</v>
      </c>
      <c r="X19" s="196">
        <f t="shared" si="6"/>
        <v>0</v>
      </c>
      <c r="Y19" s="196">
        <f t="shared" si="7"/>
        <v>0</v>
      </c>
      <c r="Z19" s="201" t="e">
        <f t="shared" si="9"/>
        <v>#DIV/0!</v>
      </c>
      <c r="AA19" s="173"/>
      <c r="AB19" s="47"/>
      <c r="AC19" s="47"/>
      <c r="AD19" s="47"/>
      <c r="AE19" s="47"/>
    </row>
    <row r="20" spans="1:31" ht="30" customHeight="1" thickBot="1" x14ac:dyDescent="0.3">
      <c r="A20" s="48" t="s">
        <v>17</v>
      </c>
      <c r="B20" s="49" t="s">
        <v>27</v>
      </c>
      <c r="C20" s="157" t="s">
        <v>19</v>
      </c>
      <c r="D20" s="50" t="s">
        <v>20</v>
      </c>
      <c r="E20" s="461"/>
      <c r="F20" s="455"/>
      <c r="G20" s="457">
        <f t="shared" si="10"/>
        <v>0</v>
      </c>
      <c r="H20" s="461"/>
      <c r="I20" s="455"/>
      <c r="J20" s="457">
        <f t="shared" si="11"/>
        <v>0</v>
      </c>
      <c r="K20" s="461"/>
      <c r="L20" s="455"/>
      <c r="M20" s="457">
        <f t="shared" si="12"/>
        <v>0</v>
      </c>
      <c r="N20" s="461"/>
      <c r="O20" s="455"/>
      <c r="P20" s="457">
        <f t="shared" si="13"/>
        <v>0</v>
      </c>
      <c r="Q20" s="461"/>
      <c r="R20" s="455"/>
      <c r="S20" s="457">
        <f t="shared" si="14"/>
        <v>0</v>
      </c>
      <c r="T20" s="461"/>
      <c r="U20" s="455"/>
      <c r="V20" s="457">
        <f t="shared" si="15"/>
        <v>0</v>
      </c>
      <c r="W20" s="54">
        <f t="shared" si="8"/>
        <v>0</v>
      </c>
      <c r="X20" s="199">
        <f t="shared" si="6"/>
        <v>0</v>
      </c>
      <c r="Y20" s="199">
        <f t="shared" si="7"/>
        <v>0</v>
      </c>
      <c r="Z20" s="264" t="e">
        <f t="shared" si="9"/>
        <v>#DIV/0!</v>
      </c>
      <c r="AA20" s="180"/>
      <c r="AB20" s="47"/>
      <c r="AC20" s="47"/>
      <c r="AD20" s="47"/>
      <c r="AE20" s="47"/>
    </row>
    <row r="21" spans="1:31" ht="30" customHeight="1" thickBot="1" x14ac:dyDescent="0.3">
      <c r="A21" s="371" t="s">
        <v>15</v>
      </c>
      <c r="B21" s="472" t="s">
        <v>28</v>
      </c>
      <c r="C21" s="410" t="s">
        <v>29</v>
      </c>
      <c r="D21" s="374"/>
      <c r="E21" s="375">
        <f>SUM(E22:E24)</f>
        <v>9.5</v>
      </c>
      <c r="F21" s="376"/>
      <c r="G21" s="377">
        <f>SUM(G22:G24)</f>
        <v>161474.4</v>
      </c>
      <c r="H21" s="375">
        <f>SUM(H22:H24)</f>
        <v>9.5</v>
      </c>
      <c r="I21" s="376"/>
      <c r="J21" s="377">
        <f>SUM(J22:J24)</f>
        <v>161474.4</v>
      </c>
      <c r="K21" s="375">
        <f>SUM(K22:K24)</f>
        <v>0</v>
      </c>
      <c r="L21" s="376"/>
      <c r="M21" s="377">
        <f>SUM(M22:M24)</f>
        <v>0</v>
      </c>
      <c r="N21" s="375">
        <f>SUM(N22:N24)</f>
        <v>0</v>
      </c>
      <c r="O21" s="376"/>
      <c r="P21" s="377">
        <f>SUM(P22:P24)</f>
        <v>0</v>
      </c>
      <c r="Q21" s="375">
        <f>SUM(Q22:Q24)</f>
        <v>0</v>
      </c>
      <c r="R21" s="376"/>
      <c r="S21" s="377">
        <f>SUM(S22:S24)</f>
        <v>0</v>
      </c>
      <c r="T21" s="375">
        <f>SUM(T22:T24)</f>
        <v>0</v>
      </c>
      <c r="U21" s="376"/>
      <c r="V21" s="377">
        <f>SUM(V22:V24)</f>
        <v>0</v>
      </c>
      <c r="W21" s="377">
        <f>SUM(W22:W24)</f>
        <v>161474.4</v>
      </c>
      <c r="X21" s="377">
        <f>SUM(X22:X24)</f>
        <v>161474.4</v>
      </c>
      <c r="Y21" s="404">
        <f t="shared" si="7"/>
        <v>0</v>
      </c>
      <c r="Z21" s="474">
        <f>Y21/W21</f>
        <v>0</v>
      </c>
      <c r="AA21" s="398"/>
      <c r="AB21" s="38"/>
      <c r="AC21" s="38"/>
      <c r="AD21" s="38"/>
      <c r="AE21" s="38"/>
    </row>
    <row r="22" spans="1:31" s="131" customFormat="1" ht="47.4" customHeight="1" x14ac:dyDescent="0.25">
      <c r="A22" s="336" t="s">
        <v>17</v>
      </c>
      <c r="B22" s="60" t="s">
        <v>30</v>
      </c>
      <c r="C22" s="470" t="s">
        <v>305</v>
      </c>
      <c r="D22" s="379" t="s">
        <v>20</v>
      </c>
      <c r="E22" s="462">
        <v>4.5</v>
      </c>
      <c r="F22" s="456">
        <v>22222</v>
      </c>
      <c r="G22" s="458">
        <f t="shared" ref="G22:G24" si="16">E22*F22</f>
        <v>99999</v>
      </c>
      <c r="H22" s="462">
        <v>4.5</v>
      </c>
      <c r="I22" s="456">
        <v>22222</v>
      </c>
      <c r="J22" s="458">
        <f t="shared" ref="J22:J24" si="17">H22*I22</f>
        <v>99999</v>
      </c>
      <c r="K22" s="462"/>
      <c r="L22" s="456"/>
      <c r="M22" s="458">
        <f t="shared" ref="M22:M24" si="18">K22*L22</f>
        <v>0</v>
      </c>
      <c r="N22" s="462"/>
      <c r="O22" s="456"/>
      <c r="P22" s="458">
        <f t="shared" ref="P22:P24" si="19">N22*O22</f>
        <v>0</v>
      </c>
      <c r="Q22" s="462"/>
      <c r="R22" s="456"/>
      <c r="S22" s="458">
        <f t="shared" ref="S22:S24" si="20">Q22*R22</f>
        <v>0</v>
      </c>
      <c r="T22" s="462"/>
      <c r="U22" s="456"/>
      <c r="V22" s="458">
        <f t="shared" ref="V22:V24" si="21">T22*U22</f>
        <v>0</v>
      </c>
      <c r="W22" s="65">
        <f t="shared" si="8"/>
        <v>99999</v>
      </c>
      <c r="X22" s="261">
        <f t="shared" si="6"/>
        <v>99999</v>
      </c>
      <c r="Y22" s="65">
        <f t="shared" si="7"/>
        <v>0</v>
      </c>
      <c r="Z22" s="471">
        <f t="shared" si="9"/>
        <v>0</v>
      </c>
      <c r="AA22" s="182"/>
      <c r="AB22" s="47"/>
      <c r="AC22" s="47"/>
      <c r="AD22" s="47"/>
      <c r="AE22" s="47"/>
    </row>
    <row r="23" spans="1:31" ht="30" customHeight="1" x14ac:dyDescent="0.25">
      <c r="A23" s="39" t="s">
        <v>17</v>
      </c>
      <c r="B23" s="40" t="s">
        <v>32</v>
      </c>
      <c r="C23" s="41" t="s">
        <v>306</v>
      </c>
      <c r="D23" s="187" t="s">
        <v>20</v>
      </c>
      <c r="E23" s="43">
        <v>5</v>
      </c>
      <c r="F23" s="44">
        <v>12295.08</v>
      </c>
      <c r="G23" s="45">
        <f t="shared" si="16"/>
        <v>61475.4</v>
      </c>
      <c r="H23" s="43">
        <v>5</v>
      </c>
      <c r="I23" s="44">
        <v>12295.08</v>
      </c>
      <c r="J23" s="45">
        <f t="shared" si="17"/>
        <v>61475.4</v>
      </c>
      <c r="K23" s="43"/>
      <c r="L23" s="44"/>
      <c r="M23" s="45">
        <f t="shared" si="18"/>
        <v>0</v>
      </c>
      <c r="N23" s="43"/>
      <c r="O23" s="44"/>
      <c r="P23" s="45">
        <f t="shared" si="19"/>
        <v>0</v>
      </c>
      <c r="Q23" s="43"/>
      <c r="R23" s="44"/>
      <c r="S23" s="45">
        <f t="shared" si="20"/>
        <v>0</v>
      </c>
      <c r="T23" s="43"/>
      <c r="U23" s="44"/>
      <c r="V23" s="45">
        <f t="shared" si="21"/>
        <v>0</v>
      </c>
      <c r="W23" s="46">
        <f t="shared" si="8"/>
        <v>61475.4</v>
      </c>
      <c r="X23" s="196">
        <f t="shared" si="6"/>
        <v>61475.4</v>
      </c>
      <c r="Y23" s="46">
        <f t="shared" si="7"/>
        <v>0</v>
      </c>
      <c r="Z23" s="201">
        <f t="shared" si="9"/>
        <v>0</v>
      </c>
      <c r="AA23" s="173"/>
      <c r="AB23" s="47"/>
      <c r="AC23" s="47"/>
      <c r="AD23" s="47"/>
      <c r="AE23" s="47"/>
    </row>
    <row r="24" spans="1:31" ht="30" customHeight="1" thickBot="1" x14ac:dyDescent="0.3">
      <c r="A24" s="48" t="s">
        <v>17</v>
      </c>
      <c r="B24" s="49" t="s">
        <v>33</v>
      </c>
      <c r="C24" s="157" t="s">
        <v>31</v>
      </c>
      <c r="D24" s="188" t="s">
        <v>20</v>
      </c>
      <c r="E24" s="51"/>
      <c r="F24" s="52"/>
      <c r="G24" s="53">
        <f t="shared" si="16"/>
        <v>0</v>
      </c>
      <c r="H24" s="51"/>
      <c r="I24" s="52"/>
      <c r="J24" s="53">
        <f t="shared" si="17"/>
        <v>0</v>
      </c>
      <c r="K24" s="461"/>
      <c r="L24" s="455"/>
      <c r="M24" s="457">
        <f t="shared" si="18"/>
        <v>0</v>
      </c>
      <c r="N24" s="461"/>
      <c r="O24" s="455"/>
      <c r="P24" s="457">
        <f t="shared" si="19"/>
        <v>0</v>
      </c>
      <c r="Q24" s="461"/>
      <c r="R24" s="455"/>
      <c r="S24" s="457">
        <f t="shared" si="20"/>
        <v>0</v>
      </c>
      <c r="T24" s="461"/>
      <c r="U24" s="455"/>
      <c r="V24" s="457">
        <f t="shared" si="21"/>
        <v>0</v>
      </c>
      <c r="W24" s="54">
        <f t="shared" si="8"/>
        <v>0</v>
      </c>
      <c r="X24" s="199">
        <f t="shared" si="6"/>
        <v>0</v>
      </c>
      <c r="Y24" s="199">
        <f t="shared" si="7"/>
        <v>0</v>
      </c>
      <c r="Z24" s="264" t="e">
        <f t="shared" si="9"/>
        <v>#DIV/0!</v>
      </c>
      <c r="AA24" s="180"/>
      <c r="AB24" s="47"/>
      <c r="AC24" s="47"/>
      <c r="AD24" s="47"/>
      <c r="AE24" s="47"/>
    </row>
    <row r="25" spans="1:31" ht="30" customHeight="1" thickBot="1" x14ac:dyDescent="0.3">
      <c r="A25" s="371" t="s">
        <v>14</v>
      </c>
      <c r="B25" s="397" t="s">
        <v>34</v>
      </c>
      <c r="C25" s="406" t="s">
        <v>35</v>
      </c>
      <c r="D25" s="374"/>
      <c r="E25" s="375">
        <f>SUM(E26:E28)</f>
        <v>345900.65</v>
      </c>
      <c r="F25" s="376"/>
      <c r="G25" s="377">
        <f>SUM(G26:G28)</f>
        <v>76098.143000000011</v>
      </c>
      <c r="H25" s="375">
        <f>SUM(H26:H28)</f>
        <v>345900.65</v>
      </c>
      <c r="I25" s="376"/>
      <c r="J25" s="377">
        <f>SUM(J26:J28)</f>
        <v>76098.143000000011</v>
      </c>
      <c r="K25" s="375">
        <f>SUM(K26:K28)</f>
        <v>0</v>
      </c>
      <c r="L25" s="376"/>
      <c r="M25" s="377">
        <f>SUM(M26:M28)</f>
        <v>0</v>
      </c>
      <c r="N25" s="375">
        <f>SUM(N26:N28)</f>
        <v>0</v>
      </c>
      <c r="O25" s="376"/>
      <c r="P25" s="377">
        <f>SUM(P26:P28)</f>
        <v>0</v>
      </c>
      <c r="Q25" s="375">
        <f>SUM(Q26:Q28)</f>
        <v>0</v>
      </c>
      <c r="R25" s="376"/>
      <c r="S25" s="377">
        <f>SUM(S26:S28)</f>
        <v>0</v>
      </c>
      <c r="T25" s="375">
        <f>SUM(T26:T28)</f>
        <v>0</v>
      </c>
      <c r="U25" s="376"/>
      <c r="V25" s="377">
        <f>SUM(V26:V28)</f>
        <v>0</v>
      </c>
      <c r="W25" s="377">
        <f>SUM(W26:W28)</f>
        <v>76098.143000000011</v>
      </c>
      <c r="X25" s="377">
        <f>SUM(X26:X28)</f>
        <v>76098.143000000011</v>
      </c>
      <c r="Y25" s="404">
        <f t="shared" si="7"/>
        <v>0</v>
      </c>
      <c r="Z25" s="474">
        <f>Y25/W25</f>
        <v>0</v>
      </c>
      <c r="AA25" s="398"/>
      <c r="AB25" s="5"/>
      <c r="AC25" s="5"/>
      <c r="AD25" s="5"/>
      <c r="AE25" s="5"/>
    </row>
    <row r="26" spans="1:31" ht="30" customHeight="1" x14ac:dyDescent="0.25">
      <c r="A26" s="336" t="s">
        <v>17</v>
      </c>
      <c r="B26" s="60" t="s">
        <v>36</v>
      </c>
      <c r="C26" s="470" t="s">
        <v>307</v>
      </c>
      <c r="D26" s="339"/>
      <c r="E26" s="462">
        <f>G13</f>
        <v>184426.25</v>
      </c>
      <c r="F26" s="63">
        <v>0.22</v>
      </c>
      <c r="G26" s="64">
        <f t="shared" ref="G26:G28" si="22">E26*F26</f>
        <v>40573.775000000001</v>
      </c>
      <c r="H26" s="462">
        <f>J13</f>
        <v>184426.25</v>
      </c>
      <c r="I26" s="63">
        <v>0.22</v>
      </c>
      <c r="J26" s="64">
        <f>H26*I26</f>
        <v>40573.775000000001</v>
      </c>
      <c r="K26" s="462">
        <f>M13</f>
        <v>0</v>
      </c>
      <c r="L26" s="63">
        <v>0.22</v>
      </c>
      <c r="M26" s="64">
        <f t="shared" ref="M26:M28" si="23">K26*L26</f>
        <v>0</v>
      </c>
      <c r="N26" s="462">
        <f>P13</f>
        <v>0</v>
      </c>
      <c r="O26" s="63">
        <v>0.22</v>
      </c>
      <c r="P26" s="64">
        <f t="shared" ref="P26:P28" si="24">N26*O26</f>
        <v>0</v>
      </c>
      <c r="Q26" s="462">
        <f>S13</f>
        <v>0</v>
      </c>
      <c r="R26" s="63">
        <v>0.22</v>
      </c>
      <c r="S26" s="64">
        <f t="shared" ref="S26:S28" si="25">Q26*R26</f>
        <v>0</v>
      </c>
      <c r="T26" s="462">
        <f>V13</f>
        <v>0</v>
      </c>
      <c r="U26" s="63">
        <v>0.22</v>
      </c>
      <c r="V26" s="64">
        <f t="shared" ref="V26:V28" si="26">T26*U26</f>
        <v>0</v>
      </c>
      <c r="W26" s="65">
        <f>G26+M26+S26</f>
        <v>40573.775000000001</v>
      </c>
      <c r="X26" s="261">
        <f>J26+P26+V26</f>
        <v>40573.775000000001</v>
      </c>
      <c r="Y26" s="261">
        <f t="shared" si="7"/>
        <v>0</v>
      </c>
      <c r="Z26" s="471">
        <f t="shared" si="9"/>
        <v>0</v>
      </c>
      <c r="AA26" s="182"/>
      <c r="AB26" s="47"/>
      <c r="AC26" s="47"/>
      <c r="AD26" s="47"/>
      <c r="AE26" s="47"/>
    </row>
    <row r="27" spans="1:31" ht="30" customHeight="1" x14ac:dyDescent="0.25">
      <c r="A27" s="39" t="s">
        <v>17</v>
      </c>
      <c r="B27" s="40" t="s">
        <v>37</v>
      </c>
      <c r="C27" s="41" t="s">
        <v>38</v>
      </c>
      <c r="D27" s="42"/>
      <c r="E27" s="43">
        <f>G17</f>
        <v>0</v>
      </c>
      <c r="F27" s="44">
        <v>0.22</v>
      </c>
      <c r="G27" s="45">
        <f t="shared" si="22"/>
        <v>0</v>
      </c>
      <c r="H27" s="43">
        <f>J17</f>
        <v>0</v>
      </c>
      <c r="I27" s="44">
        <v>0.22</v>
      </c>
      <c r="J27" s="45">
        <f t="shared" ref="J27" si="27">H27*I27</f>
        <v>0</v>
      </c>
      <c r="K27" s="43">
        <f>M17</f>
        <v>0</v>
      </c>
      <c r="L27" s="44">
        <v>0.22</v>
      </c>
      <c r="M27" s="45">
        <f t="shared" si="23"/>
        <v>0</v>
      </c>
      <c r="N27" s="43">
        <f>P17</f>
        <v>0</v>
      </c>
      <c r="O27" s="44">
        <v>0.22</v>
      </c>
      <c r="P27" s="45">
        <f t="shared" si="24"/>
        <v>0</v>
      </c>
      <c r="Q27" s="43">
        <f>S17</f>
        <v>0</v>
      </c>
      <c r="R27" s="44">
        <v>0.22</v>
      </c>
      <c r="S27" s="45">
        <f t="shared" si="25"/>
        <v>0</v>
      </c>
      <c r="T27" s="43">
        <f>V17</f>
        <v>0</v>
      </c>
      <c r="U27" s="44">
        <v>0.22</v>
      </c>
      <c r="V27" s="45">
        <f t="shared" si="26"/>
        <v>0</v>
      </c>
      <c r="W27" s="46">
        <f t="shared" si="8"/>
        <v>0</v>
      </c>
      <c r="X27" s="196">
        <f t="shared" si="6"/>
        <v>0</v>
      </c>
      <c r="Y27" s="196">
        <f t="shared" si="7"/>
        <v>0</v>
      </c>
      <c r="Z27" s="201" t="e">
        <f t="shared" si="9"/>
        <v>#DIV/0!</v>
      </c>
      <c r="AA27" s="173"/>
      <c r="AB27" s="47"/>
      <c r="AC27" s="47"/>
      <c r="AD27" s="47"/>
      <c r="AE27" s="47"/>
    </row>
    <row r="28" spans="1:31" ht="30" customHeight="1" thickBot="1" x14ac:dyDescent="0.3">
      <c r="A28" s="48" t="s">
        <v>17</v>
      </c>
      <c r="B28" s="49" t="s">
        <v>39</v>
      </c>
      <c r="C28" s="66" t="s">
        <v>29</v>
      </c>
      <c r="D28" s="50"/>
      <c r="E28" s="51">
        <f>G21</f>
        <v>161474.4</v>
      </c>
      <c r="F28" s="52">
        <v>0.22</v>
      </c>
      <c r="G28" s="53">
        <f t="shared" si="22"/>
        <v>35524.368000000002</v>
      </c>
      <c r="H28" s="51">
        <f>J21</f>
        <v>161474.4</v>
      </c>
      <c r="I28" s="52">
        <v>0.22</v>
      </c>
      <c r="J28" s="53">
        <f>H28*I28</f>
        <v>35524.368000000002</v>
      </c>
      <c r="K28" s="51">
        <f>M21</f>
        <v>0</v>
      </c>
      <c r="L28" s="52">
        <v>0.22</v>
      </c>
      <c r="M28" s="53">
        <f t="shared" si="23"/>
        <v>0</v>
      </c>
      <c r="N28" s="51">
        <f>P21</f>
        <v>0</v>
      </c>
      <c r="O28" s="52">
        <v>0.22</v>
      </c>
      <c r="P28" s="53">
        <f t="shared" si="24"/>
        <v>0</v>
      </c>
      <c r="Q28" s="51">
        <f>S21</f>
        <v>0</v>
      </c>
      <c r="R28" s="52">
        <v>0.22</v>
      </c>
      <c r="S28" s="53">
        <f t="shared" si="25"/>
        <v>0</v>
      </c>
      <c r="T28" s="51">
        <f>V21</f>
        <v>0</v>
      </c>
      <c r="U28" s="52">
        <v>0.22</v>
      </c>
      <c r="V28" s="53">
        <f t="shared" si="26"/>
        <v>0</v>
      </c>
      <c r="W28" s="54">
        <f t="shared" si="8"/>
        <v>35524.368000000002</v>
      </c>
      <c r="X28" s="199">
        <f>J28+P28+V28</f>
        <v>35524.368000000002</v>
      </c>
      <c r="Y28" s="199">
        <f t="shared" si="7"/>
        <v>0</v>
      </c>
      <c r="Z28" s="264">
        <f t="shared" si="9"/>
        <v>0</v>
      </c>
      <c r="AA28" s="180"/>
      <c r="AB28" s="47"/>
      <c r="AC28" s="47"/>
      <c r="AD28" s="47"/>
      <c r="AE28" s="47"/>
    </row>
    <row r="29" spans="1:31" ht="25.8" customHeight="1" thickBot="1" x14ac:dyDescent="0.3">
      <c r="A29" s="371" t="s">
        <v>15</v>
      </c>
      <c r="B29" s="397" t="s">
        <v>40</v>
      </c>
      <c r="C29" s="406" t="s">
        <v>41</v>
      </c>
      <c r="D29" s="374"/>
      <c r="E29" s="375">
        <f>SUM(E30:E33)</f>
        <v>15</v>
      </c>
      <c r="F29" s="376"/>
      <c r="G29" s="377">
        <f>SUM(G30:G33)</f>
        <v>485000</v>
      </c>
      <c r="H29" s="375">
        <f>SUM(H30:H33)</f>
        <v>15</v>
      </c>
      <c r="I29" s="376"/>
      <c r="J29" s="377">
        <f>SUM(J30:J33)</f>
        <v>485000</v>
      </c>
      <c r="K29" s="375">
        <f>SUM(K30:K33)</f>
        <v>0</v>
      </c>
      <c r="L29" s="376"/>
      <c r="M29" s="377">
        <f>SUM(M30:M33)</f>
        <v>0</v>
      </c>
      <c r="N29" s="375">
        <f>SUM(N30:N33)</f>
        <v>0</v>
      </c>
      <c r="O29" s="376"/>
      <c r="P29" s="377">
        <f>SUM(P30:P33)</f>
        <v>0</v>
      </c>
      <c r="Q29" s="375">
        <f>SUM(Q30:Q33)</f>
        <v>0</v>
      </c>
      <c r="R29" s="376"/>
      <c r="S29" s="377">
        <f>SUM(S30:S33)</f>
        <v>0</v>
      </c>
      <c r="T29" s="375">
        <f>SUM(T30:T33)</f>
        <v>0</v>
      </c>
      <c r="U29" s="376"/>
      <c r="V29" s="377">
        <f>SUM(V30:V33)</f>
        <v>0</v>
      </c>
      <c r="W29" s="377">
        <f>SUM(W30:W33)</f>
        <v>485000</v>
      </c>
      <c r="X29" s="377">
        <f>SUM(X30:X33)</f>
        <v>485000</v>
      </c>
      <c r="Y29" s="377">
        <f t="shared" si="7"/>
        <v>0</v>
      </c>
      <c r="Z29" s="377">
        <f>Y29/W29</f>
        <v>0</v>
      </c>
      <c r="AA29" s="398"/>
      <c r="AB29" s="5"/>
      <c r="AC29" s="5"/>
      <c r="AD29" s="5"/>
      <c r="AE29" s="5"/>
    </row>
    <row r="30" spans="1:31" ht="49.8" customHeight="1" x14ac:dyDescent="0.25">
      <c r="A30" s="336" t="s">
        <v>17</v>
      </c>
      <c r="B30" s="60" t="s">
        <v>42</v>
      </c>
      <c r="C30" s="470" t="s">
        <v>308</v>
      </c>
      <c r="D30" s="379" t="s">
        <v>20</v>
      </c>
      <c r="E30" s="462">
        <v>4.5</v>
      </c>
      <c r="F30" s="456">
        <v>30000</v>
      </c>
      <c r="G30" s="458">
        <f t="shared" ref="G30:G33" si="28">E30*F30</f>
        <v>135000</v>
      </c>
      <c r="H30" s="462">
        <v>4.5</v>
      </c>
      <c r="I30" s="456">
        <v>30000</v>
      </c>
      <c r="J30" s="458">
        <f t="shared" ref="J30:J33" si="29">H30*I30</f>
        <v>135000</v>
      </c>
      <c r="K30" s="462"/>
      <c r="L30" s="456"/>
      <c r="M30" s="458">
        <f t="shared" ref="M30:M33" si="30">K30*L30</f>
        <v>0</v>
      </c>
      <c r="N30" s="462"/>
      <c r="O30" s="456"/>
      <c r="P30" s="458">
        <f t="shared" ref="P30:P33" si="31">N30*O30</f>
        <v>0</v>
      </c>
      <c r="Q30" s="462"/>
      <c r="R30" s="456"/>
      <c r="S30" s="458">
        <f t="shared" ref="S30:S33" si="32">Q30*R30</f>
        <v>0</v>
      </c>
      <c r="T30" s="462"/>
      <c r="U30" s="456"/>
      <c r="V30" s="458">
        <f t="shared" ref="V30:V33" si="33">T30*U30</f>
        <v>0</v>
      </c>
      <c r="W30" s="65">
        <f>G30+M30+S30</f>
        <v>135000</v>
      </c>
      <c r="X30" s="261">
        <f>J30+P30+V30</f>
        <v>135000</v>
      </c>
      <c r="Y30" s="65">
        <f>W30-X30</f>
        <v>0</v>
      </c>
      <c r="Z30" s="471">
        <f t="shared" si="9"/>
        <v>0</v>
      </c>
      <c r="AA30" s="182"/>
      <c r="AB30" s="5"/>
      <c r="AC30" s="5"/>
      <c r="AD30" s="5"/>
      <c r="AE30" s="5"/>
    </row>
    <row r="31" spans="1:31" ht="30" customHeight="1" x14ac:dyDescent="0.25">
      <c r="A31" s="39" t="s">
        <v>17</v>
      </c>
      <c r="B31" s="40" t="s">
        <v>43</v>
      </c>
      <c r="C31" s="41" t="s">
        <v>309</v>
      </c>
      <c r="D31" s="187" t="s">
        <v>20</v>
      </c>
      <c r="E31" s="43">
        <v>4.5</v>
      </c>
      <c r="F31" s="44">
        <v>46666.66</v>
      </c>
      <c r="G31" s="45">
        <f t="shared" si="28"/>
        <v>209999.97000000003</v>
      </c>
      <c r="H31" s="43">
        <v>4.5</v>
      </c>
      <c r="I31" s="44">
        <v>46666.66</v>
      </c>
      <c r="J31" s="45">
        <f t="shared" si="29"/>
        <v>209999.97000000003</v>
      </c>
      <c r="K31" s="43"/>
      <c r="L31" s="44"/>
      <c r="M31" s="45">
        <f t="shared" si="30"/>
        <v>0</v>
      </c>
      <c r="N31" s="43"/>
      <c r="O31" s="44"/>
      <c r="P31" s="45">
        <f t="shared" si="31"/>
        <v>0</v>
      </c>
      <c r="Q31" s="43"/>
      <c r="R31" s="44"/>
      <c r="S31" s="45">
        <f t="shared" si="32"/>
        <v>0</v>
      </c>
      <c r="T31" s="43"/>
      <c r="U31" s="44"/>
      <c r="V31" s="45">
        <f t="shared" si="33"/>
        <v>0</v>
      </c>
      <c r="W31" s="46">
        <f t="shared" si="8"/>
        <v>209999.97000000003</v>
      </c>
      <c r="X31" s="196">
        <f t="shared" si="6"/>
        <v>209999.97000000003</v>
      </c>
      <c r="Y31" s="46">
        <f t="shared" si="7"/>
        <v>0</v>
      </c>
      <c r="Z31" s="201">
        <f t="shared" si="9"/>
        <v>0</v>
      </c>
      <c r="AA31" s="173"/>
      <c r="AB31" s="5"/>
      <c r="AC31" s="5"/>
      <c r="AD31" s="5"/>
      <c r="AE31" s="5"/>
    </row>
    <row r="32" spans="1:31" s="285" customFormat="1" ht="30" customHeight="1" x14ac:dyDescent="0.25">
      <c r="A32" s="39" t="s">
        <v>17</v>
      </c>
      <c r="B32" s="40" t="s">
        <v>44</v>
      </c>
      <c r="C32" s="41" t="s">
        <v>310</v>
      </c>
      <c r="D32" s="187" t="s">
        <v>20</v>
      </c>
      <c r="E32" s="43">
        <v>1</v>
      </c>
      <c r="F32" s="44">
        <v>40000.03</v>
      </c>
      <c r="G32" s="45">
        <f t="shared" ref="G32" si="34">E32*F32</f>
        <v>40000.03</v>
      </c>
      <c r="H32" s="43">
        <v>1</v>
      </c>
      <c r="I32" s="44">
        <v>40000.03</v>
      </c>
      <c r="J32" s="45">
        <f t="shared" ref="J32" si="35">H32*I32</f>
        <v>40000.03</v>
      </c>
      <c r="K32" s="43"/>
      <c r="L32" s="44"/>
      <c r="M32" s="45">
        <f t="shared" ref="M32" si="36">K32*L32</f>
        <v>0</v>
      </c>
      <c r="N32" s="43"/>
      <c r="O32" s="44"/>
      <c r="P32" s="45">
        <f t="shared" ref="P32" si="37">N32*O32</f>
        <v>0</v>
      </c>
      <c r="Q32" s="43"/>
      <c r="R32" s="44"/>
      <c r="S32" s="45">
        <f t="shared" ref="S32" si="38">Q32*R32</f>
        <v>0</v>
      </c>
      <c r="T32" s="43"/>
      <c r="U32" s="44"/>
      <c r="V32" s="45">
        <f t="shared" ref="V32" si="39">T32*U32</f>
        <v>0</v>
      </c>
      <c r="W32" s="46">
        <f t="shared" ref="W32" si="40">G32+M32+S32</f>
        <v>40000.03</v>
      </c>
      <c r="X32" s="196">
        <f t="shared" ref="X32" si="41">J32+P32+V32</f>
        <v>40000.03</v>
      </c>
      <c r="Y32" s="46">
        <f t="shared" ref="Y32" si="42">W32-X32</f>
        <v>0</v>
      </c>
      <c r="Z32" s="201">
        <f t="shared" ref="Z32" si="43">Y32/W32</f>
        <v>0</v>
      </c>
      <c r="AA32" s="173"/>
      <c r="AB32" s="5"/>
      <c r="AC32" s="5"/>
      <c r="AD32" s="5"/>
      <c r="AE32" s="5"/>
    </row>
    <row r="33" spans="1:31" ht="30" customHeight="1" thickBot="1" x14ac:dyDescent="0.3">
      <c r="A33" s="48" t="s">
        <v>17</v>
      </c>
      <c r="B33" s="49" t="s">
        <v>311</v>
      </c>
      <c r="C33" s="157" t="s">
        <v>312</v>
      </c>
      <c r="D33" s="188" t="s">
        <v>20</v>
      </c>
      <c r="E33" s="51">
        <v>5</v>
      </c>
      <c r="F33" s="52">
        <v>20000</v>
      </c>
      <c r="G33" s="53">
        <f t="shared" si="28"/>
        <v>100000</v>
      </c>
      <c r="H33" s="51">
        <v>5</v>
      </c>
      <c r="I33" s="52">
        <v>20000</v>
      </c>
      <c r="J33" s="53">
        <f t="shared" si="29"/>
        <v>100000</v>
      </c>
      <c r="K33" s="55"/>
      <c r="L33" s="56"/>
      <c r="M33" s="57">
        <f t="shared" si="30"/>
        <v>0</v>
      </c>
      <c r="N33" s="55"/>
      <c r="O33" s="56"/>
      <c r="P33" s="57">
        <f t="shared" si="31"/>
        <v>0</v>
      </c>
      <c r="Q33" s="55"/>
      <c r="R33" s="56"/>
      <c r="S33" s="57">
        <f t="shared" si="32"/>
        <v>0</v>
      </c>
      <c r="T33" s="55"/>
      <c r="U33" s="56"/>
      <c r="V33" s="57">
        <f t="shared" si="33"/>
        <v>0</v>
      </c>
      <c r="W33" s="54">
        <f t="shared" si="8"/>
        <v>100000</v>
      </c>
      <c r="X33" s="196">
        <f t="shared" si="6"/>
        <v>100000</v>
      </c>
      <c r="Y33" s="46">
        <f t="shared" si="7"/>
        <v>0</v>
      </c>
      <c r="Z33" s="201">
        <f t="shared" si="9"/>
        <v>0</v>
      </c>
      <c r="AA33" s="181"/>
      <c r="AB33" s="5"/>
      <c r="AC33" s="5"/>
      <c r="AD33" s="5"/>
      <c r="AE33" s="5"/>
    </row>
    <row r="34" spans="1:31" ht="30" customHeight="1" thickBot="1" x14ac:dyDescent="0.3">
      <c r="A34" s="160" t="s">
        <v>45</v>
      </c>
      <c r="B34" s="161"/>
      <c r="C34" s="162"/>
      <c r="D34" s="163"/>
      <c r="E34" s="189"/>
      <c r="F34" s="164"/>
      <c r="G34" s="67">
        <f>G13+G17+G21+G25+G29</f>
        <v>906998.79300000006</v>
      </c>
      <c r="H34" s="189"/>
      <c r="I34" s="164"/>
      <c r="J34" s="67">
        <f>J13+J17+J21+J25+J29</f>
        <v>906998.79300000006</v>
      </c>
      <c r="K34" s="189"/>
      <c r="L34" s="90"/>
      <c r="M34" s="67">
        <f>M13+M17+M21+M25+M29</f>
        <v>0</v>
      </c>
      <c r="N34" s="189"/>
      <c r="O34" s="90"/>
      <c r="P34" s="67">
        <f>P13+P17+P21+P25+P29</f>
        <v>0</v>
      </c>
      <c r="Q34" s="189"/>
      <c r="R34" s="90"/>
      <c r="S34" s="67">
        <f>S13+S17+S21+S25+S29</f>
        <v>0</v>
      </c>
      <c r="T34" s="189"/>
      <c r="U34" s="90"/>
      <c r="V34" s="67">
        <f>V13+V17+V21+V25+V29</f>
        <v>0</v>
      </c>
      <c r="W34" s="67">
        <f>W13+W17+W21+W25+W29</f>
        <v>906998.79300000006</v>
      </c>
      <c r="X34" s="233">
        <f>X13+X17+X21+X25+X29</f>
        <v>906998.79300000006</v>
      </c>
      <c r="Y34" s="235">
        <f t="shared" si="7"/>
        <v>0</v>
      </c>
      <c r="Z34" s="234">
        <f>Y34/W34</f>
        <v>0</v>
      </c>
      <c r="AA34" s="183"/>
      <c r="AB34" s="5"/>
      <c r="AC34" s="5"/>
      <c r="AD34" s="5"/>
      <c r="AE34" s="5"/>
    </row>
    <row r="35" spans="1:31" ht="30" customHeight="1" thickBot="1" x14ac:dyDescent="0.3">
      <c r="A35" s="36" t="s">
        <v>14</v>
      </c>
      <c r="B35" s="307">
        <v>2</v>
      </c>
      <c r="C35" s="287" t="s">
        <v>46</v>
      </c>
      <c r="D35" s="288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408"/>
      <c r="X35" s="408"/>
      <c r="Y35" s="236"/>
      <c r="Z35" s="408"/>
      <c r="AA35" s="409"/>
      <c r="AB35" s="5"/>
      <c r="AC35" s="5"/>
      <c r="AD35" s="5"/>
      <c r="AE35" s="5"/>
    </row>
    <row r="36" spans="1:31" ht="30" customHeight="1" thickBot="1" x14ac:dyDescent="0.3">
      <c r="A36" s="371" t="s">
        <v>15</v>
      </c>
      <c r="B36" s="397" t="s">
        <v>47</v>
      </c>
      <c r="C36" s="406" t="s">
        <v>48</v>
      </c>
      <c r="D36" s="374"/>
      <c r="E36" s="375">
        <f>SUM(E37:E39)</f>
        <v>0</v>
      </c>
      <c r="F36" s="376"/>
      <c r="G36" s="377">
        <f>SUM(G37:G39)</f>
        <v>0</v>
      </c>
      <c r="H36" s="375">
        <f>SUM(H37:H39)</f>
        <v>0</v>
      </c>
      <c r="I36" s="376"/>
      <c r="J36" s="377">
        <f>SUM(J37:J39)</f>
        <v>0</v>
      </c>
      <c r="K36" s="375">
        <f>SUM(K37:K39)</f>
        <v>0</v>
      </c>
      <c r="L36" s="376"/>
      <c r="M36" s="377">
        <f>SUM(M37:M39)</f>
        <v>0</v>
      </c>
      <c r="N36" s="375">
        <f>SUM(N37:N39)</f>
        <v>0</v>
      </c>
      <c r="O36" s="376"/>
      <c r="P36" s="377">
        <f>SUM(P37:P39)</f>
        <v>0</v>
      </c>
      <c r="Q36" s="375">
        <f>SUM(Q37:Q39)</f>
        <v>0</v>
      </c>
      <c r="R36" s="376"/>
      <c r="S36" s="377">
        <f>SUM(S37:S39)</f>
        <v>0</v>
      </c>
      <c r="T36" s="375">
        <f>SUM(T37:T39)</f>
        <v>0</v>
      </c>
      <c r="U36" s="376"/>
      <c r="V36" s="377">
        <f>SUM(V37:V39)</f>
        <v>0</v>
      </c>
      <c r="W36" s="377">
        <f>SUM(W37:W39)</f>
        <v>0</v>
      </c>
      <c r="X36" s="419">
        <f>SUM(X37:X39)</f>
        <v>0</v>
      </c>
      <c r="Y36" s="345">
        <f t="shared" si="7"/>
        <v>0</v>
      </c>
      <c r="Z36" s="476" t="e">
        <f>Y36/W36</f>
        <v>#DIV/0!</v>
      </c>
      <c r="AA36" s="398"/>
      <c r="AB36" s="38"/>
      <c r="AC36" s="38"/>
      <c r="AD36" s="38"/>
      <c r="AE36" s="38"/>
    </row>
    <row r="37" spans="1:31" ht="30" customHeight="1" x14ac:dyDescent="0.25">
      <c r="A37" s="336" t="s">
        <v>17</v>
      </c>
      <c r="B37" s="60" t="s">
        <v>49</v>
      </c>
      <c r="C37" s="470" t="s">
        <v>50</v>
      </c>
      <c r="D37" s="339" t="s">
        <v>51</v>
      </c>
      <c r="E37" s="462"/>
      <c r="F37" s="456"/>
      <c r="G37" s="458">
        <f t="shared" ref="G37:G39" si="44">E37*F37</f>
        <v>0</v>
      </c>
      <c r="H37" s="462"/>
      <c r="I37" s="456"/>
      <c r="J37" s="458">
        <f t="shared" ref="J37:J39" si="45">H37*I37</f>
        <v>0</v>
      </c>
      <c r="K37" s="462"/>
      <c r="L37" s="456"/>
      <c r="M37" s="458">
        <f t="shared" ref="M37:M39" si="46">K37*L37</f>
        <v>0</v>
      </c>
      <c r="N37" s="462"/>
      <c r="O37" s="456"/>
      <c r="P37" s="458">
        <f t="shared" ref="P37:P39" si="47">N37*O37</f>
        <v>0</v>
      </c>
      <c r="Q37" s="462"/>
      <c r="R37" s="456"/>
      <c r="S37" s="458">
        <f t="shared" ref="S37:S39" si="48">Q37*R37</f>
        <v>0</v>
      </c>
      <c r="T37" s="462"/>
      <c r="U37" s="456"/>
      <c r="V37" s="458">
        <f t="shared" ref="V37:V39" si="49">T37*U37</f>
        <v>0</v>
      </c>
      <c r="W37" s="65">
        <f>G37+M37+S37</f>
        <v>0</v>
      </c>
      <c r="X37" s="261">
        <f>J37+P37+V37</f>
        <v>0</v>
      </c>
      <c r="Y37" s="261">
        <f t="shared" si="7"/>
        <v>0</v>
      </c>
      <c r="Z37" s="471" t="e">
        <f t="shared" ref="Z37:Z47" si="50">Y37/W37</f>
        <v>#DIV/0!</v>
      </c>
      <c r="AA37" s="182"/>
      <c r="AB37" s="47"/>
      <c r="AC37" s="47"/>
      <c r="AD37" s="47"/>
      <c r="AE37" s="47"/>
    </row>
    <row r="38" spans="1:31" ht="30" customHeight="1" x14ac:dyDescent="0.25">
      <c r="A38" s="39" t="s">
        <v>17</v>
      </c>
      <c r="B38" s="40" t="s">
        <v>52</v>
      </c>
      <c r="C38" s="41" t="s">
        <v>50</v>
      </c>
      <c r="D38" s="42" t="s">
        <v>51</v>
      </c>
      <c r="E38" s="43"/>
      <c r="F38" s="44"/>
      <c r="G38" s="45">
        <f t="shared" si="44"/>
        <v>0</v>
      </c>
      <c r="H38" s="43"/>
      <c r="I38" s="44"/>
      <c r="J38" s="45">
        <f t="shared" si="45"/>
        <v>0</v>
      </c>
      <c r="K38" s="43"/>
      <c r="L38" s="44"/>
      <c r="M38" s="45">
        <f t="shared" si="46"/>
        <v>0</v>
      </c>
      <c r="N38" s="43"/>
      <c r="O38" s="44"/>
      <c r="P38" s="45">
        <f t="shared" si="47"/>
        <v>0</v>
      </c>
      <c r="Q38" s="43"/>
      <c r="R38" s="44"/>
      <c r="S38" s="45">
        <f t="shared" si="48"/>
        <v>0</v>
      </c>
      <c r="T38" s="43"/>
      <c r="U38" s="44"/>
      <c r="V38" s="45">
        <f t="shared" si="49"/>
        <v>0</v>
      </c>
      <c r="W38" s="46">
        <f t="shared" ref="W38:W43" si="51">G38+M38+S38</f>
        <v>0</v>
      </c>
      <c r="X38" s="196">
        <f t="shared" ref="X38:X47" si="52">J38+P38+V38</f>
        <v>0</v>
      </c>
      <c r="Y38" s="196">
        <f t="shared" si="7"/>
        <v>0</v>
      </c>
      <c r="Z38" s="201" t="e">
        <f t="shared" si="50"/>
        <v>#DIV/0!</v>
      </c>
      <c r="AA38" s="173"/>
      <c r="AB38" s="47"/>
      <c r="AC38" s="47"/>
      <c r="AD38" s="47"/>
      <c r="AE38" s="47"/>
    </row>
    <row r="39" spans="1:31" ht="30" customHeight="1" thickBot="1" x14ac:dyDescent="0.3">
      <c r="A39" s="48" t="s">
        <v>17</v>
      </c>
      <c r="B39" s="49" t="s">
        <v>53</v>
      </c>
      <c r="C39" s="157" t="s">
        <v>50</v>
      </c>
      <c r="D39" s="50" t="s">
        <v>51</v>
      </c>
      <c r="E39" s="461"/>
      <c r="F39" s="455"/>
      <c r="G39" s="457">
        <f t="shared" si="44"/>
        <v>0</v>
      </c>
      <c r="H39" s="461"/>
      <c r="I39" s="455"/>
      <c r="J39" s="457">
        <f t="shared" si="45"/>
        <v>0</v>
      </c>
      <c r="K39" s="461"/>
      <c r="L39" s="455"/>
      <c r="M39" s="457">
        <f t="shared" si="46"/>
        <v>0</v>
      </c>
      <c r="N39" s="461"/>
      <c r="O39" s="455"/>
      <c r="P39" s="457">
        <f t="shared" si="47"/>
        <v>0</v>
      </c>
      <c r="Q39" s="461"/>
      <c r="R39" s="455"/>
      <c r="S39" s="457">
        <f t="shared" si="48"/>
        <v>0</v>
      </c>
      <c r="T39" s="461"/>
      <c r="U39" s="455"/>
      <c r="V39" s="457">
        <f t="shared" si="49"/>
        <v>0</v>
      </c>
      <c r="W39" s="54">
        <f t="shared" si="51"/>
        <v>0</v>
      </c>
      <c r="X39" s="199">
        <f t="shared" si="52"/>
        <v>0</v>
      </c>
      <c r="Y39" s="199">
        <f t="shared" si="7"/>
        <v>0</v>
      </c>
      <c r="Z39" s="264" t="e">
        <f t="shared" si="50"/>
        <v>#DIV/0!</v>
      </c>
      <c r="AA39" s="180"/>
      <c r="AB39" s="47"/>
      <c r="AC39" s="47"/>
      <c r="AD39" s="47"/>
      <c r="AE39" s="47"/>
    </row>
    <row r="40" spans="1:31" ht="30" customHeight="1" thickBot="1" x14ac:dyDescent="0.3">
      <c r="A40" s="371" t="s">
        <v>15</v>
      </c>
      <c r="B40" s="397" t="s">
        <v>54</v>
      </c>
      <c r="C40" s="410" t="s">
        <v>55</v>
      </c>
      <c r="D40" s="374"/>
      <c r="E40" s="375">
        <f>SUM(E41:E43)</f>
        <v>0</v>
      </c>
      <c r="F40" s="376"/>
      <c r="G40" s="377">
        <f>SUM(G41:G43)</f>
        <v>0</v>
      </c>
      <c r="H40" s="375">
        <f>SUM(H41:H43)</f>
        <v>0</v>
      </c>
      <c r="I40" s="376"/>
      <c r="J40" s="377">
        <f>SUM(J41:J43)</f>
        <v>0</v>
      </c>
      <c r="K40" s="375">
        <f>SUM(K41:K43)</f>
        <v>0</v>
      </c>
      <c r="L40" s="376"/>
      <c r="M40" s="377">
        <f>SUM(M41:M43)</f>
        <v>0</v>
      </c>
      <c r="N40" s="375">
        <f>SUM(N41:N43)</f>
        <v>0</v>
      </c>
      <c r="O40" s="376"/>
      <c r="P40" s="377">
        <f>SUM(P41:P43)</f>
        <v>0</v>
      </c>
      <c r="Q40" s="375">
        <f>SUM(Q41:Q43)</f>
        <v>0</v>
      </c>
      <c r="R40" s="376"/>
      <c r="S40" s="377">
        <f>SUM(S41:S43)</f>
        <v>0</v>
      </c>
      <c r="T40" s="375">
        <f>SUM(T41:T43)</f>
        <v>0</v>
      </c>
      <c r="U40" s="376"/>
      <c r="V40" s="377">
        <f>SUM(V41:V43)</f>
        <v>0</v>
      </c>
      <c r="W40" s="377">
        <f>SUM(W41:W43)</f>
        <v>0</v>
      </c>
      <c r="X40" s="377">
        <f>SUM(X41:X43)</f>
        <v>0</v>
      </c>
      <c r="Y40" s="477">
        <f t="shared" si="7"/>
        <v>0</v>
      </c>
      <c r="Z40" s="477" t="e">
        <f>Y40/W40</f>
        <v>#DIV/0!</v>
      </c>
      <c r="AA40" s="398"/>
      <c r="AB40" s="38"/>
      <c r="AC40" s="38"/>
      <c r="AD40" s="38"/>
      <c r="AE40" s="38"/>
    </row>
    <row r="41" spans="1:31" ht="30" customHeight="1" x14ac:dyDescent="0.25">
      <c r="A41" s="336" t="s">
        <v>17</v>
      </c>
      <c r="B41" s="60" t="s">
        <v>56</v>
      </c>
      <c r="C41" s="470" t="s">
        <v>57</v>
      </c>
      <c r="D41" s="339" t="s">
        <v>58</v>
      </c>
      <c r="E41" s="462"/>
      <c r="F41" s="456"/>
      <c r="G41" s="458">
        <f t="shared" ref="G41:G43" si="53">E41*F41</f>
        <v>0</v>
      </c>
      <c r="H41" s="462"/>
      <c r="I41" s="456"/>
      <c r="J41" s="458">
        <f t="shared" ref="J41:J43" si="54">H41*I41</f>
        <v>0</v>
      </c>
      <c r="K41" s="462"/>
      <c r="L41" s="456"/>
      <c r="M41" s="458">
        <f t="shared" ref="M41:M43" si="55">K41*L41</f>
        <v>0</v>
      </c>
      <c r="N41" s="462"/>
      <c r="O41" s="456"/>
      <c r="P41" s="458">
        <f t="shared" ref="P41:P43" si="56">N41*O41</f>
        <v>0</v>
      </c>
      <c r="Q41" s="462"/>
      <c r="R41" s="456"/>
      <c r="S41" s="458">
        <f t="shared" ref="S41:S43" si="57">Q41*R41</f>
        <v>0</v>
      </c>
      <c r="T41" s="462"/>
      <c r="U41" s="456"/>
      <c r="V41" s="458">
        <f t="shared" ref="V41:V43" si="58">T41*U41</f>
        <v>0</v>
      </c>
      <c r="W41" s="65">
        <f t="shared" si="51"/>
        <v>0</v>
      </c>
      <c r="X41" s="261">
        <f t="shared" si="52"/>
        <v>0</v>
      </c>
      <c r="Y41" s="261">
        <f t="shared" si="7"/>
        <v>0</v>
      </c>
      <c r="Z41" s="471" t="e">
        <f t="shared" si="50"/>
        <v>#DIV/0!</v>
      </c>
      <c r="AA41" s="182"/>
      <c r="AB41" s="47"/>
      <c r="AC41" s="47"/>
      <c r="AD41" s="47"/>
      <c r="AE41" s="47"/>
    </row>
    <row r="42" spans="1:31" ht="30" customHeight="1" x14ac:dyDescent="0.25">
      <c r="A42" s="39" t="s">
        <v>17</v>
      </c>
      <c r="B42" s="40" t="s">
        <v>59</v>
      </c>
      <c r="C42" s="73" t="s">
        <v>57</v>
      </c>
      <c r="D42" s="42" t="s">
        <v>58</v>
      </c>
      <c r="E42" s="43"/>
      <c r="F42" s="44"/>
      <c r="G42" s="45">
        <f t="shared" si="53"/>
        <v>0</v>
      </c>
      <c r="H42" s="43"/>
      <c r="I42" s="44"/>
      <c r="J42" s="45">
        <f t="shared" si="54"/>
        <v>0</v>
      </c>
      <c r="K42" s="43"/>
      <c r="L42" s="44"/>
      <c r="M42" s="45">
        <f t="shared" si="55"/>
        <v>0</v>
      </c>
      <c r="N42" s="43"/>
      <c r="O42" s="44"/>
      <c r="P42" s="45">
        <f t="shared" si="56"/>
        <v>0</v>
      </c>
      <c r="Q42" s="43"/>
      <c r="R42" s="44"/>
      <c r="S42" s="45">
        <f t="shared" si="57"/>
        <v>0</v>
      </c>
      <c r="T42" s="43"/>
      <c r="U42" s="44"/>
      <c r="V42" s="45">
        <f t="shared" si="58"/>
        <v>0</v>
      </c>
      <c r="W42" s="46">
        <f t="shared" si="51"/>
        <v>0</v>
      </c>
      <c r="X42" s="196">
        <f t="shared" si="52"/>
        <v>0</v>
      </c>
      <c r="Y42" s="196">
        <f t="shared" si="7"/>
        <v>0</v>
      </c>
      <c r="Z42" s="201" t="e">
        <f t="shared" si="50"/>
        <v>#DIV/0!</v>
      </c>
      <c r="AA42" s="173"/>
      <c r="AB42" s="47"/>
      <c r="AC42" s="47"/>
      <c r="AD42" s="47"/>
      <c r="AE42" s="47"/>
    </row>
    <row r="43" spans="1:31" ht="30" customHeight="1" thickBot="1" x14ac:dyDescent="0.3">
      <c r="A43" s="48" t="s">
        <v>17</v>
      </c>
      <c r="B43" s="49" t="s">
        <v>60</v>
      </c>
      <c r="C43" s="157" t="s">
        <v>57</v>
      </c>
      <c r="D43" s="50" t="s">
        <v>58</v>
      </c>
      <c r="E43" s="461"/>
      <c r="F43" s="455"/>
      <c r="G43" s="457">
        <f t="shared" si="53"/>
        <v>0</v>
      </c>
      <c r="H43" s="461"/>
      <c r="I43" s="455"/>
      <c r="J43" s="457">
        <f t="shared" si="54"/>
        <v>0</v>
      </c>
      <c r="K43" s="461"/>
      <c r="L43" s="455"/>
      <c r="M43" s="457">
        <f t="shared" si="55"/>
        <v>0</v>
      </c>
      <c r="N43" s="461"/>
      <c r="O43" s="455"/>
      <c r="P43" s="457">
        <f t="shared" si="56"/>
        <v>0</v>
      </c>
      <c r="Q43" s="461"/>
      <c r="R43" s="455"/>
      <c r="S43" s="457">
        <f t="shared" si="57"/>
        <v>0</v>
      </c>
      <c r="T43" s="461"/>
      <c r="U43" s="455"/>
      <c r="V43" s="457">
        <f t="shared" si="58"/>
        <v>0</v>
      </c>
      <c r="W43" s="54">
        <f t="shared" si="51"/>
        <v>0</v>
      </c>
      <c r="X43" s="199">
        <f t="shared" si="52"/>
        <v>0</v>
      </c>
      <c r="Y43" s="199">
        <f t="shared" si="7"/>
        <v>0</v>
      </c>
      <c r="Z43" s="264" t="e">
        <f t="shared" si="50"/>
        <v>#DIV/0!</v>
      </c>
      <c r="AA43" s="180"/>
      <c r="AB43" s="47"/>
      <c r="AC43" s="47"/>
      <c r="AD43" s="47"/>
      <c r="AE43" s="47"/>
    </row>
    <row r="44" spans="1:31" ht="30" customHeight="1" thickBot="1" x14ac:dyDescent="0.3">
      <c r="A44" s="371" t="s">
        <v>15</v>
      </c>
      <c r="B44" s="397" t="s">
        <v>61</v>
      </c>
      <c r="C44" s="410" t="s">
        <v>62</v>
      </c>
      <c r="D44" s="374"/>
      <c r="E44" s="375">
        <f>SUM(E45:E47)</f>
        <v>0</v>
      </c>
      <c r="F44" s="376"/>
      <c r="G44" s="377">
        <f>SUM(G45:G47)</f>
        <v>0</v>
      </c>
      <c r="H44" s="375">
        <f>SUM(H45:H47)</f>
        <v>0</v>
      </c>
      <c r="I44" s="376"/>
      <c r="J44" s="377">
        <f>SUM(J45:J47)</f>
        <v>0</v>
      </c>
      <c r="K44" s="375">
        <f>SUM(K45:K47)</f>
        <v>0</v>
      </c>
      <c r="L44" s="376"/>
      <c r="M44" s="377">
        <f>SUM(M45:M47)</f>
        <v>0</v>
      </c>
      <c r="N44" s="375">
        <f>SUM(N45:N47)</f>
        <v>0</v>
      </c>
      <c r="O44" s="376"/>
      <c r="P44" s="377">
        <f>SUM(P45:P47)</f>
        <v>0</v>
      </c>
      <c r="Q44" s="375">
        <f>SUM(Q45:Q47)</f>
        <v>0</v>
      </c>
      <c r="R44" s="376"/>
      <c r="S44" s="377">
        <f>SUM(S45:S47)</f>
        <v>0</v>
      </c>
      <c r="T44" s="375">
        <f>SUM(T45:T47)</f>
        <v>0</v>
      </c>
      <c r="U44" s="376"/>
      <c r="V44" s="377">
        <f>SUM(V45:V47)</f>
        <v>0</v>
      </c>
      <c r="W44" s="377">
        <f>SUM(W45:W47)</f>
        <v>0</v>
      </c>
      <c r="X44" s="377">
        <f>SUM(X45:X47)</f>
        <v>0</v>
      </c>
      <c r="Y44" s="376">
        <f t="shared" si="7"/>
        <v>0</v>
      </c>
      <c r="Z44" s="376" t="e">
        <f>Y44/W44</f>
        <v>#DIV/0!</v>
      </c>
      <c r="AA44" s="398"/>
      <c r="AB44" s="38"/>
      <c r="AC44" s="38"/>
      <c r="AD44" s="38"/>
      <c r="AE44" s="38"/>
    </row>
    <row r="45" spans="1:31" ht="30" customHeight="1" x14ac:dyDescent="0.25">
      <c r="A45" s="336" t="s">
        <v>17</v>
      </c>
      <c r="B45" s="60" t="s">
        <v>63</v>
      </c>
      <c r="C45" s="470" t="s">
        <v>64</v>
      </c>
      <c r="D45" s="339" t="s">
        <v>58</v>
      </c>
      <c r="E45" s="462"/>
      <c r="F45" s="456"/>
      <c r="G45" s="458">
        <f t="shared" ref="G45:G47" si="59">E45*F45</f>
        <v>0</v>
      </c>
      <c r="H45" s="462"/>
      <c r="I45" s="456"/>
      <c r="J45" s="458">
        <f t="shared" ref="J45:J47" si="60">H45*I45</f>
        <v>0</v>
      </c>
      <c r="K45" s="462"/>
      <c r="L45" s="456"/>
      <c r="M45" s="458">
        <f t="shared" ref="M45:M47" si="61">K45*L45</f>
        <v>0</v>
      </c>
      <c r="N45" s="462"/>
      <c r="O45" s="456"/>
      <c r="P45" s="458">
        <f t="shared" ref="P45:P47" si="62">N45*O45</f>
        <v>0</v>
      </c>
      <c r="Q45" s="462"/>
      <c r="R45" s="456"/>
      <c r="S45" s="458">
        <f t="shared" ref="S45:S47" si="63">Q45*R45</f>
        <v>0</v>
      </c>
      <c r="T45" s="462"/>
      <c r="U45" s="456"/>
      <c r="V45" s="458">
        <f t="shared" ref="V45:V47" si="64">T45*U45</f>
        <v>0</v>
      </c>
      <c r="W45" s="65">
        <f>G45+M45+S45</f>
        <v>0</v>
      </c>
      <c r="X45" s="261">
        <f t="shared" si="52"/>
        <v>0</v>
      </c>
      <c r="Y45" s="261">
        <f t="shared" si="7"/>
        <v>0</v>
      </c>
      <c r="Z45" s="471" t="e">
        <f t="shared" si="50"/>
        <v>#DIV/0!</v>
      </c>
      <c r="AA45" s="182"/>
      <c r="AB45" s="47"/>
      <c r="AC45" s="47"/>
      <c r="AD45" s="47"/>
      <c r="AE45" s="47"/>
    </row>
    <row r="46" spans="1:31" ht="30" customHeight="1" x14ac:dyDescent="0.25">
      <c r="A46" s="39" t="s">
        <v>17</v>
      </c>
      <c r="B46" s="40" t="s">
        <v>65</v>
      </c>
      <c r="C46" s="41" t="s">
        <v>66</v>
      </c>
      <c r="D46" s="42" t="s">
        <v>58</v>
      </c>
      <c r="E46" s="43"/>
      <c r="F46" s="44"/>
      <c r="G46" s="45">
        <f t="shared" si="59"/>
        <v>0</v>
      </c>
      <c r="H46" s="43"/>
      <c r="I46" s="44"/>
      <c r="J46" s="45">
        <f t="shared" si="60"/>
        <v>0</v>
      </c>
      <c r="K46" s="43"/>
      <c r="L46" s="44"/>
      <c r="M46" s="45">
        <f t="shared" si="61"/>
        <v>0</v>
      </c>
      <c r="N46" s="43"/>
      <c r="O46" s="44"/>
      <c r="P46" s="45">
        <f t="shared" si="62"/>
        <v>0</v>
      </c>
      <c r="Q46" s="43"/>
      <c r="R46" s="44"/>
      <c r="S46" s="45">
        <f t="shared" si="63"/>
        <v>0</v>
      </c>
      <c r="T46" s="43"/>
      <c r="U46" s="44"/>
      <c r="V46" s="45">
        <f t="shared" si="64"/>
        <v>0</v>
      </c>
      <c r="W46" s="46">
        <f>G46+M46+S46</f>
        <v>0</v>
      </c>
      <c r="X46" s="196">
        <f t="shared" si="52"/>
        <v>0</v>
      </c>
      <c r="Y46" s="196">
        <f t="shared" si="7"/>
        <v>0</v>
      </c>
      <c r="Z46" s="201" t="e">
        <f t="shared" si="50"/>
        <v>#DIV/0!</v>
      </c>
      <c r="AA46" s="173"/>
      <c r="AB46" s="47"/>
      <c r="AC46" s="47"/>
      <c r="AD46" s="47"/>
      <c r="AE46" s="47"/>
    </row>
    <row r="47" spans="1:31" ht="30" customHeight="1" thickBot="1" x14ac:dyDescent="0.3">
      <c r="A47" s="48" t="s">
        <v>17</v>
      </c>
      <c r="B47" s="49" t="s">
        <v>67</v>
      </c>
      <c r="C47" s="157" t="s">
        <v>64</v>
      </c>
      <c r="D47" s="50" t="s">
        <v>58</v>
      </c>
      <c r="E47" s="55"/>
      <c r="F47" s="56"/>
      <c r="G47" s="57">
        <f t="shared" si="59"/>
        <v>0</v>
      </c>
      <c r="H47" s="55"/>
      <c r="I47" s="56"/>
      <c r="J47" s="57">
        <f t="shared" si="60"/>
        <v>0</v>
      </c>
      <c r="K47" s="55"/>
      <c r="L47" s="56"/>
      <c r="M47" s="57">
        <f t="shared" si="61"/>
        <v>0</v>
      </c>
      <c r="N47" s="55"/>
      <c r="O47" s="56"/>
      <c r="P47" s="57">
        <f t="shared" si="62"/>
        <v>0</v>
      </c>
      <c r="Q47" s="55"/>
      <c r="R47" s="56"/>
      <c r="S47" s="57">
        <f t="shared" si="63"/>
        <v>0</v>
      </c>
      <c r="T47" s="55"/>
      <c r="U47" s="56"/>
      <c r="V47" s="57">
        <f t="shared" si="64"/>
        <v>0</v>
      </c>
      <c r="W47" s="54">
        <f>G47+M47+S47</f>
        <v>0</v>
      </c>
      <c r="X47" s="196">
        <f t="shared" si="52"/>
        <v>0</v>
      </c>
      <c r="Y47" s="196">
        <f t="shared" si="7"/>
        <v>0</v>
      </c>
      <c r="Z47" s="201" t="e">
        <f t="shared" si="50"/>
        <v>#DIV/0!</v>
      </c>
      <c r="AA47" s="181"/>
      <c r="AB47" s="47"/>
      <c r="AC47" s="47"/>
      <c r="AD47" s="47"/>
      <c r="AE47" s="47"/>
    </row>
    <row r="48" spans="1:31" ht="30" customHeight="1" thickBot="1" x14ac:dyDescent="0.3">
      <c r="A48" s="165" t="s">
        <v>236</v>
      </c>
      <c r="B48" s="161"/>
      <c r="C48" s="162"/>
      <c r="D48" s="163"/>
      <c r="E48" s="90">
        <f>E44+E40+E36</f>
        <v>0</v>
      </c>
      <c r="F48" s="68"/>
      <c r="G48" s="67">
        <f>G44+G40+G36</f>
        <v>0</v>
      </c>
      <c r="H48" s="90">
        <f>H44+H40+H36</f>
        <v>0</v>
      </c>
      <c r="I48" s="68"/>
      <c r="J48" s="67">
        <f>J44+J40+J36</f>
        <v>0</v>
      </c>
      <c r="K48" s="69">
        <f>K44+K40+K36</f>
        <v>0</v>
      </c>
      <c r="L48" s="68"/>
      <c r="M48" s="67">
        <f>M44+M40+M36</f>
        <v>0</v>
      </c>
      <c r="N48" s="69">
        <f>N44+N40+N36</f>
        <v>0</v>
      </c>
      <c r="O48" s="68"/>
      <c r="P48" s="67">
        <f>P44+P40+P36</f>
        <v>0</v>
      </c>
      <c r="Q48" s="69">
        <f>Q44+Q40+Q36</f>
        <v>0</v>
      </c>
      <c r="R48" s="68"/>
      <c r="S48" s="67">
        <f>S44+S40+S36</f>
        <v>0</v>
      </c>
      <c r="T48" s="69">
        <f>T44+T40+T36</f>
        <v>0</v>
      </c>
      <c r="U48" s="68"/>
      <c r="V48" s="67">
        <f>V44+V40+V36</f>
        <v>0</v>
      </c>
      <c r="W48" s="74">
        <f>W44+W40+W36</f>
        <v>0</v>
      </c>
      <c r="X48" s="74">
        <f>X44+X40+X36</f>
        <v>0</v>
      </c>
      <c r="Y48" s="74">
        <f t="shared" si="7"/>
        <v>0</v>
      </c>
      <c r="Z48" s="74" t="e">
        <f>Y48/W48</f>
        <v>#DIV/0!</v>
      </c>
      <c r="AA48" s="183"/>
      <c r="AB48" s="5"/>
      <c r="AC48" s="5"/>
      <c r="AD48" s="5"/>
      <c r="AE48" s="5"/>
    </row>
    <row r="49" spans="1:31" ht="30" customHeight="1" thickBot="1" x14ac:dyDescent="0.3">
      <c r="A49" s="36" t="s">
        <v>14</v>
      </c>
      <c r="B49" s="307">
        <v>3</v>
      </c>
      <c r="C49" s="287" t="s">
        <v>68</v>
      </c>
      <c r="D49" s="288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408"/>
      <c r="X49" s="408"/>
      <c r="Y49" s="408"/>
      <c r="Z49" s="408"/>
      <c r="AA49" s="409"/>
      <c r="AB49" s="5"/>
      <c r="AC49" s="5"/>
      <c r="AD49" s="5"/>
      <c r="AE49" s="5"/>
    </row>
    <row r="50" spans="1:31" ht="31.2" customHeight="1" thickBot="1" x14ac:dyDescent="0.3">
      <c r="A50" s="371" t="s">
        <v>15</v>
      </c>
      <c r="B50" s="397" t="s">
        <v>69</v>
      </c>
      <c r="C50" s="406" t="s">
        <v>70</v>
      </c>
      <c r="D50" s="374"/>
      <c r="E50" s="375">
        <f>SUM(E51:E53)</f>
        <v>0</v>
      </c>
      <c r="F50" s="376"/>
      <c r="G50" s="377">
        <f>SUM(G51:G53)</f>
        <v>0</v>
      </c>
      <c r="H50" s="375">
        <f>SUM(H51:H53)</f>
        <v>0</v>
      </c>
      <c r="I50" s="376"/>
      <c r="J50" s="377">
        <f>SUM(J51:J53)</f>
        <v>0</v>
      </c>
      <c r="K50" s="375">
        <f t="shared" ref="K50" si="65">SUM(K51:K53)</f>
        <v>0</v>
      </c>
      <c r="L50" s="376"/>
      <c r="M50" s="377">
        <f>SUM(M51:M53)</f>
        <v>0</v>
      </c>
      <c r="N50" s="375">
        <f t="shared" ref="N50" si="66">SUM(N51:N53)</f>
        <v>0</v>
      </c>
      <c r="O50" s="376"/>
      <c r="P50" s="377">
        <f>SUM(P51:P53)</f>
        <v>0</v>
      </c>
      <c r="Q50" s="375">
        <f t="shared" ref="Q50" si="67">SUM(Q51:Q53)</f>
        <v>0</v>
      </c>
      <c r="R50" s="376"/>
      <c r="S50" s="377">
        <f>SUM(S51:S53)</f>
        <v>0</v>
      </c>
      <c r="T50" s="375">
        <f t="shared" ref="T50" si="68">SUM(T51:T53)</f>
        <v>0</v>
      </c>
      <c r="U50" s="376"/>
      <c r="V50" s="377">
        <f>SUM(V51:V53)</f>
        <v>0</v>
      </c>
      <c r="W50" s="377">
        <f>SUM(W51:W53)</f>
        <v>0</v>
      </c>
      <c r="X50" s="377">
        <f>SUM(X51:X53)</f>
        <v>0</v>
      </c>
      <c r="Y50" s="404">
        <f t="shared" si="7"/>
        <v>0</v>
      </c>
      <c r="Z50" s="474" t="e">
        <f>Y50/W50</f>
        <v>#DIV/0!</v>
      </c>
      <c r="AA50" s="398"/>
      <c r="AB50" s="38"/>
      <c r="AC50" s="38"/>
      <c r="AD50" s="38"/>
      <c r="AE50" s="38"/>
    </row>
    <row r="51" spans="1:31" ht="30" customHeight="1" x14ac:dyDescent="0.25">
      <c r="A51" s="336" t="s">
        <v>17</v>
      </c>
      <c r="B51" s="60" t="s">
        <v>71</v>
      </c>
      <c r="C51" s="367" t="s">
        <v>72</v>
      </c>
      <c r="D51" s="339" t="s">
        <v>51</v>
      </c>
      <c r="E51" s="462"/>
      <c r="F51" s="456"/>
      <c r="G51" s="458">
        <f t="shared" ref="G51:G53" si="69">E51*F51</f>
        <v>0</v>
      </c>
      <c r="H51" s="462"/>
      <c r="I51" s="456"/>
      <c r="J51" s="458">
        <f t="shared" ref="J51:J53" si="70">H51*I51</f>
        <v>0</v>
      </c>
      <c r="K51" s="462"/>
      <c r="L51" s="456"/>
      <c r="M51" s="458">
        <f t="shared" ref="M51:M53" si="71">K51*L51</f>
        <v>0</v>
      </c>
      <c r="N51" s="462"/>
      <c r="O51" s="456"/>
      <c r="P51" s="458">
        <f t="shared" ref="P51:P53" si="72">N51*O51</f>
        <v>0</v>
      </c>
      <c r="Q51" s="462"/>
      <c r="R51" s="456"/>
      <c r="S51" s="458">
        <f t="shared" ref="S51:S53" si="73">Q51*R51</f>
        <v>0</v>
      </c>
      <c r="T51" s="462"/>
      <c r="U51" s="456"/>
      <c r="V51" s="458">
        <f t="shared" ref="V51:V53" si="74">T51*U51</f>
        <v>0</v>
      </c>
      <c r="W51" s="65">
        <f>G51+M51+S51</f>
        <v>0</v>
      </c>
      <c r="X51" s="261">
        <f t="shared" ref="X51:X56" si="75">J51+P51+V51</f>
        <v>0</v>
      </c>
      <c r="Y51" s="261">
        <f t="shared" si="7"/>
        <v>0</v>
      </c>
      <c r="Z51" s="471" t="e">
        <f t="shared" ref="Z51:Z56" si="76">Y51/W51</f>
        <v>#DIV/0!</v>
      </c>
      <c r="AA51" s="182"/>
      <c r="AB51" s="47"/>
      <c r="AC51" s="47"/>
      <c r="AD51" s="47"/>
      <c r="AE51" s="47"/>
    </row>
    <row r="52" spans="1:31" ht="30" customHeight="1" x14ac:dyDescent="0.25">
      <c r="A52" s="39" t="s">
        <v>17</v>
      </c>
      <c r="B52" s="40" t="s">
        <v>73</v>
      </c>
      <c r="C52" s="135" t="s">
        <v>74</v>
      </c>
      <c r="D52" s="42" t="s">
        <v>51</v>
      </c>
      <c r="E52" s="43"/>
      <c r="F52" s="44"/>
      <c r="G52" s="45">
        <f t="shared" si="69"/>
        <v>0</v>
      </c>
      <c r="H52" s="43"/>
      <c r="I52" s="44"/>
      <c r="J52" s="45">
        <f t="shared" si="70"/>
        <v>0</v>
      </c>
      <c r="K52" s="43"/>
      <c r="L52" s="44"/>
      <c r="M52" s="45">
        <f t="shared" si="71"/>
        <v>0</v>
      </c>
      <c r="N52" s="43"/>
      <c r="O52" s="44"/>
      <c r="P52" s="45">
        <f t="shared" si="72"/>
        <v>0</v>
      </c>
      <c r="Q52" s="43"/>
      <c r="R52" s="44"/>
      <c r="S52" s="45">
        <f t="shared" si="73"/>
        <v>0</v>
      </c>
      <c r="T52" s="43"/>
      <c r="U52" s="44"/>
      <c r="V52" s="45">
        <f t="shared" si="74"/>
        <v>0</v>
      </c>
      <c r="W52" s="46">
        <f>G52+M52+S52</f>
        <v>0</v>
      </c>
      <c r="X52" s="196">
        <f t="shared" si="75"/>
        <v>0</v>
      </c>
      <c r="Y52" s="196">
        <f t="shared" si="7"/>
        <v>0</v>
      </c>
      <c r="Z52" s="201" t="e">
        <f t="shared" si="76"/>
        <v>#DIV/0!</v>
      </c>
      <c r="AA52" s="173"/>
      <c r="AB52" s="47"/>
      <c r="AC52" s="47"/>
      <c r="AD52" s="47"/>
      <c r="AE52" s="47"/>
    </row>
    <row r="53" spans="1:31" ht="30" customHeight="1" thickBot="1" x14ac:dyDescent="0.3">
      <c r="A53" s="48" t="s">
        <v>17</v>
      </c>
      <c r="B53" s="49" t="s">
        <v>75</v>
      </c>
      <c r="C53" s="66" t="s">
        <v>76</v>
      </c>
      <c r="D53" s="50" t="s">
        <v>51</v>
      </c>
      <c r="E53" s="51"/>
      <c r="F53" s="52"/>
      <c r="G53" s="53">
        <f t="shared" si="69"/>
        <v>0</v>
      </c>
      <c r="H53" s="51"/>
      <c r="I53" s="52"/>
      <c r="J53" s="53">
        <f t="shared" si="70"/>
        <v>0</v>
      </c>
      <c r="K53" s="51"/>
      <c r="L53" s="52"/>
      <c r="M53" s="53">
        <f t="shared" si="71"/>
        <v>0</v>
      </c>
      <c r="N53" s="51"/>
      <c r="O53" s="52"/>
      <c r="P53" s="53">
        <f t="shared" si="72"/>
        <v>0</v>
      </c>
      <c r="Q53" s="51"/>
      <c r="R53" s="52"/>
      <c r="S53" s="53">
        <f t="shared" si="73"/>
        <v>0</v>
      </c>
      <c r="T53" s="51"/>
      <c r="U53" s="52"/>
      <c r="V53" s="53">
        <f t="shared" si="74"/>
        <v>0</v>
      </c>
      <c r="W53" s="54">
        <f>G53+M53+S53</f>
        <v>0</v>
      </c>
      <c r="X53" s="199">
        <f t="shared" si="75"/>
        <v>0</v>
      </c>
      <c r="Y53" s="199">
        <f t="shared" si="7"/>
        <v>0</v>
      </c>
      <c r="Z53" s="264" t="e">
        <f t="shared" si="76"/>
        <v>#DIV/0!</v>
      </c>
      <c r="AA53" s="180"/>
      <c r="AB53" s="47"/>
      <c r="AC53" s="47"/>
      <c r="AD53" s="47"/>
      <c r="AE53" s="47"/>
    </row>
    <row r="54" spans="1:31" ht="43.8" customHeight="1" thickBot="1" x14ac:dyDescent="0.3">
      <c r="A54" s="371" t="s">
        <v>15</v>
      </c>
      <c r="B54" s="397" t="s">
        <v>77</v>
      </c>
      <c r="C54" s="406" t="s">
        <v>78</v>
      </c>
      <c r="D54" s="374"/>
      <c r="E54" s="375"/>
      <c r="F54" s="376"/>
      <c r="G54" s="377"/>
      <c r="H54" s="375"/>
      <c r="I54" s="376"/>
      <c r="J54" s="377"/>
      <c r="K54" s="375">
        <f>SUM(K55:K56)</f>
        <v>0</v>
      </c>
      <c r="L54" s="376"/>
      <c r="M54" s="377">
        <f>SUM(M55:M56)</f>
        <v>0</v>
      </c>
      <c r="N54" s="375">
        <f>SUM(N55:N56)</f>
        <v>0</v>
      </c>
      <c r="O54" s="376"/>
      <c r="P54" s="377">
        <f>SUM(P55:P56)</f>
        <v>0</v>
      </c>
      <c r="Q54" s="375">
        <f>SUM(Q55:Q56)</f>
        <v>0</v>
      </c>
      <c r="R54" s="376"/>
      <c r="S54" s="377">
        <f>SUM(S55:S56)</f>
        <v>0</v>
      </c>
      <c r="T54" s="375">
        <f>SUM(T55:T56)</f>
        <v>0</v>
      </c>
      <c r="U54" s="376"/>
      <c r="V54" s="377">
        <f>SUM(V55:V56)</f>
        <v>0</v>
      </c>
      <c r="W54" s="377">
        <f>SUM(W55:W56)</f>
        <v>0</v>
      </c>
      <c r="X54" s="377">
        <f>SUM(X55:X56)</f>
        <v>0</v>
      </c>
      <c r="Y54" s="377">
        <f t="shared" si="7"/>
        <v>0</v>
      </c>
      <c r="Z54" s="419" t="e">
        <f>Y54/W54</f>
        <v>#DIV/0!</v>
      </c>
      <c r="AA54" s="421"/>
      <c r="AB54" s="38"/>
      <c r="AC54" s="38"/>
      <c r="AD54" s="38"/>
      <c r="AE54" s="38"/>
    </row>
    <row r="55" spans="1:31" ht="30" customHeight="1" x14ac:dyDescent="0.25">
      <c r="A55" s="336" t="s">
        <v>17</v>
      </c>
      <c r="B55" s="60" t="s">
        <v>79</v>
      </c>
      <c r="C55" s="367" t="s">
        <v>80</v>
      </c>
      <c r="D55" s="339" t="s">
        <v>81</v>
      </c>
      <c r="E55" s="515" t="s">
        <v>82</v>
      </c>
      <c r="F55" s="516"/>
      <c r="G55" s="517"/>
      <c r="H55" s="515" t="s">
        <v>82</v>
      </c>
      <c r="I55" s="516"/>
      <c r="J55" s="517"/>
      <c r="K55" s="340"/>
      <c r="L55" s="63"/>
      <c r="M55" s="64">
        <f t="shared" ref="M55:M56" si="77">K55*L55</f>
        <v>0</v>
      </c>
      <c r="N55" s="340"/>
      <c r="O55" s="63"/>
      <c r="P55" s="64">
        <f t="shared" ref="P55:P56" si="78">N55*O55</f>
        <v>0</v>
      </c>
      <c r="Q55" s="340"/>
      <c r="R55" s="63"/>
      <c r="S55" s="64">
        <f t="shared" ref="S55:S56" si="79">Q55*R55</f>
        <v>0</v>
      </c>
      <c r="T55" s="340"/>
      <c r="U55" s="63"/>
      <c r="V55" s="64">
        <f t="shared" ref="V55:V56" si="80">T55*U55</f>
        <v>0</v>
      </c>
      <c r="W55" s="418">
        <f>G55+M55+S55</f>
        <v>0</v>
      </c>
      <c r="X55" s="261">
        <f t="shared" si="75"/>
        <v>0</v>
      </c>
      <c r="Y55" s="261">
        <f t="shared" si="7"/>
        <v>0</v>
      </c>
      <c r="Z55" s="420" t="e">
        <f t="shared" si="76"/>
        <v>#DIV/0!</v>
      </c>
      <c r="AA55" s="422"/>
      <c r="AB55" s="47"/>
      <c r="AC55" s="47"/>
      <c r="AD55" s="47"/>
      <c r="AE55" s="47"/>
    </row>
    <row r="56" spans="1:31" ht="30" customHeight="1" thickBot="1" x14ac:dyDescent="0.3">
      <c r="A56" s="48" t="s">
        <v>17</v>
      </c>
      <c r="B56" s="49" t="s">
        <v>83</v>
      </c>
      <c r="C56" s="66" t="s">
        <v>84</v>
      </c>
      <c r="D56" s="50" t="s">
        <v>81</v>
      </c>
      <c r="E56" s="518"/>
      <c r="F56" s="519"/>
      <c r="G56" s="520"/>
      <c r="H56" s="518"/>
      <c r="I56" s="519"/>
      <c r="J56" s="520"/>
      <c r="K56" s="55"/>
      <c r="L56" s="56"/>
      <c r="M56" s="57">
        <f t="shared" si="77"/>
        <v>0</v>
      </c>
      <c r="N56" s="55"/>
      <c r="O56" s="56"/>
      <c r="P56" s="57">
        <f t="shared" si="78"/>
        <v>0</v>
      </c>
      <c r="Q56" s="55"/>
      <c r="R56" s="56"/>
      <c r="S56" s="57">
        <f t="shared" si="79"/>
        <v>0</v>
      </c>
      <c r="T56" s="55"/>
      <c r="U56" s="56"/>
      <c r="V56" s="57">
        <f t="shared" si="80"/>
        <v>0</v>
      </c>
      <c r="W56" s="54">
        <f>G56+M56+S56</f>
        <v>0</v>
      </c>
      <c r="X56" s="196">
        <f t="shared" si="75"/>
        <v>0</v>
      </c>
      <c r="Y56" s="199">
        <f t="shared" si="7"/>
        <v>0</v>
      </c>
      <c r="Z56" s="420" t="e">
        <f t="shared" si="76"/>
        <v>#DIV/0!</v>
      </c>
      <c r="AA56" s="423"/>
      <c r="AB56" s="47"/>
      <c r="AC56" s="47"/>
      <c r="AD56" s="47"/>
      <c r="AE56" s="47"/>
    </row>
    <row r="57" spans="1:31" ht="30" customHeight="1" thickBot="1" x14ac:dyDescent="0.3">
      <c r="A57" s="316" t="s">
        <v>85</v>
      </c>
      <c r="B57" s="317"/>
      <c r="C57" s="318"/>
      <c r="D57" s="319"/>
      <c r="E57" s="90">
        <f>E50</f>
        <v>0</v>
      </c>
      <c r="F57" s="68"/>
      <c r="G57" s="67">
        <f>G50</f>
        <v>0</v>
      </c>
      <c r="H57" s="90">
        <f>H50</f>
        <v>0</v>
      </c>
      <c r="I57" s="68"/>
      <c r="J57" s="67">
        <f>J50</f>
        <v>0</v>
      </c>
      <c r="K57" s="69">
        <f>K54+K50</f>
        <v>0</v>
      </c>
      <c r="L57" s="68"/>
      <c r="M57" s="67">
        <f>M54+M50</f>
        <v>0</v>
      </c>
      <c r="N57" s="69">
        <f>N54+N50</f>
        <v>0</v>
      </c>
      <c r="O57" s="68"/>
      <c r="P57" s="67">
        <f>P54+P50</f>
        <v>0</v>
      </c>
      <c r="Q57" s="69">
        <f>Q54+Q50</f>
        <v>0</v>
      </c>
      <c r="R57" s="68"/>
      <c r="S57" s="67">
        <f>S54+S50</f>
        <v>0</v>
      </c>
      <c r="T57" s="69">
        <f>T54+T50</f>
        <v>0</v>
      </c>
      <c r="U57" s="68"/>
      <c r="V57" s="67">
        <f>V54+V50</f>
        <v>0</v>
      </c>
      <c r="W57" s="320">
        <f>W54+W50</f>
        <v>0</v>
      </c>
      <c r="X57" s="320">
        <f>X54+X50</f>
        <v>0</v>
      </c>
      <c r="Y57" s="320">
        <f t="shared" si="7"/>
        <v>0</v>
      </c>
      <c r="Z57" s="198" t="e">
        <f>Y57/W57</f>
        <v>#DIV/0!</v>
      </c>
      <c r="AA57" s="424"/>
      <c r="AB57" s="47"/>
      <c r="AC57" s="5"/>
      <c r="AD57" s="5"/>
      <c r="AE57" s="5"/>
    </row>
    <row r="58" spans="1:31" ht="30" customHeight="1" thickBot="1" x14ac:dyDescent="0.3">
      <c r="A58" s="321" t="s">
        <v>14</v>
      </c>
      <c r="B58" s="322">
        <v>4</v>
      </c>
      <c r="C58" s="323" t="s">
        <v>86</v>
      </c>
      <c r="D58" s="324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  <c r="S58" s="325"/>
      <c r="T58" s="325"/>
      <c r="U58" s="325"/>
      <c r="V58" s="325"/>
      <c r="W58" s="326"/>
      <c r="X58" s="326"/>
      <c r="Y58" s="327"/>
      <c r="Z58" s="326"/>
      <c r="AA58" s="328"/>
      <c r="AB58" s="5"/>
      <c r="AC58" s="5"/>
      <c r="AD58" s="5"/>
      <c r="AE58" s="5"/>
    </row>
    <row r="59" spans="1:31" ht="25.8" customHeight="1" thickBot="1" x14ac:dyDescent="0.3">
      <c r="A59" s="371" t="s">
        <v>15</v>
      </c>
      <c r="B59" s="397" t="s">
        <v>87</v>
      </c>
      <c r="C59" s="410" t="s">
        <v>88</v>
      </c>
      <c r="D59" s="374"/>
      <c r="E59" s="375">
        <f>SUM(E60:E62)</f>
        <v>0</v>
      </c>
      <c r="F59" s="376"/>
      <c r="G59" s="377">
        <f>SUM(G60:G62)</f>
        <v>0</v>
      </c>
      <c r="H59" s="375">
        <f>SUM(H60:H62)</f>
        <v>0</v>
      </c>
      <c r="I59" s="376"/>
      <c r="J59" s="377">
        <f>SUM(J60:J62)</f>
        <v>0</v>
      </c>
      <c r="K59" s="375">
        <f>SUM(K60:K62)</f>
        <v>0</v>
      </c>
      <c r="L59" s="376"/>
      <c r="M59" s="377">
        <f>SUM(M60:M62)</f>
        <v>0</v>
      </c>
      <c r="N59" s="375">
        <f>SUM(N60:N62)</f>
        <v>0</v>
      </c>
      <c r="O59" s="376"/>
      <c r="P59" s="377">
        <f>SUM(P60:P62)</f>
        <v>0</v>
      </c>
      <c r="Q59" s="375">
        <f>SUM(Q60:Q62)</f>
        <v>0</v>
      </c>
      <c r="R59" s="376"/>
      <c r="S59" s="377">
        <f>SUM(S60:S62)</f>
        <v>0</v>
      </c>
      <c r="T59" s="375">
        <f>SUM(T60:T62)</f>
        <v>0</v>
      </c>
      <c r="U59" s="376"/>
      <c r="V59" s="377">
        <f>SUM(V60:V62)</f>
        <v>0</v>
      </c>
      <c r="W59" s="377">
        <f>SUM(W60:W62)</f>
        <v>0</v>
      </c>
      <c r="X59" s="377">
        <f>SUM(X60:X62)</f>
        <v>0</v>
      </c>
      <c r="Y59" s="417">
        <f t="shared" si="7"/>
        <v>0</v>
      </c>
      <c r="Z59" s="425" t="e">
        <f>Y59/W59</f>
        <v>#DIV/0!</v>
      </c>
      <c r="AA59" s="421"/>
      <c r="AB59" s="38"/>
      <c r="AC59" s="38"/>
      <c r="AD59" s="38"/>
      <c r="AE59" s="38"/>
    </row>
    <row r="60" spans="1:31" ht="30" customHeight="1" x14ac:dyDescent="0.25">
      <c r="A60" s="336" t="s">
        <v>17</v>
      </c>
      <c r="B60" s="60" t="s">
        <v>89</v>
      </c>
      <c r="C60" s="367" t="s">
        <v>90</v>
      </c>
      <c r="D60" s="413" t="s">
        <v>91</v>
      </c>
      <c r="E60" s="414"/>
      <c r="F60" s="415"/>
      <c r="G60" s="416">
        <f t="shared" ref="G60:G62" si="81">E60*F60</f>
        <v>0</v>
      </c>
      <c r="H60" s="414"/>
      <c r="I60" s="415"/>
      <c r="J60" s="416">
        <f t="shared" ref="J60:J62" si="82">H60*I60</f>
        <v>0</v>
      </c>
      <c r="K60" s="340"/>
      <c r="L60" s="415"/>
      <c r="M60" s="64">
        <f t="shared" ref="M60:M62" si="83">K60*L60</f>
        <v>0</v>
      </c>
      <c r="N60" s="340"/>
      <c r="O60" s="415"/>
      <c r="P60" s="64">
        <f t="shared" ref="P60:P62" si="84">N60*O60</f>
        <v>0</v>
      </c>
      <c r="Q60" s="340"/>
      <c r="R60" s="415"/>
      <c r="S60" s="64">
        <f t="shared" ref="S60:S62" si="85">Q60*R60</f>
        <v>0</v>
      </c>
      <c r="T60" s="340"/>
      <c r="U60" s="415"/>
      <c r="V60" s="64">
        <f t="shared" ref="V60:V62" si="86">T60*U60</f>
        <v>0</v>
      </c>
      <c r="W60" s="65">
        <f t="shared" ref="W60:W78" si="87">G60+M60+S60</f>
        <v>0</v>
      </c>
      <c r="X60" s="261">
        <f t="shared" ref="X60:X78" si="88">J60+P60+V60</f>
        <v>0</v>
      </c>
      <c r="Y60" s="261">
        <f t="shared" si="7"/>
        <v>0</v>
      </c>
      <c r="Z60" s="420" t="e">
        <f t="shared" ref="Z60:Z78" si="89">Y60/W60</f>
        <v>#DIV/0!</v>
      </c>
      <c r="AA60" s="422"/>
      <c r="AB60" s="47"/>
      <c r="AC60" s="47"/>
      <c r="AD60" s="47"/>
      <c r="AE60" s="47"/>
    </row>
    <row r="61" spans="1:31" ht="30" customHeight="1" x14ac:dyDescent="0.25">
      <c r="A61" s="39" t="s">
        <v>17</v>
      </c>
      <c r="B61" s="40" t="s">
        <v>92</v>
      </c>
      <c r="C61" s="73" t="s">
        <v>90</v>
      </c>
      <c r="D61" s="75" t="s">
        <v>91</v>
      </c>
      <c r="E61" s="76"/>
      <c r="F61" s="77"/>
      <c r="G61" s="78">
        <f t="shared" si="81"/>
        <v>0</v>
      </c>
      <c r="H61" s="76"/>
      <c r="I61" s="77"/>
      <c r="J61" s="78">
        <f t="shared" si="82"/>
        <v>0</v>
      </c>
      <c r="K61" s="43"/>
      <c r="L61" s="77"/>
      <c r="M61" s="45">
        <f t="shared" si="83"/>
        <v>0</v>
      </c>
      <c r="N61" s="43"/>
      <c r="O61" s="77"/>
      <c r="P61" s="45">
        <f t="shared" si="84"/>
        <v>0</v>
      </c>
      <c r="Q61" s="43"/>
      <c r="R61" s="77"/>
      <c r="S61" s="45">
        <f t="shared" si="85"/>
        <v>0</v>
      </c>
      <c r="T61" s="43"/>
      <c r="U61" s="77"/>
      <c r="V61" s="45">
        <f t="shared" si="86"/>
        <v>0</v>
      </c>
      <c r="W61" s="46">
        <f t="shared" si="87"/>
        <v>0</v>
      </c>
      <c r="X61" s="196">
        <f t="shared" si="88"/>
        <v>0</v>
      </c>
      <c r="Y61" s="196">
        <f t="shared" si="7"/>
        <v>0</v>
      </c>
      <c r="Z61" s="420" t="e">
        <f t="shared" si="89"/>
        <v>#DIV/0!</v>
      </c>
      <c r="AA61" s="427"/>
      <c r="AB61" s="47"/>
      <c r="AC61" s="47"/>
      <c r="AD61" s="47"/>
      <c r="AE61" s="47"/>
    </row>
    <row r="62" spans="1:31" ht="30" customHeight="1" thickBot="1" x14ac:dyDescent="0.3">
      <c r="A62" s="48" t="s">
        <v>17</v>
      </c>
      <c r="B62" s="49" t="s">
        <v>93</v>
      </c>
      <c r="C62" s="66" t="s">
        <v>90</v>
      </c>
      <c r="D62" s="412" t="s">
        <v>91</v>
      </c>
      <c r="E62" s="79"/>
      <c r="F62" s="80"/>
      <c r="G62" s="81">
        <f t="shared" si="81"/>
        <v>0</v>
      </c>
      <c r="H62" s="79"/>
      <c r="I62" s="80"/>
      <c r="J62" s="81">
        <f t="shared" si="82"/>
        <v>0</v>
      </c>
      <c r="K62" s="51"/>
      <c r="L62" s="80"/>
      <c r="M62" s="53">
        <f t="shared" si="83"/>
        <v>0</v>
      </c>
      <c r="N62" s="51"/>
      <c r="O62" s="80"/>
      <c r="P62" s="53">
        <f t="shared" si="84"/>
        <v>0</v>
      </c>
      <c r="Q62" s="51"/>
      <c r="R62" s="80"/>
      <c r="S62" s="53">
        <f t="shared" si="85"/>
        <v>0</v>
      </c>
      <c r="T62" s="51"/>
      <c r="U62" s="80"/>
      <c r="V62" s="53">
        <f t="shared" si="86"/>
        <v>0</v>
      </c>
      <c r="W62" s="54">
        <f t="shared" si="87"/>
        <v>0</v>
      </c>
      <c r="X62" s="199">
        <f t="shared" si="88"/>
        <v>0</v>
      </c>
      <c r="Y62" s="199">
        <f t="shared" si="7"/>
        <v>0</v>
      </c>
      <c r="Z62" s="426" t="e">
        <f t="shared" si="89"/>
        <v>#DIV/0!</v>
      </c>
      <c r="AA62" s="428"/>
      <c r="AB62" s="47"/>
      <c r="AC62" s="47"/>
      <c r="AD62" s="47"/>
      <c r="AE62" s="47"/>
    </row>
    <row r="63" spans="1:31" ht="30" customHeight="1" thickBot="1" x14ac:dyDescent="0.3">
      <c r="A63" s="371" t="s">
        <v>15</v>
      </c>
      <c r="B63" s="397" t="s">
        <v>94</v>
      </c>
      <c r="C63" s="410" t="s">
        <v>95</v>
      </c>
      <c r="D63" s="374"/>
      <c r="E63" s="375">
        <f>SUM(E64:E66)</f>
        <v>120</v>
      </c>
      <c r="F63" s="376"/>
      <c r="G63" s="377">
        <f>SUM(G64:G66)</f>
        <v>148000</v>
      </c>
      <c r="H63" s="375">
        <f>SUM(H64:H66)</f>
        <v>120</v>
      </c>
      <c r="I63" s="376"/>
      <c r="J63" s="377">
        <f>SUM(J64:J66)</f>
        <v>148000</v>
      </c>
      <c r="K63" s="375">
        <f>SUM(K64:K66)</f>
        <v>0</v>
      </c>
      <c r="L63" s="376"/>
      <c r="M63" s="377">
        <f>SUM(M64:M66)</f>
        <v>0</v>
      </c>
      <c r="N63" s="375">
        <f>SUM(N64:N66)</f>
        <v>0</v>
      </c>
      <c r="O63" s="376"/>
      <c r="P63" s="377">
        <f>SUM(P64:P66)</f>
        <v>0</v>
      </c>
      <c r="Q63" s="375">
        <f>SUM(Q64:Q66)</f>
        <v>0</v>
      </c>
      <c r="R63" s="376"/>
      <c r="S63" s="377">
        <f>SUM(S64:S66)</f>
        <v>0</v>
      </c>
      <c r="T63" s="375">
        <f>SUM(T64:T66)</f>
        <v>0</v>
      </c>
      <c r="U63" s="376"/>
      <c r="V63" s="377">
        <f>SUM(V64:V66)</f>
        <v>0</v>
      </c>
      <c r="W63" s="377">
        <f>SUM(W64:W66)</f>
        <v>148000</v>
      </c>
      <c r="X63" s="377">
        <f>SUM(X64:X66)</f>
        <v>148000</v>
      </c>
      <c r="Y63" s="377">
        <f t="shared" si="7"/>
        <v>0</v>
      </c>
      <c r="Z63" s="419">
        <f>Y63/W63</f>
        <v>0</v>
      </c>
      <c r="AA63" s="421"/>
      <c r="AB63" s="38"/>
      <c r="AC63" s="38"/>
      <c r="AD63" s="38"/>
      <c r="AE63" s="38"/>
    </row>
    <row r="64" spans="1:31" ht="91.8" customHeight="1" x14ac:dyDescent="0.25">
      <c r="A64" s="336" t="s">
        <v>17</v>
      </c>
      <c r="B64" s="60" t="s">
        <v>96</v>
      </c>
      <c r="C64" s="411" t="s">
        <v>315</v>
      </c>
      <c r="D64" s="190" t="s">
        <v>313</v>
      </c>
      <c r="E64" s="340">
        <v>40</v>
      </c>
      <c r="F64" s="63">
        <v>700</v>
      </c>
      <c r="G64" s="64">
        <f t="shared" ref="G64:G66" si="90">E64*F64</f>
        <v>28000</v>
      </c>
      <c r="H64" s="340">
        <v>40</v>
      </c>
      <c r="I64" s="63">
        <v>700</v>
      </c>
      <c r="J64" s="64">
        <f t="shared" ref="J64:J66" si="91">H64*I64</f>
        <v>28000</v>
      </c>
      <c r="K64" s="340"/>
      <c r="L64" s="63"/>
      <c r="M64" s="64">
        <f t="shared" ref="M64:M66" si="92">K64*L64</f>
        <v>0</v>
      </c>
      <c r="N64" s="340"/>
      <c r="O64" s="63"/>
      <c r="P64" s="64">
        <f t="shared" ref="P64:P66" si="93">N64*O64</f>
        <v>0</v>
      </c>
      <c r="Q64" s="340"/>
      <c r="R64" s="63"/>
      <c r="S64" s="64">
        <f t="shared" ref="S64:S66" si="94">Q64*R64</f>
        <v>0</v>
      </c>
      <c r="T64" s="340"/>
      <c r="U64" s="63"/>
      <c r="V64" s="64">
        <f t="shared" ref="V64:V66" si="95">T64*U64</f>
        <v>0</v>
      </c>
      <c r="W64" s="65">
        <f t="shared" si="87"/>
        <v>28000</v>
      </c>
      <c r="X64" s="261">
        <f t="shared" si="88"/>
        <v>28000</v>
      </c>
      <c r="Y64" s="261">
        <f t="shared" si="7"/>
        <v>0</v>
      </c>
      <c r="Z64" s="420">
        <f t="shared" si="89"/>
        <v>0</v>
      </c>
      <c r="AA64" s="429"/>
      <c r="AB64" s="47"/>
      <c r="AC64" s="47"/>
      <c r="AD64" s="47"/>
      <c r="AE64" s="47"/>
    </row>
    <row r="65" spans="1:31" ht="49.2" customHeight="1" x14ac:dyDescent="0.25">
      <c r="A65" s="39" t="s">
        <v>17</v>
      </c>
      <c r="B65" s="488" t="s">
        <v>97</v>
      </c>
      <c r="C65" s="491" t="s">
        <v>314</v>
      </c>
      <c r="D65" s="83" t="s">
        <v>313</v>
      </c>
      <c r="E65" s="43">
        <v>40</v>
      </c>
      <c r="F65" s="44">
        <v>1000</v>
      </c>
      <c r="G65" s="45">
        <f t="shared" si="90"/>
        <v>40000</v>
      </c>
      <c r="H65" s="43">
        <v>40</v>
      </c>
      <c r="I65" s="44">
        <v>1000</v>
      </c>
      <c r="J65" s="45">
        <f t="shared" si="91"/>
        <v>40000</v>
      </c>
      <c r="K65" s="43"/>
      <c r="L65" s="44"/>
      <c r="M65" s="45">
        <f t="shared" si="92"/>
        <v>0</v>
      </c>
      <c r="N65" s="43"/>
      <c r="O65" s="44"/>
      <c r="P65" s="45">
        <f t="shared" si="93"/>
        <v>0</v>
      </c>
      <c r="Q65" s="43"/>
      <c r="R65" s="44"/>
      <c r="S65" s="45">
        <f t="shared" si="94"/>
        <v>0</v>
      </c>
      <c r="T65" s="43"/>
      <c r="U65" s="44"/>
      <c r="V65" s="45">
        <f t="shared" si="95"/>
        <v>0</v>
      </c>
      <c r="W65" s="46">
        <f t="shared" si="87"/>
        <v>40000</v>
      </c>
      <c r="X65" s="196">
        <f t="shared" si="88"/>
        <v>40000</v>
      </c>
      <c r="Y65" s="196">
        <f t="shared" si="7"/>
        <v>0</v>
      </c>
      <c r="Z65" s="420">
        <f t="shared" si="89"/>
        <v>0</v>
      </c>
      <c r="AA65" s="427"/>
      <c r="AB65" s="47"/>
      <c r="AC65" s="47"/>
      <c r="AD65" s="47"/>
      <c r="AE65" s="47"/>
    </row>
    <row r="66" spans="1:31" ht="59.4" customHeight="1" thickBot="1" x14ac:dyDescent="0.3">
      <c r="A66" s="48" t="s">
        <v>17</v>
      </c>
      <c r="B66" s="49" t="s">
        <v>98</v>
      </c>
      <c r="C66" s="84" t="s">
        <v>316</v>
      </c>
      <c r="D66" s="85" t="s">
        <v>313</v>
      </c>
      <c r="E66" s="51">
        <v>40</v>
      </c>
      <c r="F66" s="52">
        <v>2000</v>
      </c>
      <c r="G66" s="53">
        <f t="shared" si="90"/>
        <v>80000</v>
      </c>
      <c r="H66" s="51">
        <v>40</v>
      </c>
      <c r="I66" s="52">
        <v>2000</v>
      </c>
      <c r="J66" s="53">
        <f t="shared" si="91"/>
        <v>80000</v>
      </c>
      <c r="K66" s="51"/>
      <c r="L66" s="52"/>
      <c r="M66" s="53">
        <f t="shared" si="92"/>
        <v>0</v>
      </c>
      <c r="N66" s="51"/>
      <c r="O66" s="52"/>
      <c r="P66" s="53">
        <f t="shared" si="93"/>
        <v>0</v>
      </c>
      <c r="Q66" s="51"/>
      <c r="R66" s="52"/>
      <c r="S66" s="53">
        <f t="shared" si="94"/>
        <v>0</v>
      </c>
      <c r="T66" s="51"/>
      <c r="U66" s="52"/>
      <c r="V66" s="53">
        <f t="shared" si="95"/>
        <v>0</v>
      </c>
      <c r="W66" s="54">
        <f t="shared" si="87"/>
        <v>80000</v>
      </c>
      <c r="X66" s="199">
        <f t="shared" si="88"/>
        <v>80000</v>
      </c>
      <c r="Y66" s="199">
        <f t="shared" si="7"/>
        <v>0</v>
      </c>
      <c r="Z66" s="426">
        <f t="shared" si="89"/>
        <v>0</v>
      </c>
      <c r="AA66" s="430"/>
      <c r="AB66" s="47"/>
      <c r="AC66" s="47"/>
      <c r="AD66" s="47"/>
      <c r="AE66" s="47"/>
    </row>
    <row r="67" spans="1:31" ht="30" customHeight="1" thickBot="1" x14ac:dyDescent="0.3">
      <c r="A67" s="371" t="s">
        <v>15</v>
      </c>
      <c r="B67" s="397" t="s">
        <v>99</v>
      </c>
      <c r="C67" s="410" t="s">
        <v>100</v>
      </c>
      <c r="D67" s="374"/>
      <c r="E67" s="375">
        <f>SUM(E68:E70)</f>
        <v>1750</v>
      </c>
      <c r="F67" s="376"/>
      <c r="G67" s="377">
        <f>SUM(G68:G70)</f>
        <v>91210</v>
      </c>
      <c r="H67" s="375">
        <f>SUM(H68:H70)</f>
        <v>1750</v>
      </c>
      <c r="I67" s="376"/>
      <c r="J67" s="377">
        <f>SUM(J68:J70)</f>
        <v>91210</v>
      </c>
      <c r="K67" s="375">
        <f>SUM(K68:K70)</f>
        <v>0</v>
      </c>
      <c r="L67" s="376"/>
      <c r="M67" s="377">
        <f>SUM(M68:M70)</f>
        <v>0</v>
      </c>
      <c r="N67" s="375">
        <f>SUM(N68:N70)</f>
        <v>0</v>
      </c>
      <c r="O67" s="376"/>
      <c r="P67" s="377">
        <f>SUM(P68:P70)</f>
        <v>0</v>
      </c>
      <c r="Q67" s="375">
        <f>SUM(Q68:Q70)</f>
        <v>0</v>
      </c>
      <c r="R67" s="376"/>
      <c r="S67" s="377">
        <f>SUM(S68:S70)</f>
        <v>0</v>
      </c>
      <c r="T67" s="375">
        <f>SUM(T68:T70)</f>
        <v>0</v>
      </c>
      <c r="U67" s="376"/>
      <c r="V67" s="377">
        <f>SUM(V68:V70)</f>
        <v>0</v>
      </c>
      <c r="W67" s="377">
        <f>SUM(W68:W70)</f>
        <v>91210</v>
      </c>
      <c r="X67" s="377">
        <f>SUM(X68:X70)</f>
        <v>91210</v>
      </c>
      <c r="Y67" s="377">
        <f t="shared" si="7"/>
        <v>0</v>
      </c>
      <c r="Z67" s="377">
        <f>Y67/W67</f>
        <v>0</v>
      </c>
      <c r="AA67" s="398"/>
      <c r="AB67" s="38"/>
      <c r="AC67" s="38"/>
      <c r="AD67" s="38"/>
      <c r="AE67" s="38"/>
    </row>
    <row r="68" spans="1:31" ht="30" customHeight="1" x14ac:dyDescent="0.25">
      <c r="A68" s="336" t="s">
        <v>17</v>
      </c>
      <c r="B68" s="60" t="s">
        <v>101</v>
      </c>
      <c r="C68" s="411" t="s">
        <v>102</v>
      </c>
      <c r="D68" s="190" t="s">
        <v>103</v>
      </c>
      <c r="E68" s="340"/>
      <c r="F68" s="63"/>
      <c r="G68" s="64">
        <f t="shared" ref="G68:G70" si="96">E68*F68</f>
        <v>0</v>
      </c>
      <c r="H68" s="340"/>
      <c r="I68" s="63"/>
      <c r="J68" s="64">
        <f t="shared" ref="J68:J70" si="97">H68*I68</f>
        <v>0</v>
      </c>
      <c r="K68" s="340"/>
      <c r="L68" s="63"/>
      <c r="M68" s="64">
        <f t="shared" ref="M68:M70" si="98">K68*L68</f>
        <v>0</v>
      </c>
      <c r="N68" s="340"/>
      <c r="O68" s="63"/>
      <c r="P68" s="64">
        <f t="shared" ref="P68:P70" si="99">N68*O68</f>
        <v>0</v>
      </c>
      <c r="Q68" s="340"/>
      <c r="R68" s="63"/>
      <c r="S68" s="64">
        <f t="shared" ref="S68:S70" si="100">Q68*R68</f>
        <v>0</v>
      </c>
      <c r="T68" s="340"/>
      <c r="U68" s="63"/>
      <c r="V68" s="64">
        <f t="shared" ref="V68:V70" si="101">T68*U68</f>
        <v>0</v>
      </c>
      <c r="W68" s="65">
        <f t="shared" si="87"/>
        <v>0</v>
      </c>
      <c r="X68" s="261">
        <f t="shared" si="88"/>
        <v>0</v>
      </c>
      <c r="Y68" s="261">
        <f t="shared" si="7"/>
        <v>0</v>
      </c>
      <c r="Z68" s="420" t="e">
        <f t="shared" si="89"/>
        <v>#DIV/0!</v>
      </c>
      <c r="AA68" s="429"/>
      <c r="AB68" s="47"/>
      <c r="AC68" s="47"/>
      <c r="AD68" s="47"/>
      <c r="AE68" s="47"/>
    </row>
    <row r="69" spans="1:31" ht="84.6" customHeight="1" x14ac:dyDescent="0.25">
      <c r="A69" s="39" t="s">
        <v>17</v>
      </c>
      <c r="B69" s="40" t="s">
        <v>104</v>
      </c>
      <c r="C69" s="82" t="s">
        <v>317</v>
      </c>
      <c r="D69" s="83" t="s">
        <v>318</v>
      </c>
      <c r="E69" s="43">
        <v>1750</v>
      </c>
      <c r="F69" s="44">
        <v>52.12</v>
      </c>
      <c r="G69" s="45">
        <f t="shared" si="96"/>
        <v>91210</v>
      </c>
      <c r="H69" s="43">
        <v>1750</v>
      </c>
      <c r="I69" s="44">
        <v>52.12</v>
      </c>
      <c r="J69" s="45">
        <f t="shared" si="97"/>
        <v>91210</v>
      </c>
      <c r="K69" s="43"/>
      <c r="L69" s="44"/>
      <c r="M69" s="45">
        <f t="shared" si="98"/>
        <v>0</v>
      </c>
      <c r="N69" s="43"/>
      <c r="O69" s="44"/>
      <c r="P69" s="45">
        <f t="shared" si="99"/>
        <v>0</v>
      </c>
      <c r="Q69" s="43"/>
      <c r="R69" s="44"/>
      <c r="S69" s="45">
        <f t="shared" si="100"/>
        <v>0</v>
      </c>
      <c r="T69" s="43"/>
      <c r="U69" s="44"/>
      <c r="V69" s="45">
        <f t="shared" si="101"/>
        <v>0</v>
      </c>
      <c r="W69" s="46">
        <f t="shared" si="87"/>
        <v>91210</v>
      </c>
      <c r="X69" s="196">
        <f t="shared" si="88"/>
        <v>91210</v>
      </c>
      <c r="Y69" s="196">
        <f t="shared" si="7"/>
        <v>0</v>
      </c>
      <c r="Z69" s="420">
        <f t="shared" si="89"/>
        <v>0</v>
      </c>
      <c r="AA69" s="427"/>
      <c r="AB69" s="47"/>
      <c r="AC69" s="47"/>
      <c r="AD69" s="47"/>
      <c r="AE69" s="47"/>
    </row>
    <row r="70" spans="1:31" ht="31.2" customHeight="1" thickBot="1" x14ac:dyDescent="0.3">
      <c r="A70" s="48" t="s">
        <v>17</v>
      </c>
      <c r="B70" s="49" t="s">
        <v>105</v>
      </c>
      <c r="C70" s="84" t="s">
        <v>106</v>
      </c>
      <c r="D70" s="85" t="s">
        <v>103</v>
      </c>
      <c r="E70" s="51"/>
      <c r="F70" s="52"/>
      <c r="G70" s="53">
        <f t="shared" si="96"/>
        <v>0</v>
      </c>
      <c r="H70" s="51"/>
      <c r="I70" s="52"/>
      <c r="J70" s="53">
        <f t="shared" si="97"/>
        <v>0</v>
      </c>
      <c r="K70" s="51"/>
      <c r="L70" s="52"/>
      <c r="M70" s="53">
        <f t="shared" si="98"/>
        <v>0</v>
      </c>
      <c r="N70" s="51"/>
      <c r="O70" s="52"/>
      <c r="P70" s="53">
        <f t="shared" si="99"/>
        <v>0</v>
      </c>
      <c r="Q70" s="51"/>
      <c r="R70" s="52"/>
      <c r="S70" s="53">
        <f t="shared" si="100"/>
        <v>0</v>
      </c>
      <c r="T70" s="51"/>
      <c r="U70" s="52"/>
      <c r="V70" s="53">
        <f t="shared" si="101"/>
        <v>0</v>
      </c>
      <c r="W70" s="54">
        <f t="shared" si="87"/>
        <v>0</v>
      </c>
      <c r="X70" s="199">
        <f t="shared" si="88"/>
        <v>0</v>
      </c>
      <c r="Y70" s="199">
        <f t="shared" si="7"/>
        <v>0</v>
      </c>
      <c r="Z70" s="426" t="e">
        <f t="shared" si="89"/>
        <v>#DIV/0!</v>
      </c>
      <c r="AA70" s="430"/>
      <c r="AB70" s="47"/>
      <c r="AC70" s="47"/>
      <c r="AD70" s="47"/>
      <c r="AE70" s="47"/>
    </row>
    <row r="71" spans="1:31" ht="30" customHeight="1" thickBot="1" x14ac:dyDescent="0.3">
      <c r="A71" s="371" t="s">
        <v>15</v>
      </c>
      <c r="B71" s="397" t="s">
        <v>107</v>
      </c>
      <c r="C71" s="410" t="s">
        <v>108</v>
      </c>
      <c r="D71" s="374"/>
      <c r="E71" s="375">
        <f>SUM(E72:E74)</f>
        <v>0</v>
      </c>
      <c r="F71" s="376"/>
      <c r="G71" s="377">
        <f>SUM(G72:G74)</f>
        <v>0</v>
      </c>
      <c r="H71" s="375">
        <f>SUM(H72:H74)</f>
        <v>0</v>
      </c>
      <c r="I71" s="376"/>
      <c r="J71" s="377">
        <f>SUM(J72:J74)</f>
        <v>0</v>
      </c>
      <c r="K71" s="375">
        <f>SUM(K72:K74)</f>
        <v>0</v>
      </c>
      <c r="L71" s="376"/>
      <c r="M71" s="377">
        <f>SUM(M72:M74)</f>
        <v>0</v>
      </c>
      <c r="N71" s="375">
        <f>SUM(N72:N74)</f>
        <v>0</v>
      </c>
      <c r="O71" s="376"/>
      <c r="P71" s="377">
        <f>SUM(P72:P74)</f>
        <v>0</v>
      </c>
      <c r="Q71" s="375">
        <f>SUM(Q72:Q74)</f>
        <v>0</v>
      </c>
      <c r="R71" s="376"/>
      <c r="S71" s="377">
        <f>SUM(S72:S74)</f>
        <v>0</v>
      </c>
      <c r="T71" s="375">
        <f>SUM(T72:T74)</f>
        <v>0</v>
      </c>
      <c r="U71" s="376"/>
      <c r="V71" s="377">
        <f>SUM(V72:V74)</f>
        <v>0</v>
      </c>
      <c r="W71" s="377">
        <f>SUM(W72:W74)</f>
        <v>0</v>
      </c>
      <c r="X71" s="377">
        <f>SUM(X72:X74)</f>
        <v>0</v>
      </c>
      <c r="Y71" s="377">
        <f t="shared" si="7"/>
        <v>0</v>
      </c>
      <c r="Z71" s="377" t="e">
        <f>Y71/W71</f>
        <v>#DIV/0!</v>
      </c>
      <c r="AA71" s="398"/>
      <c r="AB71" s="38"/>
      <c r="AC71" s="38"/>
      <c r="AD71" s="38"/>
      <c r="AE71" s="38"/>
    </row>
    <row r="72" spans="1:31" ht="30" customHeight="1" x14ac:dyDescent="0.25">
      <c r="A72" s="336" t="s">
        <v>17</v>
      </c>
      <c r="B72" s="60" t="s">
        <v>109</v>
      </c>
      <c r="C72" s="367" t="s">
        <v>110</v>
      </c>
      <c r="D72" s="190" t="s">
        <v>51</v>
      </c>
      <c r="E72" s="340"/>
      <c r="F72" s="63"/>
      <c r="G72" s="64">
        <f t="shared" ref="G72:G74" si="102">E72*F72</f>
        <v>0</v>
      </c>
      <c r="H72" s="340"/>
      <c r="I72" s="63"/>
      <c r="J72" s="64">
        <f t="shared" ref="J72:J74" si="103">H72*I72</f>
        <v>0</v>
      </c>
      <c r="K72" s="340"/>
      <c r="L72" s="63"/>
      <c r="M72" s="64">
        <f t="shared" ref="M72:M74" si="104">K72*L72</f>
        <v>0</v>
      </c>
      <c r="N72" s="340"/>
      <c r="O72" s="63"/>
      <c r="P72" s="64">
        <f t="shared" ref="P72:P74" si="105">N72*O72</f>
        <v>0</v>
      </c>
      <c r="Q72" s="340"/>
      <c r="R72" s="63"/>
      <c r="S72" s="64">
        <f t="shared" ref="S72:S74" si="106">Q72*R72</f>
        <v>0</v>
      </c>
      <c r="T72" s="340"/>
      <c r="U72" s="63"/>
      <c r="V72" s="64">
        <f t="shared" ref="V72:V74" si="107">T72*U72</f>
        <v>0</v>
      </c>
      <c r="W72" s="65">
        <f t="shared" si="87"/>
        <v>0</v>
      </c>
      <c r="X72" s="261">
        <f t="shared" si="88"/>
        <v>0</v>
      </c>
      <c r="Y72" s="261">
        <f t="shared" si="7"/>
        <v>0</v>
      </c>
      <c r="Z72" s="420" t="e">
        <f t="shared" si="89"/>
        <v>#DIV/0!</v>
      </c>
      <c r="AA72" s="429"/>
      <c r="AB72" s="47"/>
      <c r="AC72" s="47"/>
      <c r="AD72" s="47"/>
      <c r="AE72" s="47"/>
    </row>
    <row r="73" spans="1:31" ht="30" customHeight="1" x14ac:dyDescent="0.25">
      <c r="A73" s="39" t="s">
        <v>17</v>
      </c>
      <c r="B73" s="40" t="s">
        <v>111</v>
      </c>
      <c r="C73" s="73" t="s">
        <v>110</v>
      </c>
      <c r="D73" s="83" t="s">
        <v>51</v>
      </c>
      <c r="E73" s="43"/>
      <c r="F73" s="44"/>
      <c r="G73" s="45">
        <f t="shared" si="102"/>
        <v>0</v>
      </c>
      <c r="H73" s="43"/>
      <c r="I73" s="44"/>
      <c r="J73" s="45">
        <f t="shared" si="103"/>
        <v>0</v>
      </c>
      <c r="K73" s="43"/>
      <c r="L73" s="44"/>
      <c r="M73" s="45">
        <f t="shared" si="104"/>
        <v>0</v>
      </c>
      <c r="N73" s="43"/>
      <c r="O73" s="44"/>
      <c r="P73" s="45">
        <f t="shared" si="105"/>
        <v>0</v>
      </c>
      <c r="Q73" s="43"/>
      <c r="R73" s="44"/>
      <c r="S73" s="45">
        <f t="shared" si="106"/>
        <v>0</v>
      </c>
      <c r="T73" s="43"/>
      <c r="U73" s="44"/>
      <c r="V73" s="45">
        <f t="shared" si="107"/>
        <v>0</v>
      </c>
      <c r="W73" s="46">
        <f t="shared" si="87"/>
        <v>0</v>
      </c>
      <c r="X73" s="196">
        <f t="shared" si="88"/>
        <v>0</v>
      </c>
      <c r="Y73" s="196">
        <f t="shared" si="7"/>
        <v>0</v>
      </c>
      <c r="Z73" s="420" t="e">
        <f t="shared" si="89"/>
        <v>#DIV/0!</v>
      </c>
      <c r="AA73" s="427"/>
      <c r="AB73" s="47"/>
      <c r="AC73" s="47"/>
      <c r="AD73" s="47"/>
      <c r="AE73" s="47"/>
    </row>
    <row r="74" spans="1:31" ht="30" customHeight="1" thickBot="1" x14ac:dyDescent="0.3">
      <c r="A74" s="48" t="s">
        <v>17</v>
      </c>
      <c r="B74" s="49" t="s">
        <v>112</v>
      </c>
      <c r="C74" s="66" t="s">
        <v>110</v>
      </c>
      <c r="D74" s="85" t="s">
        <v>51</v>
      </c>
      <c r="E74" s="51"/>
      <c r="F74" s="52"/>
      <c r="G74" s="53">
        <f t="shared" si="102"/>
        <v>0</v>
      </c>
      <c r="H74" s="51"/>
      <c r="I74" s="52"/>
      <c r="J74" s="53">
        <f t="shared" si="103"/>
        <v>0</v>
      </c>
      <c r="K74" s="51"/>
      <c r="L74" s="52"/>
      <c r="M74" s="53">
        <f t="shared" si="104"/>
        <v>0</v>
      </c>
      <c r="N74" s="51"/>
      <c r="O74" s="52"/>
      <c r="P74" s="53">
        <f t="shared" si="105"/>
        <v>0</v>
      </c>
      <c r="Q74" s="51"/>
      <c r="R74" s="52"/>
      <c r="S74" s="53">
        <f t="shared" si="106"/>
        <v>0</v>
      </c>
      <c r="T74" s="51"/>
      <c r="U74" s="52"/>
      <c r="V74" s="53">
        <f t="shared" si="107"/>
        <v>0</v>
      </c>
      <c r="W74" s="54">
        <f t="shared" si="87"/>
        <v>0</v>
      </c>
      <c r="X74" s="199">
        <f t="shared" si="88"/>
        <v>0</v>
      </c>
      <c r="Y74" s="199">
        <f t="shared" si="7"/>
        <v>0</v>
      </c>
      <c r="Z74" s="426" t="e">
        <f t="shared" si="89"/>
        <v>#DIV/0!</v>
      </c>
      <c r="AA74" s="430"/>
      <c r="AB74" s="47"/>
      <c r="AC74" s="47"/>
      <c r="AD74" s="47"/>
      <c r="AE74" s="47"/>
    </row>
    <row r="75" spans="1:31" ht="30" customHeight="1" thickBot="1" x14ac:dyDescent="0.3">
      <c r="A75" s="371" t="s">
        <v>15</v>
      </c>
      <c r="B75" s="397" t="s">
        <v>113</v>
      </c>
      <c r="C75" s="410" t="s">
        <v>114</v>
      </c>
      <c r="D75" s="374"/>
      <c r="E75" s="375">
        <f>SUM(E76:E78)</f>
        <v>0</v>
      </c>
      <c r="F75" s="376"/>
      <c r="G75" s="377">
        <f>SUM(G76:G78)</f>
        <v>0</v>
      </c>
      <c r="H75" s="375">
        <f>SUM(H76:H78)</f>
        <v>0</v>
      </c>
      <c r="I75" s="376"/>
      <c r="J75" s="377">
        <f>SUM(J76:J78)</f>
        <v>0</v>
      </c>
      <c r="K75" s="375">
        <f>SUM(K76:K78)</f>
        <v>0</v>
      </c>
      <c r="L75" s="376"/>
      <c r="M75" s="377">
        <f>SUM(M76:M78)</f>
        <v>0</v>
      </c>
      <c r="N75" s="375">
        <f>SUM(N76:N78)</f>
        <v>0</v>
      </c>
      <c r="O75" s="376"/>
      <c r="P75" s="377">
        <f>SUM(P76:P78)</f>
        <v>0</v>
      </c>
      <c r="Q75" s="375">
        <f>SUM(Q76:Q78)</f>
        <v>0</v>
      </c>
      <c r="R75" s="376"/>
      <c r="S75" s="377">
        <f>SUM(S76:S78)</f>
        <v>0</v>
      </c>
      <c r="T75" s="375">
        <f>SUM(T76:T78)</f>
        <v>0</v>
      </c>
      <c r="U75" s="376"/>
      <c r="V75" s="377">
        <f>SUM(V76:V78)</f>
        <v>0</v>
      </c>
      <c r="W75" s="377">
        <f>SUM(W76:W78)</f>
        <v>0</v>
      </c>
      <c r="X75" s="377">
        <f>SUM(X76:X78)</f>
        <v>0</v>
      </c>
      <c r="Y75" s="377">
        <f t="shared" si="7"/>
        <v>0</v>
      </c>
      <c r="Z75" s="377" t="e">
        <f>Y75/W75</f>
        <v>#DIV/0!</v>
      </c>
      <c r="AA75" s="398"/>
      <c r="AB75" s="38"/>
      <c r="AC75" s="38"/>
      <c r="AD75" s="38"/>
      <c r="AE75" s="38"/>
    </row>
    <row r="76" spans="1:31" ht="30" customHeight="1" x14ac:dyDescent="0.25">
      <c r="A76" s="336" t="s">
        <v>17</v>
      </c>
      <c r="B76" s="60" t="s">
        <v>115</v>
      </c>
      <c r="C76" s="367" t="s">
        <v>110</v>
      </c>
      <c r="D76" s="190" t="s">
        <v>51</v>
      </c>
      <c r="E76" s="340"/>
      <c r="F76" s="63"/>
      <c r="G76" s="64">
        <f t="shared" ref="G76:G78" si="108">E76*F76</f>
        <v>0</v>
      </c>
      <c r="H76" s="340"/>
      <c r="I76" s="63"/>
      <c r="J76" s="64">
        <f t="shared" ref="J76:J78" si="109">H76*I76</f>
        <v>0</v>
      </c>
      <c r="K76" s="340"/>
      <c r="L76" s="63"/>
      <c r="M76" s="64">
        <f t="shared" ref="M76:M78" si="110">K76*L76</f>
        <v>0</v>
      </c>
      <c r="N76" s="340"/>
      <c r="O76" s="63"/>
      <c r="P76" s="64">
        <f t="shared" ref="P76:P78" si="111">N76*O76</f>
        <v>0</v>
      </c>
      <c r="Q76" s="340"/>
      <c r="R76" s="63"/>
      <c r="S76" s="64">
        <f t="shared" ref="S76:S78" si="112">Q76*R76</f>
        <v>0</v>
      </c>
      <c r="T76" s="340"/>
      <c r="U76" s="63"/>
      <c r="V76" s="64">
        <f t="shared" ref="V76:V78" si="113">T76*U76</f>
        <v>0</v>
      </c>
      <c r="W76" s="65">
        <f t="shared" si="87"/>
        <v>0</v>
      </c>
      <c r="X76" s="261">
        <f t="shared" si="88"/>
        <v>0</v>
      </c>
      <c r="Y76" s="261">
        <f t="shared" si="7"/>
        <v>0</v>
      </c>
      <c r="Z76" s="420" t="e">
        <f t="shared" si="89"/>
        <v>#DIV/0!</v>
      </c>
      <c r="AA76" s="429"/>
      <c r="AB76" s="47"/>
      <c r="AC76" s="47"/>
      <c r="AD76" s="47"/>
      <c r="AE76" s="47"/>
    </row>
    <row r="77" spans="1:31" ht="30" customHeight="1" x14ac:dyDescent="0.25">
      <c r="A77" s="39" t="s">
        <v>17</v>
      </c>
      <c r="B77" s="40" t="s">
        <v>116</v>
      </c>
      <c r="C77" s="73" t="s">
        <v>110</v>
      </c>
      <c r="D77" s="83" t="s">
        <v>51</v>
      </c>
      <c r="E77" s="43"/>
      <c r="F77" s="44"/>
      <c r="G77" s="45">
        <f t="shared" si="108"/>
        <v>0</v>
      </c>
      <c r="H77" s="43"/>
      <c r="I77" s="44"/>
      <c r="J77" s="45">
        <f t="shared" si="109"/>
        <v>0</v>
      </c>
      <c r="K77" s="43"/>
      <c r="L77" s="44"/>
      <c r="M77" s="45">
        <f t="shared" si="110"/>
        <v>0</v>
      </c>
      <c r="N77" s="43"/>
      <c r="O77" s="44"/>
      <c r="P77" s="45">
        <f t="shared" si="111"/>
        <v>0</v>
      </c>
      <c r="Q77" s="43"/>
      <c r="R77" s="44"/>
      <c r="S77" s="45">
        <f t="shared" si="112"/>
        <v>0</v>
      </c>
      <c r="T77" s="43"/>
      <c r="U77" s="44"/>
      <c r="V77" s="45">
        <f t="shared" si="113"/>
        <v>0</v>
      </c>
      <c r="W77" s="46">
        <f t="shared" si="87"/>
        <v>0</v>
      </c>
      <c r="X77" s="196">
        <f t="shared" si="88"/>
        <v>0</v>
      </c>
      <c r="Y77" s="196">
        <f t="shared" si="7"/>
        <v>0</v>
      </c>
      <c r="Z77" s="420" t="e">
        <f t="shared" si="89"/>
        <v>#DIV/0!</v>
      </c>
      <c r="AA77" s="427"/>
      <c r="AB77" s="47"/>
      <c r="AC77" s="47"/>
      <c r="AD77" s="47"/>
      <c r="AE77" s="47"/>
    </row>
    <row r="78" spans="1:31" ht="30" customHeight="1" thickBot="1" x14ac:dyDescent="0.3">
      <c r="A78" s="48" t="s">
        <v>17</v>
      </c>
      <c r="B78" s="58" t="s">
        <v>117</v>
      </c>
      <c r="C78" s="66" t="s">
        <v>110</v>
      </c>
      <c r="D78" s="85" t="s">
        <v>51</v>
      </c>
      <c r="E78" s="51"/>
      <c r="F78" s="52"/>
      <c r="G78" s="53">
        <f t="shared" si="108"/>
        <v>0</v>
      </c>
      <c r="H78" s="51"/>
      <c r="I78" s="52"/>
      <c r="J78" s="53">
        <f t="shared" si="109"/>
        <v>0</v>
      </c>
      <c r="K78" s="51"/>
      <c r="L78" s="52"/>
      <c r="M78" s="53">
        <f t="shared" si="110"/>
        <v>0</v>
      </c>
      <c r="N78" s="51"/>
      <c r="O78" s="52"/>
      <c r="P78" s="53">
        <f t="shared" si="111"/>
        <v>0</v>
      </c>
      <c r="Q78" s="51"/>
      <c r="R78" s="52"/>
      <c r="S78" s="53">
        <f t="shared" si="112"/>
        <v>0</v>
      </c>
      <c r="T78" s="51"/>
      <c r="U78" s="52"/>
      <c r="V78" s="53">
        <f t="shared" si="113"/>
        <v>0</v>
      </c>
      <c r="W78" s="54">
        <f t="shared" si="87"/>
        <v>0</v>
      </c>
      <c r="X78" s="196">
        <f t="shared" si="88"/>
        <v>0</v>
      </c>
      <c r="Y78" s="199">
        <f t="shared" si="7"/>
        <v>0</v>
      </c>
      <c r="Z78" s="420" t="e">
        <f t="shared" si="89"/>
        <v>#DIV/0!</v>
      </c>
      <c r="AA78" s="430"/>
      <c r="AB78" s="47"/>
      <c r="AC78" s="47"/>
      <c r="AD78" s="47"/>
      <c r="AE78" s="47"/>
    </row>
    <row r="79" spans="1:31" ht="30" customHeight="1" thickBot="1" x14ac:dyDescent="0.3">
      <c r="A79" s="86" t="s">
        <v>118</v>
      </c>
      <c r="B79" s="87"/>
      <c r="C79" s="88"/>
      <c r="D79" s="89"/>
      <c r="E79" s="90">
        <f>E75+E71+E67+E63+E59</f>
        <v>1870</v>
      </c>
      <c r="F79" s="68"/>
      <c r="G79" s="67">
        <f>G75+G71+G67+G63+G59</f>
        <v>239210</v>
      </c>
      <c r="H79" s="90">
        <f>H75+H71+H67+H63+H59</f>
        <v>1870</v>
      </c>
      <c r="I79" s="68"/>
      <c r="J79" s="67">
        <f>J75+J71+J67+J63+J59</f>
        <v>239210</v>
      </c>
      <c r="K79" s="69">
        <f t="shared" ref="K79" si="114">K75+K71+K67+K63+K59</f>
        <v>0</v>
      </c>
      <c r="L79" s="68"/>
      <c r="M79" s="67">
        <f>M75+M71+M67+M63+M59</f>
        <v>0</v>
      </c>
      <c r="N79" s="69">
        <f t="shared" ref="N79" si="115">N75+N71+N67+N63+N59</f>
        <v>0</v>
      </c>
      <c r="O79" s="68"/>
      <c r="P79" s="67">
        <f>P75+P71+P67+P63+P59</f>
        <v>0</v>
      </c>
      <c r="Q79" s="69">
        <f t="shared" ref="Q79" si="116">Q75+Q71+Q67+Q63+Q59</f>
        <v>0</v>
      </c>
      <c r="R79" s="68"/>
      <c r="S79" s="67">
        <f>S75+S71+S67+S63+S59</f>
        <v>0</v>
      </c>
      <c r="T79" s="69">
        <f t="shared" ref="T79" si="117">T75+T71+T67+T63+T59</f>
        <v>0</v>
      </c>
      <c r="U79" s="68"/>
      <c r="V79" s="67">
        <f>V75+V71+V67+V63+V59</f>
        <v>0</v>
      </c>
      <c r="W79" s="74">
        <f>W75+W71+W67+W63+W59</f>
        <v>239210</v>
      </c>
      <c r="X79" s="198">
        <f>X75+X71+X67+X63+X59</f>
        <v>239210</v>
      </c>
      <c r="Y79" s="200">
        <f t="shared" ref="Y79:Y156" si="118">W79-X79</f>
        <v>0</v>
      </c>
      <c r="Z79" s="200">
        <f>Y79/W79</f>
        <v>0</v>
      </c>
      <c r="AA79" s="431"/>
      <c r="AB79" s="5"/>
      <c r="AC79" s="5"/>
      <c r="AD79" s="5"/>
      <c r="AE79" s="5"/>
    </row>
    <row r="80" spans="1:31" s="131" customFormat="1" ht="30" customHeight="1" thickBot="1" x14ac:dyDescent="0.3">
      <c r="A80" s="378" t="s">
        <v>14</v>
      </c>
      <c r="B80" s="171">
        <v>5</v>
      </c>
      <c r="C80" s="407" t="s">
        <v>239</v>
      </c>
      <c r="D80" s="153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289"/>
      <c r="S80" s="289"/>
      <c r="T80" s="289"/>
      <c r="U80" s="289"/>
      <c r="V80" s="289"/>
      <c r="W80" s="408"/>
      <c r="X80" s="408"/>
      <c r="Y80" s="237"/>
      <c r="Z80" s="408"/>
      <c r="AA80" s="409"/>
      <c r="AB80" s="5"/>
      <c r="AC80" s="5"/>
      <c r="AD80" s="5"/>
      <c r="AE80" s="5"/>
    </row>
    <row r="81" spans="1:31" ht="30" customHeight="1" thickBot="1" x14ac:dyDescent="0.3">
      <c r="A81" s="371" t="s">
        <v>15</v>
      </c>
      <c r="B81" s="397" t="s">
        <v>119</v>
      </c>
      <c r="C81" s="406" t="s">
        <v>120</v>
      </c>
      <c r="D81" s="374"/>
      <c r="E81" s="375">
        <f>SUM(E82:E84)</f>
        <v>0</v>
      </c>
      <c r="F81" s="376"/>
      <c r="G81" s="377">
        <f>SUM(G82:G84)</f>
        <v>0</v>
      </c>
      <c r="H81" s="375">
        <f>SUM(H82:H84)</f>
        <v>0</v>
      </c>
      <c r="I81" s="376"/>
      <c r="J81" s="377">
        <f>SUM(J82:J84)</f>
        <v>0</v>
      </c>
      <c r="K81" s="375">
        <f>SUM(K82:K84)</f>
        <v>0</v>
      </c>
      <c r="L81" s="376"/>
      <c r="M81" s="377">
        <f>SUM(M82:M84)</f>
        <v>0</v>
      </c>
      <c r="N81" s="375">
        <f>SUM(N82:N84)</f>
        <v>0</v>
      </c>
      <c r="O81" s="376"/>
      <c r="P81" s="377">
        <f>SUM(P82:P84)</f>
        <v>0</v>
      </c>
      <c r="Q81" s="375">
        <f>SUM(Q82:Q84)</f>
        <v>0</v>
      </c>
      <c r="R81" s="376"/>
      <c r="S81" s="377">
        <f>SUM(S82:S84)</f>
        <v>0</v>
      </c>
      <c r="T81" s="375">
        <f>SUM(T82:T84)</f>
        <v>0</v>
      </c>
      <c r="U81" s="376"/>
      <c r="V81" s="377">
        <f>SUM(V82:V84)</f>
        <v>0</v>
      </c>
      <c r="W81" s="404">
        <f>SUM(W82:W84)</f>
        <v>0</v>
      </c>
      <c r="X81" s="404">
        <f>SUM(X82:X84)</f>
        <v>0</v>
      </c>
      <c r="Y81" s="404">
        <f t="shared" si="118"/>
        <v>0</v>
      </c>
      <c r="Z81" s="425" t="e">
        <f>Y81/W81</f>
        <v>#DIV/0!</v>
      </c>
      <c r="AA81" s="421"/>
      <c r="AB81" s="47"/>
      <c r="AC81" s="47"/>
      <c r="AD81" s="47"/>
      <c r="AE81" s="47"/>
    </row>
    <row r="82" spans="1:31" ht="30" customHeight="1" x14ac:dyDescent="0.25">
      <c r="A82" s="336" t="s">
        <v>17</v>
      </c>
      <c r="B82" s="60" t="s">
        <v>121</v>
      </c>
      <c r="C82" s="405" t="s">
        <v>122</v>
      </c>
      <c r="D82" s="190" t="s">
        <v>123</v>
      </c>
      <c r="E82" s="340"/>
      <c r="F82" s="63"/>
      <c r="G82" s="64">
        <f t="shared" ref="G82:G84" si="119">E82*F82</f>
        <v>0</v>
      </c>
      <c r="H82" s="340"/>
      <c r="I82" s="63"/>
      <c r="J82" s="64">
        <f t="shared" ref="J82:J84" si="120">H82*I82</f>
        <v>0</v>
      </c>
      <c r="K82" s="340"/>
      <c r="L82" s="63"/>
      <c r="M82" s="64">
        <f t="shared" ref="M82:M84" si="121">K82*L82</f>
        <v>0</v>
      </c>
      <c r="N82" s="340"/>
      <c r="O82" s="63"/>
      <c r="P82" s="64">
        <f t="shared" ref="P82:P84" si="122">N82*O82</f>
        <v>0</v>
      </c>
      <c r="Q82" s="340"/>
      <c r="R82" s="63"/>
      <c r="S82" s="64">
        <f t="shared" ref="S82:S84" si="123">Q82*R82</f>
        <v>0</v>
      </c>
      <c r="T82" s="340"/>
      <c r="U82" s="63"/>
      <c r="V82" s="64">
        <f t="shared" ref="V82:V84" si="124">T82*U82</f>
        <v>0</v>
      </c>
      <c r="W82" s="65">
        <f>G82+M82+S82</f>
        <v>0</v>
      </c>
      <c r="X82" s="261">
        <f t="shared" ref="X82:X92" si="125">J82+P82+V82</f>
        <v>0</v>
      </c>
      <c r="Y82" s="261">
        <f t="shared" si="118"/>
        <v>0</v>
      </c>
      <c r="Z82" s="420" t="e">
        <f t="shared" ref="Z82:Z92" si="126">Y82/W82</f>
        <v>#DIV/0!</v>
      </c>
      <c r="AA82" s="429"/>
      <c r="AB82" s="47"/>
      <c r="AC82" s="47"/>
      <c r="AD82" s="47"/>
      <c r="AE82" s="47"/>
    </row>
    <row r="83" spans="1:31" ht="30" customHeight="1" x14ac:dyDescent="0.25">
      <c r="A83" s="39" t="s">
        <v>17</v>
      </c>
      <c r="B83" s="40" t="s">
        <v>124</v>
      </c>
      <c r="C83" s="92" t="s">
        <v>122</v>
      </c>
      <c r="D83" s="83" t="s">
        <v>123</v>
      </c>
      <c r="E83" s="43"/>
      <c r="F83" s="44"/>
      <c r="G83" s="45">
        <f t="shared" si="119"/>
        <v>0</v>
      </c>
      <c r="H83" s="43"/>
      <c r="I83" s="44"/>
      <c r="J83" s="45">
        <f t="shared" si="120"/>
        <v>0</v>
      </c>
      <c r="K83" s="43"/>
      <c r="L83" s="44"/>
      <c r="M83" s="45">
        <f t="shared" si="121"/>
        <v>0</v>
      </c>
      <c r="N83" s="43"/>
      <c r="O83" s="44"/>
      <c r="P83" s="45">
        <f t="shared" si="122"/>
        <v>0</v>
      </c>
      <c r="Q83" s="43"/>
      <c r="R83" s="44"/>
      <c r="S83" s="45">
        <f t="shared" si="123"/>
        <v>0</v>
      </c>
      <c r="T83" s="43"/>
      <c r="U83" s="44"/>
      <c r="V83" s="45">
        <f t="shared" si="124"/>
        <v>0</v>
      </c>
      <c r="W83" s="46">
        <f>G83+M83+S83</f>
        <v>0</v>
      </c>
      <c r="X83" s="196">
        <f t="shared" si="125"/>
        <v>0</v>
      </c>
      <c r="Y83" s="196">
        <f t="shared" si="118"/>
        <v>0</v>
      </c>
      <c r="Z83" s="420" t="e">
        <f t="shared" si="126"/>
        <v>#DIV/0!</v>
      </c>
      <c r="AA83" s="427"/>
      <c r="AB83" s="47"/>
      <c r="AC83" s="47"/>
      <c r="AD83" s="47"/>
      <c r="AE83" s="47"/>
    </row>
    <row r="84" spans="1:31" ht="30" customHeight="1" thickBot="1" x14ac:dyDescent="0.3">
      <c r="A84" s="48" t="s">
        <v>17</v>
      </c>
      <c r="B84" s="49" t="s">
        <v>125</v>
      </c>
      <c r="C84" s="168" t="s">
        <v>122</v>
      </c>
      <c r="D84" s="85" t="s">
        <v>123</v>
      </c>
      <c r="E84" s="51"/>
      <c r="F84" s="52"/>
      <c r="G84" s="53">
        <f t="shared" si="119"/>
        <v>0</v>
      </c>
      <c r="H84" s="51"/>
      <c r="I84" s="52"/>
      <c r="J84" s="53">
        <f t="shared" si="120"/>
        <v>0</v>
      </c>
      <c r="K84" s="51"/>
      <c r="L84" s="52"/>
      <c r="M84" s="53">
        <f t="shared" si="121"/>
        <v>0</v>
      </c>
      <c r="N84" s="51"/>
      <c r="O84" s="52"/>
      <c r="P84" s="53">
        <f t="shared" si="122"/>
        <v>0</v>
      </c>
      <c r="Q84" s="51"/>
      <c r="R84" s="52"/>
      <c r="S84" s="53">
        <f t="shared" si="123"/>
        <v>0</v>
      </c>
      <c r="T84" s="51"/>
      <c r="U84" s="52"/>
      <c r="V84" s="53">
        <f t="shared" si="124"/>
        <v>0</v>
      </c>
      <c r="W84" s="54">
        <f>G84+M84+S84</f>
        <v>0</v>
      </c>
      <c r="X84" s="199">
        <f t="shared" si="125"/>
        <v>0</v>
      </c>
      <c r="Y84" s="199">
        <f t="shared" si="118"/>
        <v>0</v>
      </c>
      <c r="Z84" s="426" t="e">
        <f t="shared" si="126"/>
        <v>#DIV/0!</v>
      </c>
      <c r="AA84" s="430"/>
      <c r="AB84" s="47"/>
      <c r="AC84" s="47"/>
      <c r="AD84" s="47"/>
      <c r="AE84" s="47"/>
    </row>
    <row r="85" spans="1:31" ht="30" customHeight="1" thickBot="1" x14ac:dyDescent="0.3">
      <c r="A85" s="371" t="s">
        <v>15</v>
      </c>
      <c r="B85" s="397" t="s">
        <v>126</v>
      </c>
      <c r="C85" s="406" t="s">
        <v>127</v>
      </c>
      <c r="D85" s="191"/>
      <c r="E85" s="403">
        <f>SUM(E86:E88)</f>
        <v>0</v>
      </c>
      <c r="F85" s="376"/>
      <c r="G85" s="377">
        <f>SUM(G86:G88)</f>
        <v>0</v>
      </c>
      <c r="H85" s="403">
        <f>SUM(H86:H88)</f>
        <v>0</v>
      </c>
      <c r="I85" s="376"/>
      <c r="J85" s="377">
        <f>SUM(J86:J88)</f>
        <v>0</v>
      </c>
      <c r="K85" s="403">
        <f>SUM(K86:K88)</f>
        <v>0</v>
      </c>
      <c r="L85" s="376"/>
      <c r="M85" s="377">
        <f>SUM(M86:M88)</f>
        <v>0</v>
      </c>
      <c r="N85" s="403">
        <f>SUM(N86:N88)</f>
        <v>0</v>
      </c>
      <c r="O85" s="376"/>
      <c r="P85" s="377">
        <f>SUM(P86:P88)</f>
        <v>0</v>
      </c>
      <c r="Q85" s="403">
        <f>SUM(Q86:Q88)</f>
        <v>0</v>
      </c>
      <c r="R85" s="376"/>
      <c r="S85" s="377">
        <f>SUM(S86:S88)</f>
        <v>0</v>
      </c>
      <c r="T85" s="403">
        <f>SUM(T86:T88)</f>
        <v>0</v>
      </c>
      <c r="U85" s="376"/>
      <c r="V85" s="377">
        <f>SUM(V86:V88)</f>
        <v>0</v>
      </c>
      <c r="W85" s="404">
        <f>SUM(W86:W88)</f>
        <v>0</v>
      </c>
      <c r="X85" s="404">
        <f>SUM(X86:X88)</f>
        <v>0</v>
      </c>
      <c r="Y85" s="404">
        <f t="shared" si="118"/>
        <v>0</v>
      </c>
      <c r="Z85" s="433" t="e">
        <f>Y85/W85</f>
        <v>#DIV/0!</v>
      </c>
      <c r="AA85" s="434"/>
      <c r="AB85" s="47"/>
      <c r="AC85" s="47"/>
      <c r="AD85" s="47"/>
      <c r="AE85" s="47"/>
    </row>
    <row r="86" spans="1:31" s="131" customFormat="1" ht="30" customHeight="1" x14ac:dyDescent="0.25">
      <c r="A86" s="336" t="s">
        <v>17</v>
      </c>
      <c r="B86" s="60" t="s">
        <v>128</v>
      </c>
      <c r="C86" s="405" t="s">
        <v>129</v>
      </c>
      <c r="D86" s="190" t="s">
        <v>51</v>
      </c>
      <c r="E86" s="340"/>
      <c r="F86" s="63"/>
      <c r="G86" s="64">
        <f t="shared" ref="G86:G88" si="127">E86*F86</f>
        <v>0</v>
      </c>
      <c r="H86" s="340"/>
      <c r="I86" s="63"/>
      <c r="J86" s="64">
        <f t="shared" ref="J86:J88" si="128">H86*I86</f>
        <v>0</v>
      </c>
      <c r="K86" s="340"/>
      <c r="L86" s="63"/>
      <c r="M86" s="64">
        <f t="shared" ref="M86:M88" si="129">K86*L86</f>
        <v>0</v>
      </c>
      <c r="N86" s="340"/>
      <c r="O86" s="63"/>
      <c r="P86" s="64">
        <f t="shared" ref="P86:P88" si="130">N86*O86</f>
        <v>0</v>
      </c>
      <c r="Q86" s="340"/>
      <c r="R86" s="63"/>
      <c r="S86" s="64">
        <f t="shared" ref="S86:S88" si="131">Q86*R86</f>
        <v>0</v>
      </c>
      <c r="T86" s="340"/>
      <c r="U86" s="63"/>
      <c r="V86" s="64">
        <f t="shared" ref="V86:V88" si="132">T86*U86</f>
        <v>0</v>
      </c>
      <c r="W86" s="65">
        <f>G86+M86+S86</f>
        <v>0</v>
      </c>
      <c r="X86" s="261">
        <f t="shared" si="125"/>
        <v>0</v>
      </c>
      <c r="Y86" s="261">
        <f t="shared" si="118"/>
        <v>0</v>
      </c>
      <c r="Z86" s="420" t="e">
        <f t="shared" si="126"/>
        <v>#DIV/0!</v>
      </c>
      <c r="AA86" s="429"/>
      <c r="AB86" s="47"/>
      <c r="AC86" s="47"/>
      <c r="AD86" s="47"/>
      <c r="AE86" s="47"/>
    </row>
    <row r="87" spans="1:31" s="131" customFormat="1" ht="30" customHeight="1" x14ac:dyDescent="0.25">
      <c r="A87" s="39" t="s">
        <v>17</v>
      </c>
      <c r="B87" s="40" t="s">
        <v>130</v>
      </c>
      <c r="C87" s="73" t="s">
        <v>129</v>
      </c>
      <c r="D87" s="83" t="s">
        <v>51</v>
      </c>
      <c r="E87" s="43"/>
      <c r="F87" s="44"/>
      <c r="G87" s="45">
        <f t="shared" si="127"/>
        <v>0</v>
      </c>
      <c r="H87" s="43"/>
      <c r="I87" s="44"/>
      <c r="J87" s="45">
        <f t="shared" si="128"/>
        <v>0</v>
      </c>
      <c r="K87" s="43"/>
      <c r="L87" s="44"/>
      <c r="M87" s="45">
        <f t="shared" si="129"/>
        <v>0</v>
      </c>
      <c r="N87" s="43"/>
      <c r="O87" s="44"/>
      <c r="P87" s="45">
        <f t="shared" si="130"/>
        <v>0</v>
      </c>
      <c r="Q87" s="43"/>
      <c r="R87" s="44"/>
      <c r="S87" s="45">
        <f t="shared" si="131"/>
        <v>0</v>
      </c>
      <c r="T87" s="43"/>
      <c r="U87" s="44"/>
      <c r="V87" s="45">
        <f t="shared" si="132"/>
        <v>0</v>
      </c>
      <c r="W87" s="46">
        <f>G87+M87+S87</f>
        <v>0</v>
      </c>
      <c r="X87" s="196">
        <f t="shared" si="125"/>
        <v>0</v>
      </c>
      <c r="Y87" s="196">
        <f t="shared" si="118"/>
        <v>0</v>
      </c>
      <c r="Z87" s="420" t="e">
        <f t="shared" si="126"/>
        <v>#DIV/0!</v>
      </c>
      <c r="AA87" s="427"/>
      <c r="AB87" s="47"/>
      <c r="AC87" s="47"/>
      <c r="AD87" s="47"/>
      <c r="AE87" s="47"/>
    </row>
    <row r="88" spans="1:31" s="131" customFormat="1" ht="30" customHeight="1" thickBot="1" x14ac:dyDescent="0.3">
      <c r="A88" s="48" t="s">
        <v>17</v>
      </c>
      <c r="B88" s="49" t="s">
        <v>131</v>
      </c>
      <c r="C88" s="66" t="s">
        <v>129</v>
      </c>
      <c r="D88" s="85" t="s">
        <v>51</v>
      </c>
      <c r="E88" s="51"/>
      <c r="F88" s="52"/>
      <c r="G88" s="53">
        <f t="shared" si="127"/>
        <v>0</v>
      </c>
      <c r="H88" s="51"/>
      <c r="I88" s="52"/>
      <c r="J88" s="53">
        <f t="shared" si="128"/>
        <v>0</v>
      </c>
      <c r="K88" s="51"/>
      <c r="L88" s="52"/>
      <c r="M88" s="53">
        <f t="shared" si="129"/>
        <v>0</v>
      </c>
      <c r="N88" s="51"/>
      <c r="O88" s="52"/>
      <c r="P88" s="53">
        <f t="shared" si="130"/>
        <v>0</v>
      </c>
      <c r="Q88" s="51"/>
      <c r="R88" s="52"/>
      <c r="S88" s="53">
        <f t="shared" si="131"/>
        <v>0</v>
      </c>
      <c r="T88" s="51"/>
      <c r="U88" s="52"/>
      <c r="V88" s="53">
        <f t="shared" si="132"/>
        <v>0</v>
      </c>
      <c r="W88" s="54">
        <f>G88+M88+S88</f>
        <v>0</v>
      </c>
      <c r="X88" s="199">
        <f t="shared" si="125"/>
        <v>0</v>
      </c>
      <c r="Y88" s="199">
        <f t="shared" si="118"/>
        <v>0</v>
      </c>
      <c r="Z88" s="426" t="e">
        <f t="shared" si="126"/>
        <v>#DIV/0!</v>
      </c>
      <c r="AA88" s="430"/>
      <c r="AB88" s="47"/>
      <c r="AC88" s="47"/>
      <c r="AD88" s="47"/>
      <c r="AE88" s="47"/>
    </row>
    <row r="89" spans="1:31" ht="30" customHeight="1" thickBot="1" x14ac:dyDescent="0.3">
      <c r="A89" s="371" t="s">
        <v>15</v>
      </c>
      <c r="B89" s="372" t="s">
        <v>132</v>
      </c>
      <c r="C89" s="401" t="s">
        <v>133</v>
      </c>
      <c r="D89" s="402"/>
      <c r="E89" s="403">
        <f>SUM(E90:E92)</f>
        <v>0</v>
      </c>
      <c r="F89" s="376"/>
      <c r="G89" s="377">
        <f>SUM(G90:G92)</f>
        <v>0</v>
      </c>
      <c r="H89" s="403">
        <f>SUM(H90:H92)</f>
        <v>0</v>
      </c>
      <c r="I89" s="376"/>
      <c r="J89" s="377">
        <f>SUM(J90:J92)</f>
        <v>0</v>
      </c>
      <c r="K89" s="403">
        <f>SUM(K90:K92)</f>
        <v>0</v>
      </c>
      <c r="L89" s="376"/>
      <c r="M89" s="377">
        <f>SUM(M90:M92)</f>
        <v>0</v>
      </c>
      <c r="N89" s="403">
        <f>SUM(N90:N92)</f>
        <v>0</v>
      </c>
      <c r="O89" s="376"/>
      <c r="P89" s="377">
        <f>SUM(P90:P92)</f>
        <v>0</v>
      </c>
      <c r="Q89" s="403">
        <f>SUM(Q90:Q92)</f>
        <v>0</v>
      </c>
      <c r="R89" s="376"/>
      <c r="S89" s="377">
        <f>SUM(S90:S92)</f>
        <v>0</v>
      </c>
      <c r="T89" s="403">
        <f>SUM(T90:T92)</f>
        <v>0</v>
      </c>
      <c r="U89" s="376"/>
      <c r="V89" s="377">
        <f>SUM(V90:V92)</f>
        <v>0</v>
      </c>
      <c r="W89" s="404">
        <f>SUM(W90:W92)</f>
        <v>0</v>
      </c>
      <c r="X89" s="404">
        <f>SUM(X90:X92)</f>
        <v>0</v>
      </c>
      <c r="Y89" s="404">
        <f t="shared" si="118"/>
        <v>0</v>
      </c>
      <c r="Z89" s="433" t="e">
        <f>Y89/W89</f>
        <v>#DIV/0!</v>
      </c>
      <c r="AA89" s="434"/>
      <c r="AB89" s="47"/>
      <c r="AC89" s="47"/>
      <c r="AD89" s="47"/>
      <c r="AE89" s="47"/>
    </row>
    <row r="90" spans="1:31" ht="30" customHeight="1" x14ac:dyDescent="0.25">
      <c r="A90" s="336" t="s">
        <v>17</v>
      </c>
      <c r="B90" s="337" t="s">
        <v>134</v>
      </c>
      <c r="C90" s="399" t="s">
        <v>57</v>
      </c>
      <c r="D90" s="400" t="s">
        <v>58</v>
      </c>
      <c r="E90" s="340"/>
      <c r="F90" s="63"/>
      <c r="G90" s="64">
        <f t="shared" ref="G90:G92" si="133">E90*F90</f>
        <v>0</v>
      </c>
      <c r="H90" s="340"/>
      <c r="I90" s="63"/>
      <c r="J90" s="64">
        <f t="shared" ref="J90:J92" si="134">H90*I90</f>
        <v>0</v>
      </c>
      <c r="K90" s="340"/>
      <c r="L90" s="63"/>
      <c r="M90" s="64">
        <f>K90*L90</f>
        <v>0</v>
      </c>
      <c r="N90" s="340"/>
      <c r="O90" s="63"/>
      <c r="P90" s="64">
        <f>N90*O90</f>
        <v>0</v>
      </c>
      <c r="Q90" s="340"/>
      <c r="R90" s="63"/>
      <c r="S90" s="64">
        <f t="shared" ref="S90:S92" si="135">Q90*R90</f>
        <v>0</v>
      </c>
      <c r="T90" s="340"/>
      <c r="U90" s="63"/>
      <c r="V90" s="64">
        <f t="shared" ref="V90:V92" si="136">T90*U90</f>
        <v>0</v>
      </c>
      <c r="W90" s="65">
        <f>G90+M90+S90</f>
        <v>0</v>
      </c>
      <c r="X90" s="261">
        <f t="shared" si="125"/>
        <v>0</v>
      </c>
      <c r="Y90" s="261">
        <f t="shared" si="118"/>
        <v>0</v>
      </c>
      <c r="Z90" s="420" t="e">
        <f t="shared" si="126"/>
        <v>#DIV/0!</v>
      </c>
      <c r="AA90" s="429"/>
      <c r="AB90" s="47"/>
      <c r="AC90" s="47"/>
      <c r="AD90" s="47"/>
      <c r="AE90" s="47"/>
    </row>
    <row r="91" spans="1:31" ht="30" customHeight="1" x14ac:dyDescent="0.25">
      <c r="A91" s="39" t="s">
        <v>17</v>
      </c>
      <c r="B91" s="149" t="s">
        <v>135</v>
      </c>
      <c r="C91" s="151" t="s">
        <v>57</v>
      </c>
      <c r="D91" s="150" t="s">
        <v>58</v>
      </c>
      <c r="E91" s="43"/>
      <c r="F91" s="44"/>
      <c r="G91" s="45">
        <f t="shared" si="133"/>
        <v>0</v>
      </c>
      <c r="H91" s="43"/>
      <c r="I91" s="44"/>
      <c r="J91" s="45">
        <f t="shared" si="134"/>
        <v>0</v>
      </c>
      <c r="K91" s="43"/>
      <c r="L91" s="44"/>
      <c r="M91" s="45">
        <f t="shared" ref="M91:M92" si="137">K91*L91</f>
        <v>0</v>
      </c>
      <c r="N91" s="43"/>
      <c r="O91" s="44"/>
      <c r="P91" s="45">
        <f t="shared" ref="P91:P92" si="138">N91*O91</f>
        <v>0</v>
      </c>
      <c r="Q91" s="43"/>
      <c r="R91" s="44"/>
      <c r="S91" s="45">
        <f t="shared" si="135"/>
        <v>0</v>
      </c>
      <c r="T91" s="43"/>
      <c r="U91" s="44"/>
      <c r="V91" s="45">
        <f t="shared" si="136"/>
        <v>0</v>
      </c>
      <c r="W91" s="46">
        <f>G91+M91+S91</f>
        <v>0</v>
      </c>
      <c r="X91" s="196">
        <f t="shared" si="125"/>
        <v>0</v>
      </c>
      <c r="Y91" s="196">
        <f t="shared" si="118"/>
        <v>0</v>
      </c>
      <c r="Z91" s="420" t="e">
        <f t="shared" si="126"/>
        <v>#DIV/0!</v>
      </c>
      <c r="AA91" s="427"/>
      <c r="AB91" s="47"/>
      <c r="AC91" s="47"/>
      <c r="AD91" s="47"/>
      <c r="AE91" s="47"/>
    </row>
    <row r="92" spans="1:31" ht="30" customHeight="1" thickBot="1" x14ac:dyDescent="0.3">
      <c r="A92" s="48" t="s">
        <v>17</v>
      </c>
      <c r="B92" s="166" t="s">
        <v>136</v>
      </c>
      <c r="C92" s="167" t="s">
        <v>57</v>
      </c>
      <c r="D92" s="315" t="s">
        <v>58</v>
      </c>
      <c r="E92" s="51"/>
      <c r="F92" s="52"/>
      <c r="G92" s="53">
        <f t="shared" si="133"/>
        <v>0</v>
      </c>
      <c r="H92" s="51"/>
      <c r="I92" s="52"/>
      <c r="J92" s="53">
        <f t="shared" si="134"/>
        <v>0</v>
      </c>
      <c r="K92" s="51"/>
      <c r="L92" s="52"/>
      <c r="M92" s="53">
        <f t="shared" si="137"/>
        <v>0</v>
      </c>
      <c r="N92" s="51"/>
      <c r="O92" s="52"/>
      <c r="P92" s="53">
        <f t="shared" si="138"/>
        <v>0</v>
      </c>
      <c r="Q92" s="51"/>
      <c r="R92" s="52"/>
      <c r="S92" s="53">
        <f t="shared" si="135"/>
        <v>0</v>
      </c>
      <c r="T92" s="51"/>
      <c r="U92" s="52"/>
      <c r="V92" s="53">
        <f t="shared" si="136"/>
        <v>0</v>
      </c>
      <c r="W92" s="54">
        <f>G92+M92+S92</f>
        <v>0</v>
      </c>
      <c r="X92" s="199">
        <f t="shared" si="125"/>
        <v>0</v>
      </c>
      <c r="Y92" s="199">
        <f t="shared" si="118"/>
        <v>0</v>
      </c>
      <c r="Z92" s="426" t="e">
        <f t="shared" si="126"/>
        <v>#DIV/0!</v>
      </c>
      <c r="AA92" s="430"/>
      <c r="AB92" s="47"/>
      <c r="AC92" s="47"/>
      <c r="AD92" s="47"/>
      <c r="AE92" s="47"/>
    </row>
    <row r="93" spans="1:31" ht="39.75" customHeight="1" thickBot="1" x14ac:dyDescent="0.3">
      <c r="A93" s="541" t="s">
        <v>246</v>
      </c>
      <c r="B93" s="542"/>
      <c r="C93" s="542"/>
      <c r="D93" s="543"/>
      <c r="E93" s="393"/>
      <c r="F93" s="393"/>
      <c r="G93" s="394">
        <f>G81+G85+G89</f>
        <v>0</v>
      </c>
      <c r="H93" s="393"/>
      <c r="I93" s="393"/>
      <c r="J93" s="394">
        <f>J81+J85+J89</f>
        <v>0</v>
      </c>
      <c r="K93" s="393"/>
      <c r="L93" s="393"/>
      <c r="M93" s="394">
        <f>M81+M85+M89</f>
        <v>0</v>
      </c>
      <c r="N93" s="393"/>
      <c r="O93" s="393"/>
      <c r="P93" s="394">
        <f>P81+P85+P89</f>
        <v>0</v>
      </c>
      <c r="Q93" s="393"/>
      <c r="R93" s="393"/>
      <c r="S93" s="394">
        <f>S81+S85+S89</f>
        <v>0</v>
      </c>
      <c r="T93" s="393"/>
      <c r="U93" s="393"/>
      <c r="V93" s="394">
        <f>V81+V85+V89</f>
        <v>0</v>
      </c>
      <c r="W93" s="267">
        <f>W81+W85+W89</f>
        <v>0</v>
      </c>
      <c r="X93" s="267">
        <f>X81+X85+X89</f>
        <v>0</v>
      </c>
      <c r="Y93" s="267">
        <f t="shared" si="118"/>
        <v>0</v>
      </c>
      <c r="Z93" s="267" t="e">
        <f>Y93/W93</f>
        <v>#DIV/0!</v>
      </c>
      <c r="AA93" s="432"/>
      <c r="AB93" s="5"/>
      <c r="AC93" s="5"/>
      <c r="AD93" s="5"/>
      <c r="AE93" s="5"/>
    </row>
    <row r="94" spans="1:31" ht="30" customHeight="1" thickBot="1" x14ac:dyDescent="0.3">
      <c r="A94" s="321" t="s">
        <v>14</v>
      </c>
      <c r="B94" s="322">
        <v>6</v>
      </c>
      <c r="C94" s="323" t="s">
        <v>137</v>
      </c>
      <c r="D94" s="324"/>
      <c r="E94" s="325"/>
      <c r="F94" s="325"/>
      <c r="G94" s="325"/>
      <c r="H94" s="325"/>
      <c r="I94" s="325"/>
      <c r="J94" s="325"/>
      <c r="K94" s="325"/>
      <c r="L94" s="325"/>
      <c r="M94" s="325"/>
      <c r="N94" s="325"/>
      <c r="O94" s="325"/>
      <c r="P94" s="325"/>
      <c r="Q94" s="325"/>
      <c r="R94" s="325"/>
      <c r="S94" s="325"/>
      <c r="T94" s="325"/>
      <c r="U94" s="325"/>
      <c r="V94" s="325"/>
      <c r="W94" s="326"/>
      <c r="X94" s="326"/>
      <c r="Y94" s="327"/>
      <c r="Z94" s="326"/>
      <c r="AA94" s="328"/>
      <c r="AB94" s="5"/>
      <c r="AC94" s="5"/>
      <c r="AD94" s="5"/>
      <c r="AE94" s="5"/>
    </row>
    <row r="95" spans="1:31" ht="30" customHeight="1" thickBot="1" x14ac:dyDescent="0.3">
      <c r="A95" s="371" t="s">
        <v>15</v>
      </c>
      <c r="B95" s="397" t="s">
        <v>138</v>
      </c>
      <c r="C95" s="373" t="s">
        <v>139</v>
      </c>
      <c r="D95" s="374"/>
      <c r="E95" s="375">
        <f>SUM(E96:E98)</f>
        <v>44</v>
      </c>
      <c r="F95" s="376"/>
      <c r="G95" s="377">
        <f>SUM(G96:G102)</f>
        <v>177000</v>
      </c>
      <c r="H95" s="375">
        <f>SUM(H96:H102)</f>
        <v>273</v>
      </c>
      <c r="I95" s="376"/>
      <c r="J95" s="377">
        <f>SUM(J96:V102)</f>
        <v>177000</v>
      </c>
      <c r="K95" s="375">
        <f>SUM(K96:K98)</f>
        <v>0</v>
      </c>
      <c r="L95" s="376"/>
      <c r="M95" s="377">
        <f>SUM(M96:M98)</f>
        <v>0</v>
      </c>
      <c r="N95" s="375">
        <f>SUM(N96:N98)</f>
        <v>0</v>
      </c>
      <c r="O95" s="376"/>
      <c r="P95" s="377">
        <f>SUM(P96:P98)</f>
        <v>0</v>
      </c>
      <c r="Q95" s="375">
        <f>SUM(Q96:Q98)</f>
        <v>0</v>
      </c>
      <c r="R95" s="376"/>
      <c r="S95" s="377">
        <f>SUM(S96:S98)</f>
        <v>0</v>
      </c>
      <c r="T95" s="375">
        <f>SUM(T96:T98)</f>
        <v>0</v>
      </c>
      <c r="U95" s="376"/>
      <c r="V95" s="377">
        <f>SUM(V96:V98)</f>
        <v>0</v>
      </c>
      <c r="W95" s="377">
        <f>SUM(W96:W102)</f>
        <v>177000</v>
      </c>
      <c r="X95" s="377">
        <f>SUM(X96:X102)</f>
        <v>177000</v>
      </c>
      <c r="Y95" s="377">
        <f t="shared" si="118"/>
        <v>0</v>
      </c>
      <c r="Z95" s="425">
        <f>Y95/W95</f>
        <v>0</v>
      </c>
      <c r="AA95" s="421"/>
      <c r="AB95" s="38"/>
      <c r="AC95" s="38"/>
      <c r="AD95" s="38"/>
      <c r="AE95" s="38"/>
    </row>
    <row r="96" spans="1:31" ht="30" customHeight="1" x14ac:dyDescent="0.25">
      <c r="A96" s="336" t="s">
        <v>17</v>
      </c>
      <c r="B96" s="487" t="s">
        <v>140</v>
      </c>
      <c r="C96" s="486" t="s">
        <v>322</v>
      </c>
      <c r="D96" s="339" t="s">
        <v>323</v>
      </c>
      <c r="E96" s="340">
        <v>20</v>
      </c>
      <c r="F96" s="63">
        <v>1000</v>
      </c>
      <c r="G96" s="64">
        <f t="shared" ref="G96:G98" si="139">E96*F96</f>
        <v>20000</v>
      </c>
      <c r="H96" s="340">
        <v>20</v>
      </c>
      <c r="I96" s="63">
        <v>1000</v>
      </c>
      <c r="J96" s="64">
        <f t="shared" ref="J96:J98" si="140">H96*I96</f>
        <v>20000</v>
      </c>
      <c r="K96" s="340"/>
      <c r="L96" s="63"/>
      <c r="M96" s="64">
        <f t="shared" ref="M96:M98" si="141">K96*L96</f>
        <v>0</v>
      </c>
      <c r="N96" s="340"/>
      <c r="O96" s="63"/>
      <c r="P96" s="64">
        <f t="shared" ref="P96:P98" si="142">N96*O96</f>
        <v>0</v>
      </c>
      <c r="Q96" s="340"/>
      <c r="R96" s="63"/>
      <c r="S96" s="64">
        <f t="shared" ref="S96:S98" si="143">Q96*R96</f>
        <v>0</v>
      </c>
      <c r="T96" s="340"/>
      <c r="U96" s="63"/>
      <c r="V96" s="64">
        <f t="shared" ref="V96:V98" si="144">T96*U96</f>
        <v>0</v>
      </c>
      <c r="W96" s="65">
        <f t="shared" ref="W96:W106" si="145">G96+M96+S96</f>
        <v>20000</v>
      </c>
      <c r="X96" s="261">
        <f t="shared" ref="X96:X110" si="146">J96+P96+V96</f>
        <v>20000</v>
      </c>
      <c r="Y96" s="261">
        <f t="shared" si="118"/>
        <v>0</v>
      </c>
      <c r="Z96" s="420">
        <f t="shared" ref="Z96:Z110" si="147">Y96/W96</f>
        <v>0</v>
      </c>
      <c r="AA96" s="422"/>
      <c r="AB96" s="47"/>
      <c r="AC96" s="47"/>
      <c r="AD96" s="47"/>
      <c r="AE96" s="47"/>
    </row>
    <row r="97" spans="1:31" ht="30" customHeight="1" x14ac:dyDescent="0.25">
      <c r="A97" s="39" t="s">
        <v>17</v>
      </c>
      <c r="B97" s="488" t="s">
        <v>142</v>
      </c>
      <c r="C97" s="489" t="s">
        <v>324</v>
      </c>
      <c r="D97" s="42" t="s">
        <v>323</v>
      </c>
      <c r="E97" s="43">
        <v>4</v>
      </c>
      <c r="F97" s="44">
        <v>6000</v>
      </c>
      <c r="G97" s="45">
        <f t="shared" si="139"/>
        <v>24000</v>
      </c>
      <c r="H97" s="43">
        <v>4</v>
      </c>
      <c r="I97" s="44">
        <v>6000</v>
      </c>
      <c r="J97" s="45">
        <f t="shared" si="140"/>
        <v>24000</v>
      </c>
      <c r="K97" s="43"/>
      <c r="L97" s="44"/>
      <c r="M97" s="45">
        <f t="shared" si="141"/>
        <v>0</v>
      </c>
      <c r="N97" s="43"/>
      <c r="O97" s="44"/>
      <c r="P97" s="45">
        <f t="shared" si="142"/>
        <v>0</v>
      </c>
      <c r="Q97" s="43"/>
      <c r="R97" s="44"/>
      <c r="S97" s="45">
        <f t="shared" si="143"/>
        <v>0</v>
      </c>
      <c r="T97" s="43"/>
      <c r="U97" s="44"/>
      <c r="V97" s="45">
        <f t="shared" si="144"/>
        <v>0</v>
      </c>
      <c r="W97" s="46">
        <f t="shared" si="145"/>
        <v>24000</v>
      </c>
      <c r="X97" s="196">
        <f t="shared" si="146"/>
        <v>24000</v>
      </c>
      <c r="Y97" s="196">
        <f t="shared" si="118"/>
        <v>0</v>
      </c>
      <c r="Z97" s="420">
        <f t="shared" si="147"/>
        <v>0</v>
      </c>
      <c r="AA97" s="427"/>
      <c r="AB97" s="47"/>
      <c r="AC97" s="47"/>
      <c r="AD97" s="47"/>
      <c r="AE97" s="47"/>
    </row>
    <row r="98" spans="1:31" ht="30" customHeight="1" x14ac:dyDescent="0.25">
      <c r="A98" s="48" t="s">
        <v>17</v>
      </c>
      <c r="B98" s="490" t="s">
        <v>143</v>
      </c>
      <c r="C98" s="331" t="s">
        <v>325</v>
      </c>
      <c r="D98" s="50" t="s">
        <v>326</v>
      </c>
      <c r="E98" s="51">
        <v>20</v>
      </c>
      <c r="F98" s="52">
        <v>2500</v>
      </c>
      <c r="G98" s="53">
        <f t="shared" si="139"/>
        <v>50000</v>
      </c>
      <c r="H98" s="51">
        <v>20</v>
      </c>
      <c r="I98" s="52">
        <v>2500</v>
      </c>
      <c r="J98" s="53">
        <f t="shared" si="140"/>
        <v>50000</v>
      </c>
      <c r="K98" s="51"/>
      <c r="L98" s="52"/>
      <c r="M98" s="53">
        <f t="shared" si="141"/>
        <v>0</v>
      </c>
      <c r="N98" s="51"/>
      <c r="O98" s="52"/>
      <c r="P98" s="53">
        <f t="shared" si="142"/>
        <v>0</v>
      </c>
      <c r="Q98" s="51"/>
      <c r="R98" s="52"/>
      <c r="S98" s="53">
        <f t="shared" si="143"/>
        <v>0</v>
      </c>
      <c r="T98" s="51"/>
      <c r="U98" s="52"/>
      <c r="V98" s="53">
        <f t="shared" si="144"/>
        <v>0</v>
      </c>
      <c r="W98" s="54">
        <f t="shared" si="145"/>
        <v>50000</v>
      </c>
      <c r="X98" s="196">
        <f t="shared" si="146"/>
        <v>50000</v>
      </c>
      <c r="Y98" s="196">
        <f t="shared" si="118"/>
        <v>0</v>
      </c>
      <c r="Z98" s="420">
        <f t="shared" si="147"/>
        <v>0</v>
      </c>
      <c r="AA98" s="428"/>
      <c r="AB98" s="47"/>
      <c r="AC98" s="47"/>
      <c r="AD98" s="47"/>
      <c r="AE98" s="47"/>
    </row>
    <row r="99" spans="1:31" s="285" customFormat="1" ht="30" customHeight="1" x14ac:dyDescent="0.25">
      <c r="A99" s="48" t="s">
        <v>17</v>
      </c>
      <c r="B99" s="490" t="s">
        <v>327</v>
      </c>
      <c r="C99" s="331" t="s">
        <v>329</v>
      </c>
      <c r="D99" s="50" t="s">
        <v>330</v>
      </c>
      <c r="E99" s="51">
        <v>100</v>
      </c>
      <c r="F99" s="52">
        <v>100</v>
      </c>
      <c r="G99" s="53">
        <f t="shared" ref="G99" si="148">E99*F99</f>
        <v>10000</v>
      </c>
      <c r="H99" s="51">
        <v>100</v>
      </c>
      <c r="I99" s="52">
        <v>100</v>
      </c>
      <c r="J99" s="53">
        <f t="shared" ref="J99" si="149">H99*I99</f>
        <v>10000</v>
      </c>
      <c r="K99" s="51"/>
      <c r="L99" s="52"/>
      <c r="M99" s="53">
        <f t="shared" ref="M99" si="150">K99*L99</f>
        <v>0</v>
      </c>
      <c r="N99" s="51"/>
      <c r="O99" s="52"/>
      <c r="P99" s="53">
        <f t="shared" ref="P99" si="151">N99*O99</f>
        <v>0</v>
      </c>
      <c r="Q99" s="51"/>
      <c r="R99" s="52"/>
      <c r="S99" s="53">
        <f t="shared" ref="S99" si="152">Q99*R99</f>
        <v>0</v>
      </c>
      <c r="T99" s="51"/>
      <c r="U99" s="52"/>
      <c r="V99" s="53">
        <f t="shared" ref="V99" si="153">T99*U99</f>
        <v>0</v>
      </c>
      <c r="W99" s="54">
        <f t="shared" ref="W99" si="154">G99+M99+S99</f>
        <v>10000</v>
      </c>
      <c r="X99" s="196">
        <f t="shared" ref="X99" si="155">J99+P99+V99</f>
        <v>10000</v>
      </c>
      <c r="Y99" s="196">
        <f t="shared" ref="Y99" si="156">W99-X99</f>
        <v>0</v>
      </c>
      <c r="Z99" s="420">
        <f t="shared" ref="Z99" si="157">Y99/W99</f>
        <v>0</v>
      </c>
      <c r="AA99" s="428"/>
      <c r="AB99" s="47"/>
      <c r="AC99" s="47"/>
      <c r="AD99" s="47"/>
      <c r="AE99" s="47"/>
    </row>
    <row r="100" spans="1:31" s="285" customFormat="1" ht="30" customHeight="1" x14ac:dyDescent="0.25">
      <c r="A100" s="48" t="s">
        <v>17</v>
      </c>
      <c r="B100" s="490" t="s">
        <v>328</v>
      </c>
      <c r="C100" s="331" t="s">
        <v>331</v>
      </c>
      <c r="D100" s="50" t="s">
        <v>333</v>
      </c>
      <c r="E100" s="51">
        <v>25</v>
      </c>
      <c r="F100" s="52">
        <v>2000</v>
      </c>
      <c r="G100" s="53">
        <f t="shared" ref="G100" si="158">E100*F100</f>
        <v>50000</v>
      </c>
      <c r="H100" s="51">
        <v>25</v>
      </c>
      <c r="I100" s="52">
        <v>2000</v>
      </c>
      <c r="J100" s="53">
        <f t="shared" ref="J100" si="159">H100*I100</f>
        <v>50000</v>
      </c>
      <c r="K100" s="51"/>
      <c r="L100" s="52"/>
      <c r="M100" s="53">
        <f t="shared" ref="M100" si="160">K100*L100</f>
        <v>0</v>
      </c>
      <c r="N100" s="51"/>
      <c r="O100" s="52"/>
      <c r="P100" s="53">
        <f t="shared" ref="P100" si="161">N100*O100</f>
        <v>0</v>
      </c>
      <c r="Q100" s="51"/>
      <c r="R100" s="52"/>
      <c r="S100" s="53">
        <f t="shared" ref="S100" si="162">Q100*R100</f>
        <v>0</v>
      </c>
      <c r="T100" s="51"/>
      <c r="U100" s="52"/>
      <c r="V100" s="53">
        <f t="shared" ref="V100" si="163">T100*U100</f>
        <v>0</v>
      </c>
      <c r="W100" s="54">
        <f t="shared" ref="W100" si="164">G100+M100+S100</f>
        <v>50000</v>
      </c>
      <c r="X100" s="196">
        <f t="shared" ref="X100" si="165">J100+P100+V100</f>
        <v>50000</v>
      </c>
      <c r="Y100" s="196">
        <f t="shared" ref="Y100" si="166">W100-X100</f>
        <v>0</v>
      </c>
      <c r="Z100" s="420">
        <f t="shared" ref="Z100" si="167">Y100/W100</f>
        <v>0</v>
      </c>
      <c r="AA100" s="428"/>
      <c r="AB100" s="47"/>
      <c r="AC100" s="47"/>
      <c r="AD100" s="47"/>
      <c r="AE100" s="47"/>
    </row>
    <row r="101" spans="1:31" s="285" customFormat="1" ht="30" customHeight="1" x14ac:dyDescent="0.25">
      <c r="A101" s="48" t="s">
        <v>17</v>
      </c>
      <c r="B101" s="490" t="s">
        <v>332</v>
      </c>
      <c r="C101" s="331" t="s">
        <v>334</v>
      </c>
      <c r="D101" s="50" t="s">
        <v>336</v>
      </c>
      <c r="E101" s="51">
        <v>4</v>
      </c>
      <c r="F101" s="52">
        <v>4500</v>
      </c>
      <c r="G101" s="53">
        <f t="shared" ref="G101" si="168">E101*F101</f>
        <v>18000</v>
      </c>
      <c r="H101" s="51">
        <v>4</v>
      </c>
      <c r="I101" s="52">
        <v>4500</v>
      </c>
      <c r="J101" s="53">
        <f t="shared" ref="J101" si="169">H101*I101</f>
        <v>18000</v>
      </c>
      <c r="K101" s="51"/>
      <c r="L101" s="52"/>
      <c r="M101" s="53">
        <f t="shared" ref="M101" si="170">K101*L101</f>
        <v>0</v>
      </c>
      <c r="N101" s="51"/>
      <c r="O101" s="52"/>
      <c r="P101" s="53">
        <f t="shared" ref="P101" si="171">N101*O101</f>
        <v>0</v>
      </c>
      <c r="Q101" s="51"/>
      <c r="R101" s="52"/>
      <c r="S101" s="53">
        <f t="shared" ref="S101" si="172">Q101*R101</f>
        <v>0</v>
      </c>
      <c r="T101" s="51"/>
      <c r="U101" s="52"/>
      <c r="V101" s="53">
        <f t="shared" ref="V101" si="173">T101*U101</f>
        <v>0</v>
      </c>
      <c r="W101" s="54">
        <f t="shared" ref="W101" si="174">G101+M101+S101</f>
        <v>18000</v>
      </c>
      <c r="X101" s="196">
        <f t="shared" ref="X101" si="175">J101+P101+V101</f>
        <v>18000</v>
      </c>
      <c r="Y101" s="196">
        <f t="shared" ref="Y101" si="176">W101-X101</f>
        <v>0</v>
      </c>
      <c r="Z101" s="420">
        <f t="shared" ref="Z101" si="177">Y101/W101</f>
        <v>0</v>
      </c>
      <c r="AA101" s="428"/>
      <c r="AB101" s="47"/>
      <c r="AC101" s="47"/>
      <c r="AD101" s="47"/>
      <c r="AE101" s="47"/>
    </row>
    <row r="102" spans="1:31" s="285" customFormat="1" ht="30" customHeight="1" thickBot="1" x14ac:dyDescent="0.3">
      <c r="A102" s="48" t="s">
        <v>17</v>
      </c>
      <c r="B102" s="490" t="s">
        <v>335</v>
      </c>
      <c r="C102" s="331" t="s">
        <v>337</v>
      </c>
      <c r="D102" s="50" t="s">
        <v>330</v>
      </c>
      <c r="E102" s="51">
        <v>100</v>
      </c>
      <c r="F102" s="52">
        <v>50</v>
      </c>
      <c r="G102" s="53">
        <f t="shared" ref="G102" si="178">E102*F102</f>
        <v>5000</v>
      </c>
      <c r="H102" s="51">
        <v>100</v>
      </c>
      <c r="I102" s="52">
        <v>50</v>
      </c>
      <c r="J102" s="53">
        <f t="shared" ref="J102" si="179">H102*I102</f>
        <v>5000</v>
      </c>
      <c r="K102" s="51"/>
      <c r="L102" s="52"/>
      <c r="M102" s="53">
        <f t="shared" ref="M102" si="180">K102*L102</f>
        <v>0</v>
      </c>
      <c r="N102" s="51"/>
      <c r="O102" s="52"/>
      <c r="P102" s="53">
        <f t="shared" ref="P102" si="181">N102*O102</f>
        <v>0</v>
      </c>
      <c r="Q102" s="51"/>
      <c r="R102" s="52"/>
      <c r="S102" s="53">
        <f t="shared" ref="S102" si="182">Q102*R102</f>
        <v>0</v>
      </c>
      <c r="T102" s="51"/>
      <c r="U102" s="52"/>
      <c r="V102" s="53">
        <f t="shared" ref="V102" si="183">T102*U102</f>
        <v>0</v>
      </c>
      <c r="W102" s="54">
        <f t="shared" ref="W102" si="184">G102+M102+S102</f>
        <v>5000</v>
      </c>
      <c r="X102" s="199">
        <f t="shared" ref="X102" si="185">J102+P102+V102</f>
        <v>5000</v>
      </c>
      <c r="Y102" s="199">
        <f t="shared" ref="Y102" si="186">W102-X102</f>
        <v>0</v>
      </c>
      <c r="Z102" s="426">
        <f t="shared" ref="Z102" si="187">Y102/W102</f>
        <v>0</v>
      </c>
      <c r="AA102" s="428"/>
      <c r="AB102" s="47"/>
      <c r="AC102" s="47"/>
      <c r="AD102" s="47"/>
      <c r="AE102" s="47"/>
    </row>
    <row r="103" spans="1:31" ht="30" customHeight="1" thickBot="1" x14ac:dyDescent="0.3">
      <c r="A103" s="371" t="s">
        <v>14</v>
      </c>
      <c r="B103" s="397" t="s">
        <v>144</v>
      </c>
      <c r="C103" s="373" t="s">
        <v>145</v>
      </c>
      <c r="D103" s="374"/>
      <c r="E103" s="375">
        <f>SUM(E104:E106)</f>
        <v>0</v>
      </c>
      <c r="F103" s="376"/>
      <c r="G103" s="377">
        <f>SUM(G104:G106)</f>
        <v>0</v>
      </c>
      <c r="H103" s="375">
        <f>SUM(H104:H106)</f>
        <v>0</v>
      </c>
      <c r="I103" s="376"/>
      <c r="J103" s="377">
        <f>SUM(J104:J106)</f>
        <v>0</v>
      </c>
      <c r="K103" s="375">
        <f>SUM(K104:K106)</f>
        <v>0</v>
      </c>
      <c r="L103" s="376"/>
      <c r="M103" s="377">
        <f>SUM(M104:M106)</f>
        <v>0</v>
      </c>
      <c r="N103" s="375">
        <f>SUM(N104:N106)</f>
        <v>0</v>
      </c>
      <c r="O103" s="376"/>
      <c r="P103" s="377">
        <f>SUM(P104:P106)</f>
        <v>0</v>
      </c>
      <c r="Q103" s="375">
        <f>SUM(Q104:Q106)</f>
        <v>0</v>
      </c>
      <c r="R103" s="376"/>
      <c r="S103" s="377">
        <f>SUM(S104:S106)</f>
        <v>0</v>
      </c>
      <c r="T103" s="375">
        <f>SUM(T104:T106)</f>
        <v>0</v>
      </c>
      <c r="U103" s="376"/>
      <c r="V103" s="377">
        <f>SUM(V104:V106)</f>
        <v>0</v>
      </c>
      <c r="W103" s="377">
        <f>SUM(W104:W106)</f>
        <v>0</v>
      </c>
      <c r="X103" s="377">
        <f>SUM(X104:X106)</f>
        <v>0</v>
      </c>
      <c r="Y103" s="377">
        <f t="shared" si="118"/>
        <v>0</v>
      </c>
      <c r="Z103" s="419" t="e">
        <f>Y103/W103</f>
        <v>#DIV/0!</v>
      </c>
      <c r="AA103" s="421"/>
      <c r="AB103" s="38"/>
      <c r="AC103" s="38"/>
      <c r="AD103" s="38"/>
      <c r="AE103" s="38"/>
    </row>
    <row r="104" spans="1:31" ht="30" customHeight="1" x14ac:dyDescent="0.25">
      <c r="A104" s="336" t="s">
        <v>17</v>
      </c>
      <c r="B104" s="60" t="s">
        <v>146</v>
      </c>
      <c r="C104" s="367" t="s">
        <v>141</v>
      </c>
      <c r="D104" s="339" t="s">
        <v>51</v>
      </c>
      <c r="E104" s="340"/>
      <c r="F104" s="63"/>
      <c r="G104" s="64">
        <f t="shared" ref="G104:G106" si="188">E104*F104</f>
        <v>0</v>
      </c>
      <c r="H104" s="340"/>
      <c r="I104" s="63"/>
      <c r="J104" s="64">
        <f t="shared" ref="J104:J106" si="189">H104*I104</f>
        <v>0</v>
      </c>
      <c r="K104" s="340"/>
      <c r="L104" s="63"/>
      <c r="M104" s="64">
        <f t="shared" ref="M104:M106" si="190">K104*L104</f>
        <v>0</v>
      </c>
      <c r="N104" s="340"/>
      <c r="O104" s="63"/>
      <c r="P104" s="64">
        <f t="shared" ref="P104:P106" si="191">N104*O104</f>
        <v>0</v>
      </c>
      <c r="Q104" s="340"/>
      <c r="R104" s="63"/>
      <c r="S104" s="64">
        <f t="shared" ref="S104:S106" si="192">Q104*R104</f>
        <v>0</v>
      </c>
      <c r="T104" s="340"/>
      <c r="U104" s="63"/>
      <c r="V104" s="64">
        <f t="shared" ref="V104:V106" si="193">T104*U104</f>
        <v>0</v>
      </c>
      <c r="W104" s="65">
        <f t="shared" si="145"/>
        <v>0</v>
      </c>
      <c r="X104" s="261">
        <f t="shared" si="146"/>
        <v>0</v>
      </c>
      <c r="Y104" s="261">
        <f t="shared" si="118"/>
        <v>0</v>
      </c>
      <c r="Z104" s="420" t="e">
        <f t="shared" si="147"/>
        <v>#DIV/0!</v>
      </c>
      <c r="AA104" s="422"/>
      <c r="AB104" s="47"/>
      <c r="AC104" s="47"/>
      <c r="AD104" s="47"/>
      <c r="AE104" s="47"/>
    </row>
    <row r="105" spans="1:31" ht="30" customHeight="1" x14ac:dyDescent="0.25">
      <c r="A105" s="39" t="s">
        <v>17</v>
      </c>
      <c r="B105" s="40" t="s">
        <v>147</v>
      </c>
      <c r="C105" s="73" t="s">
        <v>141</v>
      </c>
      <c r="D105" s="42" t="s">
        <v>51</v>
      </c>
      <c r="E105" s="43"/>
      <c r="F105" s="44"/>
      <c r="G105" s="45">
        <f t="shared" si="188"/>
        <v>0</v>
      </c>
      <c r="H105" s="43"/>
      <c r="I105" s="44"/>
      <c r="J105" s="45">
        <f t="shared" si="189"/>
        <v>0</v>
      </c>
      <c r="K105" s="43"/>
      <c r="L105" s="44"/>
      <c r="M105" s="45">
        <f t="shared" si="190"/>
        <v>0</v>
      </c>
      <c r="N105" s="43"/>
      <c r="O105" s="44"/>
      <c r="P105" s="45">
        <f t="shared" si="191"/>
        <v>0</v>
      </c>
      <c r="Q105" s="43"/>
      <c r="R105" s="44"/>
      <c r="S105" s="45">
        <f t="shared" si="192"/>
        <v>0</v>
      </c>
      <c r="T105" s="43"/>
      <c r="U105" s="44"/>
      <c r="V105" s="45">
        <f t="shared" si="193"/>
        <v>0</v>
      </c>
      <c r="W105" s="46">
        <f t="shared" si="145"/>
        <v>0</v>
      </c>
      <c r="X105" s="196">
        <f t="shared" si="146"/>
        <v>0</v>
      </c>
      <c r="Y105" s="196">
        <f t="shared" si="118"/>
        <v>0</v>
      </c>
      <c r="Z105" s="420" t="e">
        <f t="shared" si="147"/>
        <v>#DIV/0!</v>
      </c>
      <c r="AA105" s="427"/>
      <c r="AB105" s="47"/>
      <c r="AC105" s="47"/>
      <c r="AD105" s="47"/>
      <c r="AE105" s="47"/>
    </row>
    <row r="106" spans="1:31" ht="30" customHeight="1" thickBot="1" x14ac:dyDescent="0.3">
      <c r="A106" s="48" t="s">
        <v>17</v>
      </c>
      <c r="B106" s="49" t="s">
        <v>148</v>
      </c>
      <c r="C106" s="66" t="s">
        <v>141</v>
      </c>
      <c r="D106" s="50" t="s">
        <v>51</v>
      </c>
      <c r="E106" s="51"/>
      <c r="F106" s="52"/>
      <c r="G106" s="53">
        <f t="shared" si="188"/>
        <v>0</v>
      </c>
      <c r="H106" s="51"/>
      <c r="I106" s="52"/>
      <c r="J106" s="53">
        <f t="shared" si="189"/>
        <v>0</v>
      </c>
      <c r="K106" s="51"/>
      <c r="L106" s="52"/>
      <c r="M106" s="53">
        <f t="shared" si="190"/>
        <v>0</v>
      </c>
      <c r="N106" s="51"/>
      <c r="O106" s="52"/>
      <c r="P106" s="53">
        <f t="shared" si="191"/>
        <v>0</v>
      </c>
      <c r="Q106" s="51"/>
      <c r="R106" s="52"/>
      <c r="S106" s="53">
        <f t="shared" si="192"/>
        <v>0</v>
      </c>
      <c r="T106" s="51"/>
      <c r="U106" s="52"/>
      <c r="V106" s="53">
        <f t="shared" si="193"/>
        <v>0</v>
      </c>
      <c r="W106" s="54">
        <f t="shared" si="145"/>
        <v>0</v>
      </c>
      <c r="X106" s="199">
        <f t="shared" si="146"/>
        <v>0</v>
      </c>
      <c r="Y106" s="199">
        <f t="shared" si="118"/>
        <v>0</v>
      </c>
      <c r="Z106" s="426" t="e">
        <f t="shared" si="147"/>
        <v>#DIV/0!</v>
      </c>
      <c r="AA106" s="428"/>
      <c r="AB106" s="47"/>
      <c r="AC106" s="47"/>
      <c r="AD106" s="47"/>
      <c r="AE106" s="47"/>
    </row>
    <row r="107" spans="1:31" ht="30" customHeight="1" thickBot="1" x14ac:dyDescent="0.3">
      <c r="A107" s="371" t="s">
        <v>14</v>
      </c>
      <c r="B107" s="397" t="s">
        <v>149</v>
      </c>
      <c r="C107" s="373" t="s">
        <v>150</v>
      </c>
      <c r="D107" s="374"/>
      <c r="E107" s="375">
        <f>SUM(E108:E110)</f>
        <v>6</v>
      </c>
      <c r="F107" s="376"/>
      <c r="G107" s="377">
        <f>SUM(G108:G110)</f>
        <v>1677</v>
      </c>
      <c r="H107" s="375">
        <f>SUM(H108:H110)</f>
        <v>6</v>
      </c>
      <c r="I107" s="376"/>
      <c r="J107" s="377">
        <f>SUM(J108:J110)</f>
        <v>1677</v>
      </c>
      <c r="K107" s="375">
        <f>SUM(K108:K110)</f>
        <v>0</v>
      </c>
      <c r="L107" s="376"/>
      <c r="M107" s="377">
        <f>SUM(M108:M110)</f>
        <v>0</v>
      </c>
      <c r="N107" s="375">
        <f>SUM(N108:N110)</f>
        <v>0</v>
      </c>
      <c r="O107" s="376"/>
      <c r="P107" s="377">
        <f>SUM(P108:P110)</f>
        <v>0</v>
      </c>
      <c r="Q107" s="375">
        <f>SUM(Q108:Q110)</f>
        <v>0</v>
      </c>
      <c r="R107" s="376"/>
      <c r="S107" s="377">
        <f>SUM(S108:S110)</f>
        <v>0</v>
      </c>
      <c r="T107" s="375">
        <f>SUM(T108:T110)</f>
        <v>0</v>
      </c>
      <c r="U107" s="376"/>
      <c r="V107" s="377">
        <f>SUM(V108:V110)</f>
        <v>0</v>
      </c>
      <c r="W107" s="377">
        <f>SUM(W108:W110)</f>
        <v>1677</v>
      </c>
      <c r="X107" s="377">
        <f>SUM(X108:X110)</f>
        <v>1677</v>
      </c>
      <c r="Y107" s="377">
        <f t="shared" si="118"/>
        <v>0</v>
      </c>
      <c r="Z107" s="419">
        <f>Y107/W107</f>
        <v>0</v>
      </c>
      <c r="AA107" s="421"/>
      <c r="AB107" s="38"/>
      <c r="AC107" s="38"/>
      <c r="AD107" s="38"/>
      <c r="AE107" s="38"/>
    </row>
    <row r="108" spans="1:31" ht="30" customHeight="1" x14ac:dyDescent="0.25">
      <c r="A108" s="336" t="s">
        <v>17</v>
      </c>
      <c r="B108" s="60" t="s">
        <v>151</v>
      </c>
      <c r="C108" s="367" t="s">
        <v>417</v>
      </c>
      <c r="D108" s="339" t="s">
        <v>51</v>
      </c>
      <c r="E108" s="340">
        <v>6</v>
      </c>
      <c r="F108" s="63">
        <v>279.5</v>
      </c>
      <c r="G108" s="64">
        <f t="shared" ref="G108:G110" si="194">E108*F108</f>
        <v>1677</v>
      </c>
      <c r="H108" s="340">
        <v>6</v>
      </c>
      <c r="I108" s="63">
        <v>279.5</v>
      </c>
      <c r="J108" s="64">
        <f t="shared" ref="J108:J110" si="195">H108*I108</f>
        <v>1677</v>
      </c>
      <c r="K108" s="340"/>
      <c r="L108" s="63"/>
      <c r="M108" s="64">
        <f t="shared" ref="M108:M110" si="196">K108*L108</f>
        <v>0</v>
      </c>
      <c r="N108" s="340"/>
      <c r="O108" s="63"/>
      <c r="P108" s="64">
        <f t="shared" ref="P108:P110" si="197">N108*O108</f>
        <v>0</v>
      </c>
      <c r="Q108" s="340"/>
      <c r="R108" s="63"/>
      <c r="S108" s="64">
        <f t="shared" ref="S108:S110" si="198">Q108*R108</f>
        <v>0</v>
      </c>
      <c r="T108" s="340"/>
      <c r="U108" s="63"/>
      <c r="V108" s="64">
        <f t="shared" ref="V108:V110" si="199">T108*U108</f>
        <v>0</v>
      </c>
      <c r="W108" s="65">
        <f>G108+M108+S108</f>
        <v>1677</v>
      </c>
      <c r="X108" s="261">
        <f t="shared" si="146"/>
        <v>1677</v>
      </c>
      <c r="Y108" s="261">
        <f t="shared" si="118"/>
        <v>0</v>
      </c>
      <c r="Z108" s="420">
        <f t="shared" si="147"/>
        <v>0</v>
      </c>
      <c r="AA108" s="429"/>
      <c r="AB108" s="47"/>
      <c r="AC108" s="47"/>
      <c r="AD108" s="47"/>
      <c r="AE108" s="47"/>
    </row>
    <row r="109" spans="1:31" ht="30" customHeight="1" x14ac:dyDescent="0.25">
      <c r="A109" s="39" t="s">
        <v>17</v>
      </c>
      <c r="B109" s="40" t="s">
        <v>152</v>
      </c>
      <c r="C109" s="73" t="s">
        <v>141</v>
      </c>
      <c r="D109" s="42" t="s">
        <v>51</v>
      </c>
      <c r="E109" s="43"/>
      <c r="F109" s="44"/>
      <c r="G109" s="45">
        <f t="shared" si="194"/>
        <v>0</v>
      </c>
      <c r="H109" s="43"/>
      <c r="I109" s="44"/>
      <c r="J109" s="45">
        <f t="shared" si="195"/>
        <v>0</v>
      </c>
      <c r="K109" s="43"/>
      <c r="L109" s="44"/>
      <c r="M109" s="45">
        <f t="shared" si="196"/>
        <v>0</v>
      </c>
      <c r="N109" s="43"/>
      <c r="O109" s="44"/>
      <c r="P109" s="45">
        <f t="shared" si="197"/>
        <v>0</v>
      </c>
      <c r="Q109" s="43"/>
      <c r="R109" s="44"/>
      <c r="S109" s="45">
        <f t="shared" si="198"/>
        <v>0</v>
      </c>
      <c r="T109" s="43"/>
      <c r="U109" s="44"/>
      <c r="V109" s="45">
        <f t="shared" si="199"/>
        <v>0</v>
      </c>
      <c r="W109" s="46">
        <f>G109+M109+S109</f>
        <v>0</v>
      </c>
      <c r="X109" s="196">
        <f t="shared" si="146"/>
        <v>0</v>
      </c>
      <c r="Y109" s="196">
        <f t="shared" si="118"/>
        <v>0</v>
      </c>
      <c r="Z109" s="420" t="e">
        <f t="shared" si="147"/>
        <v>#DIV/0!</v>
      </c>
      <c r="AA109" s="427"/>
      <c r="AB109" s="47"/>
      <c r="AC109" s="47"/>
      <c r="AD109" s="47"/>
      <c r="AE109" s="47"/>
    </row>
    <row r="110" spans="1:31" ht="30" customHeight="1" thickBot="1" x14ac:dyDescent="0.3">
      <c r="A110" s="48" t="s">
        <v>17</v>
      </c>
      <c r="B110" s="49" t="s">
        <v>153</v>
      </c>
      <c r="C110" s="66" t="s">
        <v>141</v>
      </c>
      <c r="D110" s="50" t="s">
        <v>51</v>
      </c>
      <c r="E110" s="55"/>
      <c r="F110" s="56"/>
      <c r="G110" s="57">
        <f t="shared" si="194"/>
        <v>0</v>
      </c>
      <c r="H110" s="55"/>
      <c r="I110" s="56"/>
      <c r="J110" s="57">
        <f t="shared" si="195"/>
        <v>0</v>
      </c>
      <c r="K110" s="55"/>
      <c r="L110" s="56"/>
      <c r="M110" s="57">
        <f t="shared" si="196"/>
        <v>0</v>
      </c>
      <c r="N110" s="55"/>
      <c r="O110" s="56"/>
      <c r="P110" s="57">
        <f t="shared" si="197"/>
        <v>0</v>
      </c>
      <c r="Q110" s="55"/>
      <c r="R110" s="56"/>
      <c r="S110" s="57">
        <f t="shared" si="198"/>
        <v>0</v>
      </c>
      <c r="T110" s="55"/>
      <c r="U110" s="56"/>
      <c r="V110" s="57">
        <f t="shared" si="199"/>
        <v>0</v>
      </c>
      <c r="W110" s="54">
        <f>G110+M110+S110</f>
        <v>0</v>
      </c>
      <c r="X110" s="199">
        <f t="shared" si="146"/>
        <v>0</v>
      </c>
      <c r="Y110" s="199">
        <f t="shared" si="118"/>
        <v>0</v>
      </c>
      <c r="Z110" s="426" t="e">
        <f t="shared" si="147"/>
        <v>#DIV/0!</v>
      </c>
      <c r="AA110" s="428"/>
      <c r="AB110" s="47"/>
      <c r="AC110" s="47"/>
      <c r="AD110" s="47"/>
      <c r="AE110" s="47"/>
    </row>
    <row r="111" spans="1:31" ht="30" customHeight="1" thickBot="1" x14ac:dyDescent="0.3">
      <c r="A111" s="86" t="s">
        <v>154</v>
      </c>
      <c r="B111" s="87"/>
      <c r="C111" s="88"/>
      <c r="D111" s="89"/>
      <c r="E111" s="90">
        <f>E107+E103+E95</f>
        <v>50</v>
      </c>
      <c r="F111" s="68"/>
      <c r="G111" s="67">
        <f>G107+G103+G95</f>
        <v>178677</v>
      </c>
      <c r="H111" s="90">
        <f>H107+H103+H95</f>
        <v>279</v>
      </c>
      <c r="I111" s="68"/>
      <c r="J111" s="67">
        <f>J107+J103+J95</f>
        <v>178677</v>
      </c>
      <c r="K111" s="69">
        <f>K107+K103+K95</f>
        <v>0</v>
      </c>
      <c r="L111" s="68"/>
      <c r="M111" s="67">
        <f>M107+M103+M95</f>
        <v>0</v>
      </c>
      <c r="N111" s="69">
        <f>N107+N103+N95</f>
        <v>0</v>
      </c>
      <c r="O111" s="68"/>
      <c r="P111" s="67">
        <f>P107+P103+P95</f>
        <v>0</v>
      </c>
      <c r="Q111" s="69">
        <f>Q107+Q103+Q95</f>
        <v>0</v>
      </c>
      <c r="R111" s="68"/>
      <c r="S111" s="67">
        <f>S107+S103+S95</f>
        <v>0</v>
      </c>
      <c r="T111" s="69">
        <f>T107+T103+T95</f>
        <v>0</v>
      </c>
      <c r="U111" s="68"/>
      <c r="V111" s="233">
        <f>V107+V103+V95</f>
        <v>0</v>
      </c>
      <c r="W111" s="266">
        <f>W107+W103+W95</f>
        <v>178677</v>
      </c>
      <c r="X111" s="267">
        <f>X107+X103+X95</f>
        <v>178677</v>
      </c>
      <c r="Y111" s="267">
        <f t="shared" si="118"/>
        <v>0</v>
      </c>
      <c r="Z111" s="435">
        <f>Y111/W111</f>
        <v>0</v>
      </c>
      <c r="AA111" s="445"/>
      <c r="AB111" s="5"/>
      <c r="AC111" s="5"/>
      <c r="AD111" s="5"/>
      <c r="AE111" s="5"/>
    </row>
    <row r="112" spans="1:31" ht="30" customHeight="1" thickBot="1" x14ac:dyDescent="0.3">
      <c r="A112" s="36" t="s">
        <v>14</v>
      </c>
      <c r="B112" s="171">
        <v>7</v>
      </c>
      <c r="C112" s="287" t="s">
        <v>155</v>
      </c>
      <c r="D112" s="288"/>
      <c r="E112" s="289"/>
      <c r="F112" s="289"/>
      <c r="G112" s="289"/>
      <c r="H112" s="289"/>
      <c r="I112" s="289"/>
      <c r="J112" s="289"/>
      <c r="K112" s="289"/>
      <c r="L112" s="289"/>
      <c r="M112" s="289"/>
      <c r="N112" s="289"/>
      <c r="O112" s="289"/>
      <c r="P112" s="289"/>
      <c r="Q112" s="289"/>
      <c r="R112" s="289"/>
      <c r="S112" s="289"/>
      <c r="T112" s="289"/>
      <c r="U112" s="289"/>
      <c r="V112" s="289"/>
      <c r="W112" s="265"/>
      <c r="X112" s="265"/>
      <c r="Y112" s="237"/>
      <c r="Z112" s="265"/>
      <c r="AA112" s="446"/>
      <c r="AB112" s="5"/>
      <c r="AC112" s="5"/>
      <c r="AD112" s="5"/>
      <c r="AE112" s="5"/>
    </row>
    <row r="113" spans="1:31" ht="30" customHeight="1" x14ac:dyDescent="0.25">
      <c r="A113" s="299" t="s">
        <v>17</v>
      </c>
      <c r="B113" s="300" t="s">
        <v>156</v>
      </c>
      <c r="C113" s="301" t="s">
        <v>340</v>
      </c>
      <c r="D113" s="302" t="s">
        <v>341</v>
      </c>
      <c r="E113" s="303">
        <v>50</v>
      </c>
      <c r="F113" s="303">
        <v>400</v>
      </c>
      <c r="G113" s="303">
        <f t="shared" ref="G113:G123" si="200">E113*F113</f>
        <v>20000</v>
      </c>
      <c r="H113" s="303">
        <v>50</v>
      </c>
      <c r="I113" s="303">
        <v>400</v>
      </c>
      <c r="J113" s="303">
        <f t="shared" ref="J113:J123" si="201">H113*I113</f>
        <v>20000</v>
      </c>
      <c r="K113" s="303"/>
      <c r="L113" s="303"/>
      <c r="M113" s="303">
        <f t="shared" ref="M113:M123" si="202">K113*L113</f>
        <v>0</v>
      </c>
      <c r="N113" s="303"/>
      <c r="O113" s="303"/>
      <c r="P113" s="303">
        <f t="shared" ref="P113:P123" si="203">N113*O113</f>
        <v>0</v>
      </c>
      <c r="Q113" s="303"/>
      <c r="R113" s="303"/>
      <c r="S113" s="303">
        <f t="shared" ref="S113:S123" si="204">Q113*R113</f>
        <v>0</v>
      </c>
      <c r="T113" s="303"/>
      <c r="U113" s="303"/>
      <c r="V113" s="303">
        <f t="shared" ref="V113:V123" si="205">T113*U113</f>
        <v>0</v>
      </c>
      <c r="W113" s="304">
        <f t="shared" ref="W113:W123" si="206">G113+M113+S113</f>
        <v>20000</v>
      </c>
      <c r="X113" s="305">
        <f t="shared" ref="X113:X123" si="207">J113+P113+V113</f>
        <v>20000</v>
      </c>
      <c r="Y113" s="305">
        <f t="shared" si="118"/>
        <v>0</v>
      </c>
      <c r="Z113" s="436">
        <f t="shared" ref="Z113:Z123" si="208">Y113/W113</f>
        <v>0</v>
      </c>
      <c r="AA113" s="447"/>
      <c r="AB113" s="47"/>
      <c r="AC113" s="47"/>
      <c r="AD113" s="47"/>
      <c r="AE113" s="47"/>
    </row>
    <row r="114" spans="1:31" ht="30" customHeight="1" x14ac:dyDescent="0.25">
      <c r="A114" s="306" t="s">
        <v>17</v>
      </c>
      <c r="B114" s="292" t="s">
        <v>157</v>
      </c>
      <c r="C114" s="293" t="s">
        <v>343</v>
      </c>
      <c r="D114" s="294" t="s">
        <v>341</v>
      </c>
      <c r="E114" s="295">
        <v>25</v>
      </c>
      <c r="F114" s="295">
        <v>500</v>
      </c>
      <c r="G114" s="295">
        <f t="shared" si="200"/>
        <v>12500</v>
      </c>
      <c r="H114" s="295">
        <v>25</v>
      </c>
      <c r="I114" s="295">
        <v>500</v>
      </c>
      <c r="J114" s="295">
        <f t="shared" si="201"/>
        <v>12500</v>
      </c>
      <c r="K114" s="295"/>
      <c r="L114" s="295"/>
      <c r="M114" s="295">
        <f t="shared" si="202"/>
        <v>0</v>
      </c>
      <c r="N114" s="295"/>
      <c r="O114" s="295"/>
      <c r="P114" s="295">
        <f t="shared" si="203"/>
        <v>0</v>
      </c>
      <c r="Q114" s="295"/>
      <c r="R114" s="295"/>
      <c r="S114" s="295">
        <f t="shared" si="204"/>
        <v>0</v>
      </c>
      <c r="T114" s="295"/>
      <c r="U114" s="295"/>
      <c r="V114" s="295">
        <f t="shared" si="205"/>
        <v>0</v>
      </c>
      <c r="W114" s="296">
        <f t="shared" si="206"/>
        <v>12500</v>
      </c>
      <c r="X114" s="297">
        <f t="shared" si="207"/>
        <v>12500</v>
      </c>
      <c r="Y114" s="297">
        <f t="shared" si="118"/>
        <v>0</v>
      </c>
      <c r="Z114" s="437">
        <f t="shared" si="208"/>
        <v>0</v>
      </c>
      <c r="AA114" s="448"/>
      <c r="AB114" s="47"/>
      <c r="AC114" s="47"/>
      <c r="AD114" s="47"/>
      <c r="AE114" s="47"/>
    </row>
    <row r="115" spans="1:31" ht="30" customHeight="1" x14ac:dyDescent="0.25">
      <c r="A115" s="306" t="s">
        <v>17</v>
      </c>
      <c r="B115" s="292" t="s">
        <v>158</v>
      </c>
      <c r="C115" s="293" t="s">
        <v>342</v>
      </c>
      <c r="D115" s="294" t="s">
        <v>341</v>
      </c>
      <c r="E115" s="295">
        <v>25</v>
      </c>
      <c r="F115" s="295">
        <v>500</v>
      </c>
      <c r="G115" s="295">
        <f t="shared" si="200"/>
        <v>12500</v>
      </c>
      <c r="H115" s="295">
        <v>25</v>
      </c>
      <c r="I115" s="295">
        <v>500</v>
      </c>
      <c r="J115" s="295">
        <f t="shared" si="201"/>
        <v>12500</v>
      </c>
      <c r="K115" s="295"/>
      <c r="L115" s="295"/>
      <c r="M115" s="295">
        <f t="shared" si="202"/>
        <v>0</v>
      </c>
      <c r="N115" s="295"/>
      <c r="O115" s="295"/>
      <c r="P115" s="295">
        <f t="shared" si="203"/>
        <v>0</v>
      </c>
      <c r="Q115" s="295"/>
      <c r="R115" s="295"/>
      <c r="S115" s="295">
        <f t="shared" si="204"/>
        <v>0</v>
      </c>
      <c r="T115" s="295"/>
      <c r="U115" s="295"/>
      <c r="V115" s="295">
        <f t="shared" si="205"/>
        <v>0</v>
      </c>
      <c r="W115" s="296">
        <f t="shared" si="206"/>
        <v>12500</v>
      </c>
      <c r="X115" s="297">
        <f t="shared" si="207"/>
        <v>12500</v>
      </c>
      <c r="Y115" s="297">
        <f t="shared" si="118"/>
        <v>0</v>
      </c>
      <c r="Z115" s="437">
        <f t="shared" si="208"/>
        <v>0</v>
      </c>
      <c r="AA115" s="448"/>
      <c r="AB115" s="47"/>
      <c r="AC115" s="47"/>
      <c r="AD115" s="47"/>
      <c r="AE115" s="47"/>
    </row>
    <row r="116" spans="1:31" ht="30" customHeight="1" x14ac:dyDescent="0.25">
      <c r="A116" s="306" t="s">
        <v>17</v>
      </c>
      <c r="B116" s="292" t="s">
        <v>159</v>
      </c>
      <c r="C116" s="293" t="s">
        <v>344</v>
      </c>
      <c r="D116" s="294" t="s">
        <v>341</v>
      </c>
      <c r="E116" s="295">
        <v>25</v>
      </c>
      <c r="F116" s="295">
        <v>240</v>
      </c>
      <c r="G116" s="295">
        <f t="shared" si="200"/>
        <v>6000</v>
      </c>
      <c r="H116" s="295">
        <v>25</v>
      </c>
      <c r="I116" s="295">
        <v>240</v>
      </c>
      <c r="J116" s="295">
        <f t="shared" si="201"/>
        <v>6000</v>
      </c>
      <c r="K116" s="295"/>
      <c r="L116" s="295"/>
      <c r="M116" s="295">
        <f t="shared" si="202"/>
        <v>0</v>
      </c>
      <c r="N116" s="295"/>
      <c r="O116" s="295"/>
      <c r="P116" s="295">
        <f t="shared" si="203"/>
        <v>0</v>
      </c>
      <c r="Q116" s="295"/>
      <c r="R116" s="295"/>
      <c r="S116" s="295">
        <f t="shared" si="204"/>
        <v>0</v>
      </c>
      <c r="T116" s="295"/>
      <c r="U116" s="295"/>
      <c r="V116" s="295">
        <f t="shared" si="205"/>
        <v>0</v>
      </c>
      <c r="W116" s="296">
        <f t="shared" si="206"/>
        <v>6000</v>
      </c>
      <c r="X116" s="297">
        <f t="shared" si="207"/>
        <v>6000</v>
      </c>
      <c r="Y116" s="297">
        <f t="shared" si="118"/>
        <v>0</v>
      </c>
      <c r="Z116" s="437">
        <f t="shared" si="208"/>
        <v>0</v>
      </c>
      <c r="AA116" s="448"/>
      <c r="AB116" s="47"/>
      <c r="AC116" s="47"/>
      <c r="AD116" s="47"/>
      <c r="AE116" s="47"/>
    </row>
    <row r="117" spans="1:31" ht="30" customHeight="1" x14ac:dyDescent="0.25">
      <c r="A117" s="306" t="s">
        <v>17</v>
      </c>
      <c r="B117" s="292" t="s">
        <v>160</v>
      </c>
      <c r="C117" s="293" t="s">
        <v>345</v>
      </c>
      <c r="D117" s="294" t="s">
        <v>341</v>
      </c>
      <c r="E117" s="295">
        <v>20</v>
      </c>
      <c r="F117" s="295">
        <v>700</v>
      </c>
      <c r="G117" s="295">
        <f t="shared" si="200"/>
        <v>14000</v>
      </c>
      <c r="H117" s="295">
        <v>20</v>
      </c>
      <c r="I117" s="295">
        <v>700</v>
      </c>
      <c r="J117" s="295">
        <f t="shared" si="201"/>
        <v>14000</v>
      </c>
      <c r="K117" s="295"/>
      <c r="L117" s="295"/>
      <c r="M117" s="295">
        <f t="shared" si="202"/>
        <v>0</v>
      </c>
      <c r="N117" s="295"/>
      <c r="O117" s="295"/>
      <c r="P117" s="295">
        <f t="shared" si="203"/>
        <v>0</v>
      </c>
      <c r="Q117" s="295"/>
      <c r="R117" s="295"/>
      <c r="S117" s="295">
        <f t="shared" si="204"/>
        <v>0</v>
      </c>
      <c r="T117" s="295"/>
      <c r="U117" s="295"/>
      <c r="V117" s="295">
        <f t="shared" si="205"/>
        <v>0</v>
      </c>
      <c r="W117" s="296">
        <f t="shared" si="206"/>
        <v>14000</v>
      </c>
      <c r="X117" s="297">
        <f t="shared" si="207"/>
        <v>14000</v>
      </c>
      <c r="Y117" s="297">
        <f t="shared" si="118"/>
        <v>0</v>
      </c>
      <c r="Z117" s="437">
        <f t="shared" si="208"/>
        <v>0</v>
      </c>
      <c r="AA117" s="448"/>
      <c r="AB117" s="47"/>
      <c r="AC117" s="47"/>
      <c r="AD117" s="47"/>
      <c r="AE117" s="47"/>
    </row>
    <row r="118" spans="1:31" ht="30" customHeight="1" x14ac:dyDescent="0.25">
      <c r="A118" s="306" t="s">
        <v>17</v>
      </c>
      <c r="B118" s="292" t="s">
        <v>161</v>
      </c>
      <c r="C118" s="293" t="s">
        <v>346</v>
      </c>
      <c r="D118" s="294" t="s">
        <v>341</v>
      </c>
      <c r="E118" s="295">
        <v>25</v>
      </c>
      <c r="F118" s="295">
        <v>560</v>
      </c>
      <c r="G118" s="295">
        <f t="shared" si="200"/>
        <v>14000</v>
      </c>
      <c r="H118" s="295">
        <v>25</v>
      </c>
      <c r="I118" s="295">
        <v>560</v>
      </c>
      <c r="J118" s="295">
        <f t="shared" si="201"/>
        <v>14000</v>
      </c>
      <c r="K118" s="295"/>
      <c r="L118" s="295"/>
      <c r="M118" s="295">
        <f t="shared" si="202"/>
        <v>0</v>
      </c>
      <c r="N118" s="295"/>
      <c r="O118" s="295"/>
      <c r="P118" s="295">
        <f t="shared" si="203"/>
        <v>0</v>
      </c>
      <c r="Q118" s="295"/>
      <c r="R118" s="295"/>
      <c r="S118" s="295">
        <f t="shared" si="204"/>
        <v>0</v>
      </c>
      <c r="T118" s="295"/>
      <c r="U118" s="295"/>
      <c r="V118" s="295">
        <f t="shared" si="205"/>
        <v>0</v>
      </c>
      <c r="W118" s="296">
        <f t="shared" si="206"/>
        <v>14000</v>
      </c>
      <c r="X118" s="297">
        <f t="shared" si="207"/>
        <v>14000</v>
      </c>
      <c r="Y118" s="297">
        <f t="shared" si="118"/>
        <v>0</v>
      </c>
      <c r="Z118" s="437">
        <f t="shared" si="208"/>
        <v>0</v>
      </c>
      <c r="AA118" s="448"/>
      <c r="AB118" s="47"/>
      <c r="AC118" s="47"/>
      <c r="AD118" s="47"/>
      <c r="AE118" s="47"/>
    </row>
    <row r="119" spans="1:31" s="329" customFormat="1" ht="30" customHeight="1" x14ac:dyDescent="0.25">
      <c r="A119" s="306" t="s">
        <v>17</v>
      </c>
      <c r="B119" s="292" t="s">
        <v>423</v>
      </c>
      <c r="C119" s="293" t="s">
        <v>424</v>
      </c>
      <c r="D119" s="294" t="s">
        <v>51</v>
      </c>
      <c r="E119" s="295"/>
      <c r="F119" s="295"/>
      <c r="G119" s="295">
        <f t="shared" ref="G119" si="209">E119*F119</f>
        <v>0</v>
      </c>
      <c r="H119" s="295"/>
      <c r="I119" s="295"/>
      <c r="J119" s="295">
        <f t="shared" ref="J119" si="210">H119*I119</f>
        <v>0</v>
      </c>
      <c r="K119" s="295"/>
      <c r="L119" s="295"/>
      <c r="M119" s="295">
        <f t="shared" ref="M119" si="211">K119*L119</f>
        <v>0</v>
      </c>
      <c r="N119" s="295"/>
      <c r="O119" s="295"/>
      <c r="P119" s="295">
        <f t="shared" ref="P119" si="212">N119*O119</f>
        <v>0</v>
      </c>
      <c r="Q119" s="295"/>
      <c r="R119" s="295"/>
      <c r="S119" s="295">
        <f t="shared" ref="S119" si="213">Q119*R119</f>
        <v>0</v>
      </c>
      <c r="T119" s="295"/>
      <c r="U119" s="295"/>
      <c r="V119" s="295">
        <f t="shared" ref="V119" si="214">T119*U119</f>
        <v>0</v>
      </c>
      <c r="W119" s="296">
        <f t="shared" ref="W119" si="215">G119+M119+S119</f>
        <v>0</v>
      </c>
      <c r="X119" s="297">
        <f t="shared" ref="X119" si="216">J119+P119+V119</f>
        <v>0</v>
      </c>
      <c r="Y119" s="297">
        <f t="shared" ref="Y119" si="217">W119-X119</f>
        <v>0</v>
      </c>
      <c r="Z119" s="437" t="e">
        <f t="shared" ref="Z119" si="218">Y119/W119</f>
        <v>#DIV/0!</v>
      </c>
      <c r="AA119" s="448"/>
      <c r="AB119" s="47"/>
      <c r="AC119" s="47"/>
      <c r="AD119" s="47"/>
      <c r="AE119" s="47"/>
    </row>
    <row r="120" spans="1:31" ht="30" customHeight="1" x14ac:dyDescent="0.25">
      <c r="A120" s="306" t="s">
        <v>17</v>
      </c>
      <c r="B120" s="292" t="s">
        <v>162</v>
      </c>
      <c r="C120" s="293" t="s">
        <v>163</v>
      </c>
      <c r="D120" s="294" t="s">
        <v>51</v>
      </c>
      <c r="E120" s="295"/>
      <c r="F120" s="295"/>
      <c r="G120" s="295">
        <f t="shared" si="200"/>
        <v>0</v>
      </c>
      <c r="H120" s="295"/>
      <c r="I120" s="295"/>
      <c r="J120" s="295">
        <f t="shared" si="201"/>
        <v>0</v>
      </c>
      <c r="K120" s="295"/>
      <c r="L120" s="295"/>
      <c r="M120" s="295">
        <f t="shared" si="202"/>
        <v>0</v>
      </c>
      <c r="N120" s="295"/>
      <c r="O120" s="295"/>
      <c r="P120" s="295">
        <f t="shared" si="203"/>
        <v>0</v>
      </c>
      <c r="Q120" s="295"/>
      <c r="R120" s="295"/>
      <c r="S120" s="295">
        <f t="shared" si="204"/>
        <v>0</v>
      </c>
      <c r="T120" s="295"/>
      <c r="U120" s="295"/>
      <c r="V120" s="295">
        <f t="shared" si="205"/>
        <v>0</v>
      </c>
      <c r="W120" s="296">
        <f t="shared" si="206"/>
        <v>0</v>
      </c>
      <c r="X120" s="297">
        <f t="shared" si="207"/>
        <v>0</v>
      </c>
      <c r="Y120" s="297">
        <f t="shared" si="118"/>
        <v>0</v>
      </c>
      <c r="Z120" s="437" t="e">
        <f t="shared" si="208"/>
        <v>#DIV/0!</v>
      </c>
      <c r="AA120" s="448"/>
      <c r="AB120" s="47"/>
      <c r="AC120" s="47"/>
      <c r="AD120" s="47"/>
      <c r="AE120" s="47"/>
    </row>
    <row r="121" spans="1:31" ht="30" customHeight="1" x14ac:dyDescent="0.25">
      <c r="A121" s="306" t="s">
        <v>17</v>
      </c>
      <c r="B121" s="292" t="s">
        <v>164</v>
      </c>
      <c r="C121" s="293" t="s">
        <v>353</v>
      </c>
      <c r="D121" s="294" t="s">
        <v>51</v>
      </c>
      <c r="E121" s="295">
        <v>1000</v>
      </c>
      <c r="F121" s="295">
        <v>2.1</v>
      </c>
      <c r="G121" s="295">
        <f t="shared" si="200"/>
        <v>2100</v>
      </c>
      <c r="H121" s="295">
        <v>1000</v>
      </c>
      <c r="I121" s="295">
        <v>2.1</v>
      </c>
      <c r="J121" s="295">
        <f t="shared" si="201"/>
        <v>2100</v>
      </c>
      <c r="K121" s="295"/>
      <c r="L121" s="295"/>
      <c r="M121" s="295">
        <f t="shared" si="202"/>
        <v>0</v>
      </c>
      <c r="N121" s="295"/>
      <c r="O121" s="295"/>
      <c r="P121" s="295">
        <f t="shared" si="203"/>
        <v>0</v>
      </c>
      <c r="Q121" s="295"/>
      <c r="R121" s="295"/>
      <c r="S121" s="295">
        <f t="shared" si="204"/>
        <v>0</v>
      </c>
      <c r="T121" s="295"/>
      <c r="U121" s="295"/>
      <c r="V121" s="295">
        <f t="shared" si="205"/>
        <v>0</v>
      </c>
      <c r="W121" s="296">
        <f t="shared" si="206"/>
        <v>2100</v>
      </c>
      <c r="X121" s="297">
        <f t="shared" si="207"/>
        <v>2100</v>
      </c>
      <c r="Y121" s="297">
        <f t="shared" si="118"/>
        <v>0</v>
      </c>
      <c r="Z121" s="437">
        <f t="shared" si="208"/>
        <v>0</v>
      </c>
      <c r="AA121" s="448"/>
      <c r="AB121" s="47"/>
      <c r="AC121" s="47"/>
      <c r="AD121" s="47"/>
      <c r="AE121" s="47"/>
    </row>
    <row r="122" spans="1:31" ht="30" customHeight="1" x14ac:dyDescent="0.25">
      <c r="A122" s="306" t="s">
        <v>17</v>
      </c>
      <c r="B122" s="292" t="s">
        <v>165</v>
      </c>
      <c r="C122" s="293" t="s">
        <v>166</v>
      </c>
      <c r="D122" s="294" t="s">
        <v>51</v>
      </c>
      <c r="E122" s="295">
        <v>200</v>
      </c>
      <c r="F122" s="295">
        <v>80</v>
      </c>
      <c r="G122" s="295">
        <f t="shared" si="200"/>
        <v>16000</v>
      </c>
      <c r="H122" s="295">
        <v>200</v>
      </c>
      <c r="I122" s="295">
        <v>80</v>
      </c>
      <c r="J122" s="295">
        <f t="shared" si="201"/>
        <v>16000</v>
      </c>
      <c r="K122" s="295"/>
      <c r="L122" s="295"/>
      <c r="M122" s="295">
        <f t="shared" si="202"/>
        <v>0</v>
      </c>
      <c r="N122" s="295"/>
      <c r="O122" s="295"/>
      <c r="P122" s="295">
        <f t="shared" si="203"/>
        <v>0</v>
      </c>
      <c r="Q122" s="295"/>
      <c r="R122" s="295"/>
      <c r="S122" s="295">
        <f t="shared" si="204"/>
        <v>0</v>
      </c>
      <c r="T122" s="295"/>
      <c r="U122" s="295"/>
      <c r="V122" s="295">
        <f t="shared" si="205"/>
        <v>0</v>
      </c>
      <c r="W122" s="296">
        <f t="shared" si="206"/>
        <v>16000</v>
      </c>
      <c r="X122" s="297">
        <f t="shared" si="207"/>
        <v>16000</v>
      </c>
      <c r="Y122" s="297">
        <f t="shared" si="118"/>
        <v>0</v>
      </c>
      <c r="Z122" s="437">
        <f t="shared" si="208"/>
        <v>0</v>
      </c>
      <c r="AA122" s="448"/>
      <c r="AB122" s="47"/>
      <c r="AC122" s="47"/>
      <c r="AD122" s="47"/>
      <c r="AE122" s="47"/>
    </row>
    <row r="123" spans="1:31" ht="30" customHeight="1" x14ac:dyDescent="0.25">
      <c r="A123" s="306" t="s">
        <v>17</v>
      </c>
      <c r="B123" s="492" t="s">
        <v>167</v>
      </c>
      <c r="C123" s="493" t="s">
        <v>356</v>
      </c>
      <c r="D123" s="294" t="s">
        <v>51</v>
      </c>
      <c r="E123" s="295">
        <v>1000</v>
      </c>
      <c r="F123" s="295">
        <v>65</v>
      </c>
      <c r="G123" s="295">
        <f t="shared" si="200"/>
        <v>65000</v>
      </c>
      <c r="H123" s="295">
        <v>1000</v>
      </c>
      <c r="I123" s="295">
        <v>65</v>
      </c>
      <c r="J123" s="295">
        <f t="shared" si="201"/>
        <v>65000</v>
      </c>
      <c r="K123" s="295"/>
      <c r="L123" s="295">
        <v>0.22</v>
      </c>
      <c r="M123" s="295">
        <f t="shared" si="202"/>
        <v>0</v>
      </c>
      <c r="N123" s="295"/>
      <c r="O123" s="295">
        <v>0.22</v>
      </c>
      <c r="P123" s="295">
        <f t="shared" si="203"/>
        <v>0</v>
      </c>
      <c r="Q123" s="295"/>
      <c r="R123" s="295">
        <v>0.22</v>
      </c>
      <c r="S123" s="295">
        <f t="shared" si="204"/>
        <v>0</v>
      </c>
      <c r="T123" s="295"/>
      <c r="U123" s="295">
        <v>0.22</v>
      </c>
      <c r="V123" s="295">
        <f t="shared" si="205"/>
        <v>0</v>
      </c>
      <c r="W123" s="296">
        <f t="shared" si="206"/>
        <v>65000</v>
      </c>
      <c r="X123" s="297">
        <f t="shared" si="207"/>
        <v>65000</v>
      </c>
      <c r="Y123" s="314">
        <f t="shared" si="118"/>
        <v>0</v>
      </c>
      <c r="Z123" s="437">
        <f t="shared" si="208"/>
        <v>0</v>
      </c>
      <c r="AA123" s="448"/>
      <c r="AB123" s="5"/>
      <c r="AC123" s="5"/>
      <c r="AD123" s="5"/>
      <c r="AE123" s="5"/>
    </row>
    <row r="124" spans="1:31" s="285" customFormat="1" ht="30" customHeight="1" x14ac:dyDescent="0.25">
      <c r="A124" s="306" t="s">
        <v>17</v>
      </c>
      <c r="B124" s="292" t="s">
        <v>348</v>
      </c>
      <c r="C124" s="298" t="s">
        <v>431</v>
      </c>
      <c r="D124" s="294" t="s">
        <v>51</v>
      </c>
      <c r="E124" s="295">
        <v>50</v>
      </c>
      <c r="F124" s="295">
        <v>56</v>
      </c>
      <c r="G124" s="295">
        <f t="shared" ref="G124" si="219">E124*F124</f>
        <v>2800</v>
      </c>
      <c r="H124" s="295">
        <v>50</v>
      </c>
      <c r="I124" s="295">
        <v>56</v>
      </c>
      <c r="J124" s="295">
        <f t="shared" ref="J124" si="220">H124*I124</f>
        <v>2800</v>
      </c>
      <c r="K124" s="295"/>
      <c r="L124" s="295">
        <v>1.22</v>
      </c>
      <c r="M124" s="295">
        <f t="shared" ref="M124:M125" si="221">K124*L124</f>
        <v>0</v>
      </c>
      <c r="N124" s="295"/>
      <c r="O124" s="295">
        <v>1.22</v>
      </c>
      <c r="P124" s="295">
        <f t="shared" ref="P124:P125" si="222">N124*O124</f>
        <v>0</v>
      </c>
      <c r="Q124" s="295"/>
      <c r="R124" s="295">
        <v>1.22</v>
      </c>
      <c r="S124" s="295">
        <f t="shared" ref="S124:S125" si="223">Q124*R124</f>
        <v>0</v>
      </c>
      <c r="T124" s="295"/>
      <c r="U124" s="295">
        <v>1.22</v>
      </c>
      <c r="V124" s="295">
        <f t="shared" ref="V124:V125" si="224">T124*U124</f>
        <v>0</v>
      </c>
      <c r="W124" s="296">
        <f t="shared" ref="W124:W125" si="225">G124+M124+S124</f>
        <v>2800</v>
      </c>
      <c r="X124" s="297">
        <f t="shared" ref="X124:X125" si="226">J124+P124+V124</f>
        <v>2800</v>
      </c>
      <c r="Y124" s="297">
        <f t="shared" ref="Y124:Y125" si="227">W124-X124</f>
        <v>0</v>
      </c>
      <c r="Z124" s="437">
        <f t="shared" ref="Z124:Z125" si="228">Y124/W124</f>
        <v>0</v>
      </c>
      <c r="AA124" s="448"/>
      <c r="AB124" s="5"/>
      <c r="AC124" s="5"/>
      <c r="AD124" s="5"/>
      <c r="AE124" s="5"/>
    </row>
    <row r="125" spans="1:31" s="285" customFormat="1" ht="30" customHeight="1" x14ac:dyDescent="0.25">
      <c r="A125" s="306" t="s">
        <v>17</v>
      </c>
      <c r="B125" s="292" t="s">
        <v>347</v>
      </c>
      <c r="C125" s="298" t="s">
        <v>349</v>
      </c>
      <c r="D125" s="294" t="s">
        <v>341</v>
      </c>
      <c r="E125" s="295">
        <v>3</v>
      </c>
      <c r="F125" s="295">
        <v>2100</v>
      </c>
      <c r="G125" s="295">
        <f t="shared" ref="G125" si="229">E125*F125</f>
        <v>6300</v>
      </c>
      <c r="H125" s="295">
        <v>3</v>
      </c>
      <c r="I125" s="295">
        <v>2100</v>
      </c>
      <c r="J125" s="295">
        <f t="shared" ref="J125" si="230">H125*I125</f>
        <v>6300</v>
      </c>
      <c r="K125" s="295"/>
      <c r="L125" s="295">
        <v>2.2200000000000002</v>
      </c>
      <c r="M125" s="295">
        <f t="shared" si="221"/>
        <v>0</v>
      </c>
      <c r="N125" s="295"/>
      <c r="O125" s="295">
        <v>2.2200000000000002</v>
      </c>
      <c r="P125" s="295">
        <f t="shared" si="222"/>
        <v>0</v>
      </c>
      <c r="Q125" s="295"/>
      <c r="R125" s="295">
        <v>2.2200000000000002</v>
      </c>
      <c r="S125" s="295">
        <f t="shared" si="223"/>
        <v>0</v>
      </c>
      <c r="T125" s="295"/>
      <c r="U125" s="295">
        <v>2.2200000000000002</v>
      </c>
      <c r="V125" s="295">
        <f t="shared" si="224"/>
        <v>0</v>
      </c>
      <c r="W125" s="296">
        <f t="shared" si="225"/>
        <v>6300</v>
      </c>
      <c r="X125" s="297">
        <f t="shared" si="226"/>
        <v>6300</v>
      </c>
      <c r="Y125" s="297">
        <f t="shared" si="227"/>
        <v>0</v>
      </c>
      <c r="Z125" s="437">
        <f t="shared" si="228"/>
        <v>0</v>
      </c>
      <c r="AA125" s="448"/>
      <c r="AB125" s="5"/>
      <c r="AC125" s="5"/>
      <c r="AD125" s="5"/>
      <c r="AE125" s="5"/>
    </row>
    <row r="126" spans="1:31" s="285" customFormat="1" ht="30" customHeight="1" x14ac:dyDescent="0.25">
      <c r="A126" s="306" t="s">
        <v>17</v>
      </c>
      <c r="B126" s="292" t="s">
        <v>350</v>
      </c>
      <c r="C126" s="298" t="s">
        <v>163</v>
      </c>
      <c r="D126" s="294" t="s">
        <v>333</v>
      </c>
      <c r="E126" s="295"/>
      <c r="F126" s="295"/>
      <c r="G126" s="295">
        <f t="shared" ref="G126:G127" si="231">E126*F126</f>
        <v>0</v>
      </c>
      <c r="H126" s="295"/>
      <c r="I126" s="295"/>
      <c r="J126" s="295">
        <f t="shared" ref="J126:J127" si="232">H126*I126</f>
        <v>0</v>
      </c>
      <c r="K126" s="295"/>
      <c r="L126" s="295">
        <v>3.22</v>
      </c>
      <c r="M126" s="295">
        <f t="shared" ref="M126:M127" si="233">K126*L126</f>
        <v>0</v>
      </c>
      <c r="N126" s="295"/>
      <c r="O126" s="295">
        <v>3.22</v>
      </c>
      <c r="P126" s="295">
        <f t="shared" ref="P126:P127" si="234">N126*O126</f>
        <v>0</v>
      </c>
      <c r="Q126" s="295"/>
      <c r="R126" s="295">
        <v>3.22</v>
      </c>
      <c r="S126" s="295">
        <f t="shared" ref="S126:S127" si="235">Q126*R126</f>
        <v>0</v>
      </c>
      <c r="T126" s="295"/>
      <c r="U126" s="295">
        <v>3.22</v>
      </c>
      <c r="V126" s="295">
        <f t="shared" ref="V126:V127" si="236">T126*U126</f>
        <v>0</v>
      </c>
      <c r="W126" s="296">
        <f t="shared" ref="W126:W127" si="237">G126+M126+S126</f>
        <v>0</v>
      </c>
      <c r="X126" s="297">
        <f t="shared" ref="X126:X127" si="238">J126+P126+V126</f>
        <v>0</v>
      </c>
      <c r="Y126" s="297">
        <f t="shared" ref="Y126:Y127" si="239">W126-X126</f>
        <v>0</v>
      </c>
      <c r="Z126" s="437" t="e">
        <f t="shared" ref="Z126:Z127" si="240">Y126/W126</f>
        <v>#DIV/0!</v>
      </c>
      <c r="AA126" s="448"/>
      <c r="AB126" s="5"/>
      <c r="AC126" s="5"/>
      <c r="AD126" s="5"/>
      <c r="AE126" s="5"/>
    </row>
    <row r="127" spans="1:31" s="285" customFormat="1" ht="30" customHeight="1" x14ac:dyDescent="0.25">
      <c r="A127" s="306" t="s">
        <v>17</v>
      </c>
      <c r="B127" s="292" t="s">
        <v>351</v>
      </c>
      <c r="C127" s="298" t="s">
        <v>352</v>
      </c>
      <c r="D127" s="294" t="s">
        <v>341</v>
      </c>
      <c r="E127" s="295">
        <v>10</v>
      </c>
      <c r="F127" s="295">
        <v>980</v>
      </c>
      <c r="G127" s="295">
        <f t="shared" si="231"/>
        <v>9800</v>
      </c>
      <c r="H127" s="295">
        <v>10</v>
      </c>
      <c r="I127" s="295">
        <v>980</v>
      </c>
      <c r="J127" s="295">
        <f t="shared" si="232"/>
        <v>9800</v>
      </c>
      <c r="K127" s="295"/>
      <c r="L127" s="295">
        <v>4.22</v>
      </c>
      <c r="M127" s="295">
        <f t="shared" si="233"/>
        <v>0</v>
      </c>
      <c r="N127" s="295"/>
      <c r="O127" s="295">
        <v>4.22</v>
      </c>
      <c r="P127" s="295">
        <f t="shared" si="234"/>
        <v>0</v>
      </c>
      <c r="Q127" s="295"/>
      <c r="R127" s="295">
        <v>4.22</v>
      </c>
      <c r="S127" s="295">
        <f t="shared" si="235"/>
        <v>0</v>
      </c>
      <c r="T127" s="295"/>
      <c r="U127" s="295">
        <v>4.22</v>
      </c>
      <c r="V127" s="295">
        <f t="shared" si="236"/>
        <v>0</v>
      </c>
      <c r="W127" s="296">
        <f t="shared" si="237"/>
        <v>9800</v>
      </c>
      <c r="X127" s="297">
        <f t="shared" si="238"/>
        <v>9800</v>
      </c>
      <c r="Y127" s="297">
        <f t="shared" si="239"/>
        <v>0</v>
      </c>
      <c r="Z127" s="437">
        <f t="shared" si="240"/>
        <v>0</v>
      </c>
      <c r="AA127" s="448"/>
      <c r="AB127" s="5"/>
      <c r="AC127" s="5"/>
      <c r="AD127" s="5"/>
      <c r="AE127" s="5"/>
    </row>
    <row r="128" spans="1:31" s="285" customFormat="1" ht="30" customHeight="1" x14ac:dyDescent="0.25">
      <c r="A128" s="306" t="s">
        <v>17</v>
      </c>
      <c r="B128" s="292" t="s">
        <v>354</v>
      </c>
      <c r="C128" s="298" t="s">
        <v>355</v>
      </c>
      <c r="D128" s="294" t="s">
        <v>51</v>
      </c>
      <c r="E128" s="295">
        <v>2</v>
      </c>
      <c r="F128" s="295">
        <v>5100</v>
      </c>
      <c r="G128" s="295">
        <f t="shared" ref="G128" si="241">E128*F128</f>
        <v>10200</v>
      </c>
      <c r="H128" s="295">
        <v>2</v>
      </c>
      <c r="I128" s="295">
        <v>5100</v>
      </c>
      <c r="J128" s="295">
        <f t="shared" ref="J128" si="242">H128*I128</f>
        <v>10200</v>
      </c>
      <c r="K128" s="295"/>
      <c r="L128" s="295">
        <v>5.22</v>
      </c>
      <c r="M128" s="295">
        <f t="shared" ref="M128" si="243">K128*L128</f>
        <v>0</v>
      </c>
      <c r="N128" s="295"/>
      <c r="O128" s="295">
        <v>5.22</v>
      </c>
      <c r="P128" s="295">
        <f t="shared" ref="P128" si="244">N128*O128</f>
        <v>0</v>
      </c>
      <c r="Q128" s="295"/>
      <c r="R128" s="295">
        <v>5.22</v>
      </c>
      <c r="S128" s="295">
        <f t="shared" ref="S128" si="245">Q128*R128</f>
        <v>0</v>
      </c>
      <c r="T128" s="295"/>
      <c r="U128" s="295">
        <v>5.22</v>
      </c>
      <c r="V128" s="295">
        <f t="shared" ref="V128" si="246">T128*U128</f>
        <v>0</v>
      </c>
      <c r="W128" s="296">
        <f t="shared" ref="W128" si="247">G128+M128+S128</f>
        <v>10200</v>
      </c>
      <c r="X128" s="297">
        <f t="shared" ref="X128" si="248">J128+P128+V128</f>
        <v>10200</v>
      </c>
      <c r="Y128" s="297">
        <f t="shared" ref="Y128" si="249">W128-X128</f>
        <v>0</v>
      </c>
      <c r="Z128" s="437">
        <f t="shared" ref="Z128" si="250">Y128/W128</f>
        <v>0</v>
      </c>
      <c r="AA128" s="448"/>
      <c r="AB128" s="5"/>
      <c r="AC128" s="5"/>
      <c r="AD128" s="5"/>
      <c r="AE128" s="5"/>
    </row>
    <row r="129" spans="1:31" s="329" customFormat="1" ht="30" customHeight="1" thickBot="1" x14ac:dyDescent="0.3">
      <c r="A129" s="386" t="s">
        <v>17</v>
      </c>
      <c r="B129" s="478" t="s">
        <v>425</v>
      </c>
      <c r="C129" s="388" t="s">
        <v>426</v>
      </c>
      <c r="D129" s="389"/>
      <c r="E129" s="390"/>
      <c r="F129" s="390">
        <v>0.22</v>
      </c>
      <c r="G129" s="390"/>
      <c r="H129" s="390"/>
      <c r="I129" s="390">
        <v>0.22</v>
      </c>
      <c r="J129" s="390"/>
      <c r="K129" s="390"/>
      <c r="L129" s="390">
        <v>6.22</v>
      </c>
      <c r="M129" s="390">
        <f t="shared" ref="M129" si="251">K129*L129</f>
        <v>0</v>
      </c>
      <c r="N129" s="390"/>
      <c r="O129" s="390">
        <v>6.22</v>
      </c>
      <c r="P129" s="390">
        <f t="shared" ref="P129" si="252">N129*O129</f>
        <v>0</v>
      </c>
      <c r="Q129" s="390"/>
      <c r="R129" s="390">
        <v>6.22</v>
      </c>
      <c r="S129" s="390">
        <f t="shared" ref="S129" si="253">Q129*R129</f>
        <v>0</v>
      </c>
      <c r="T129" s="390"/>
      <c r="U129" s="390">
        <v>6.22</v>
      </c>
      <c r="V129" s="390">
        <f t="shared" ref="V129" si="254">T129*U129</f>
        <v>0</v>
      </c>
      <c r="W129" s="383">
        <f t="shared" ref="W129" si="255">G129+M129+S129</f>
        <v>0</v>
      </c>
      <c r="X129" s="459">
        <f t="shared" ref="X129" si="256">J129+P129+V129</f>
        <v>0</v>
      </c>
      <c r="Y129" s="459">
        <f t="shared" ref="Y129" si="257">W129-X129</f>
        <v>0</v>
      </c>
      <c r="Z129" s="440" t="e">
        <f t="shared" ref="Z129" si="258">Y129/W129</f>
        <v>#DIV/0!</v>
      </c>
      <c r="AA129" s="449"/>
      <c r="AB129" s="5"/>
      <c r="AC129" s="5"/>
      <c r="AD129" s="5"/>
      <c r="AE129" s="5"/>
    </row>
    <row r="130" spans="1:31" ht="30" customHeight="1" thickBot="1" x14ac:dyDescent="0.3">
      <c r="A130" s="355" t="s">
        <v>168</v>
      </c>
      <c r="B130" s="356"/>
      <c r="C130" s="385"/>
      <c r="D130" s="358"/>
      <c r="E130" s="359">
        <f>SUM(E113:E129)</f>
        <v>2435</v>
      </c>
      <c r="F130" s="359"/>
      <c r="G130" s="359">
        <f>SUM(G113:G129)</f>
        <v>191200</v>
      </c>
      <c r="H130" s="359">
        <f>SUM(H113:H129)</f>
        <v>2435</v>
      </c>
      <c r="I130" s="359"/>
      <c r="J130" s="359">
        <f>SUM(J113:J128)</f>
        <v>191200</v>
      </c>
      <c r="K130" s="359">
        <f>SUM(K113:K122)</f>
        <v>0</v>
      </c>
      <c r="L130" s="359"/>
      <c r="M130" s="359">
        <f>SUM(M113:M123)</f>
        <v>0</v>
      </c>
      <c r="N130" s="359">
        <f>SUM(N113:N122)</f>
        <v>0</v>
      </c>
      <c r="O130" s="359"/>
      <c r="P130" s="359">
        <f>SUM(P113:P123)</f>
        <v>0</v>
      </c>
      <c r="Q130" s="359">
        <f>SUM(Q113:Q122)</f>
        <v>0</v>
      </c>
      <c r="R130" s="359"/>
      <c r="S130" s="359">
        <f>SUM(S113:S123)</f>
        <v>0</v>
      </c>
      <c r="T130" s="359">
        <f>SUM(T113:T122)</f>
        <v>0</v>
      </c>
      <c r="U130" s="359"/>
      <c r="V130" s="359">
        <f>SUM(V113:V123)</f>
        <v>0</v>
      </c>
      <c r="W130" s="360">
        <f>SUM(W113:W129)</f>
        <v>191200</v>
      </c>
      <c r="X130" s="360">
        <f>SUM(X113:X129)</f>
        <v>191200</v>
      </c>
      <c r="Y130" s="360">
        <f t="shared" si="118"/>
        <v>0</v>
      </c>
      <c r="Z130" s="441">
        <f>Y130/W130</f>
        <v>0</v>
      </c>
      <c r="AA130" s="445"/>
      <c r="AB130" s="5"/>
      <c r="AC130" s="5"/>
      <c r="AD130" s="5"/>
      <c r="AE130" s="5"/>
    </row>
    <row r="131" spans="1:31" ht="30" customHeight="1" thickBot="1" x14ac:dyDescent="0.3">
      <c r="A131" s="158" t="s">
        <v>14</v>
      </c>
      <c r="B131" s="96">
        <v>8</v>
      </c>
      <c r="C131" s="290" t="s">
        <v>169</v>
      </c>
      <c r="D131" s="159"/>
      <c r="E131" s="291"/>
      <c r="F131" s="291"/>
      <c r="G131" s="291"/>
      <c r="H131" s="291"/>
      <c r="I131" s="291"/>
      <c r="J131" s="291"/>
      <c r="K131" s="291"/>
      <c r="L131" s="291"/>
      <c r="M131" s="291"/>
      <c r="N131" s="291"/>
      <c r="O131" s="291"/>
      <c r="P131" s="291"/>
      <c r="Q131" s="291"/>
      <c r="R131" s="291"/>
      <c r="S131" s="291"/>
      <c r="T131" s="291"/>
      <c r="U131" s="291"/>
      <c r="V131" s="291"/>
      <c r="W131" s="265"/>
      <c r="X131" s="265"/>
      <c r="Y131" s="237"/>
      <c r="Z131" s="265"/>
      <c r="AA131" s="446"/>
      <c r="AB131" s="38"/>
      <c r="AC131" s="38"/>
      <c r="AD131" s="38"/>
      <c r="AE131" s="38"/>
    </row>
    <row r="132" spans="1:31" ht="30" customHeight="1" x14ac:dyDescent="0.25">
      <c r="A132" s="93" t="s">
        <v>17</v>
      </c>
      <c r="B132" s="94" t="s">
        <v>170</v>
      </c>
      <c r="C132" s="99" t="s">
        <v>171</v>
      </c>
      <c r="D132" s="42" t="s">
        <v>172</v>
      </c>
      <c r="E132" s="43"/>
      <c r="F132" s="44"/>
      <c r="G132" s="45">
        <f t="shared" ref="G132:G137" si="259">E132*F132</f>
        <v>0</v>
      </c>
      <c r="H132" s="43"/>
      <c r="I132" s="44"/>
      <c r="J132" s="45">
        <f t="shared" ref="J132:J137" si="260">H132*I132</f>
        <v>0</v>
      </c>
      <c r="K132" s="43"/>
      <c r="L132" s="44"/>
      <c r="M132" s="45">
        <f t="shared" ref="M132:M137" si="261">K132*L132</f>
        <v>0</v>
      </c>
      <c r="N132" s="43"/>
      <c r="O132" s="44"/>
      <c r="P132" s="45">
        <f t="shared" ref="P132:P137" si="262">N132*O132</f>
        <v>0</v>
      </c>
      <c r="Q132" s="43"/>
      <c r="R132" s="44"/>
      <c r="S132" s="45">
        <f t="shared" ref="S132:S137" si="263">Q132*R132</f>
        <v>0</v>
      </c>
      <c r="T132" s="43"/>
      <c r="U132" s="44"/>
      <c r="V132" s="259">
        <f t="shared" ref="V132:V137" si="264">T132*U132</f>
        <v>0</v>
      </c>
      <c r="W132" s="270">
        <f t="shared" ref="W132:W137" si="265">G132+M132+S132</f>
        <v>0</v>
      </c>
      <c r="X132" s="271">
        <f t="shared" ref="X132:X137" si="266">J132+P132+V132</f>
        <v>0</v>
      </c>
      <c r="Y132" s="271">
        <f t="shared" si="118"/>
        <v>0</v>
      </c>
      <c r="Z132" s="438" t="e">
        <f t="shared" ref="Z132:Z137" si="267">Y132/W132</f>
        <v>#DIV/0!</v>
      </c>
      <c r="AA132" s="429"/>
      <c r="AB132" s="47"/>
      <c r="AC132" s="47"/>
      <c r="AD132" s="47"/>
      <c r="AE132" s="47"/>
    </row>
    <row r="133" spans="1:31" ht="30" customHeight="1" x14ac:dyDescent="0.25">
      <c r="A133" s="93" t="s">
        <v>17</v>
      </c>
      <c r="B133" s="94" t="s">
        <v>173</v>
      </c>
      <c r="C133" s="99" t="s">
        <v>174</v>
      </c>
      <c r="D133" s="42" t="s">
        <v>172</v>
      </c>
      <c r="E133" s="43"/>
      <c r="F133" s="44"/>
      <c r="G133" s="45">
        <f t="shared" si="259"/>
        <v>0</v>
      </c>
      <c r="H133" s="43"/>
      <c r="I133" s="44"/>
      <c r="J133" s="45">
        <f t="shared" si="260"/>
        <v>0</v>
      </c>
      <c r="K133" s="43"/>
      <c r="L133" s="44"/>
      <c r="M133" s="45">
        <f t="shared" si="261"/>
        <v>0</v>
      </c>
      <c r="N133" s="43"/>
      <c r="O133" s="44"/>
      <c r="P133" s="45">
        <f t="shared" si="262"/>
        <v>0</v>
      </c>
      <c r="Q133" s="43"/>
      <c r="R133" s="44"/>
      <c r="S133" s="45">
        <f t="shared" si="263"/>
        <v>0</v>
      </c>
      <c r="T133" s="43"/>
      <c r="U133" s="44"/>
      <c r="V133" s="259">
        <f t="shared" si="264"/>
        <v>0</v>
      </c>
      <c r="W133" s="260">
        <f t="shared" si="265"/>
        <v>0</v>
      </c>
      <c r="X133" s="261">
        <f t="shared" si="266"/>
        <v>0</v>
      </c>
      <c r="Y133" s="261">
        <f t="shared" si="118"/>
        <v>0</v>
      </c>
      <c r="Z133" s="420" t="e">
        <f t="shared" si="267"/>
        <v>#DIV/0!</v>
      </c>
      <c r="AA133" s="427"/>
      <c r="AB133" s="47"/>
      <c r="AC133" s="47"/>
      <c r="AD133" s="47"/>
      <c r="AE133" s="47"/>
    </row>
    <row r="134" spans="1:31" ht="30" customHeight="1" x14ac:dyDescent="0.25">
      <c r="A134" s="93" t="s">
        <v>17</v>
      </c>
      <c r="B134" s="94" t="s">
        <v>175</v>
      </c>
      <c r="C134" s="132" t="s">
        <v>176</v>
      </c>
      <c r="D134" s="42" t="s">
        <v>177</v>
      </c>
      <c r="E134" s="100"/>
      <c r="F134" s="101"/>
      <c r="G134" s="45">
        <f t="shared" si="259"/>
        <v>0</v>
      </c>
      <c r="H134" s="100"/>
      <c r="I134" s="101"/>
      <c r="J134" s="45">
        <f t="shared" si="260"/>
        <v>0</v>
      </c>
      <c r="K134" s="43"/>
      <c r="L134" s="44"/>
      <c r="M134" s="45">
        <f t="shared" si="261"/>
        <v>0</v>
      </c>
      <c r="N134" s="43"/>
      <c r="O134" s="44"/>
      <c r="P134" s="45">
        <f t="shared" si="262"/>
        <v>0</v>
      </c>
      <c r="Q134" s="43"/>
      <c r="R134" s="44"/>
      <c r="S134" s="45">
        <f t="shared" si="263"/>
        <v>0</v>
      </c>
      <c r="T134" s="43"/>
      <c r="U134" s="44"/>
      <c r="V134" s="259">
        <f t="shared" si="264"/>
        <v>0</v>
      </c>
      <c r="W134" s="272">
        <f t="shared" si="265"/>
        <v>0</v>
      </c>
      <c r="X134" s="261">
        <f t="shared" si="266"/>
        <v>0</v>
      </c>
      <c r="Y134" s="261">
        <f t="shared" si="118"/>
        <v>0</v>
      </c>
      <c r="Z134" s="420" t="e">
        <f t="shared" si="267"/>
        <v>#DIV/0!</v>
      </c>
      <c r="AA134" s="427"/>
      <c r="AB134" s="47"/>
      <c r="AC134" s="47"/>
      <c r="AD134" s="47"/>
      <c r="AE134" s="47"/>
    </row>
    <row r="135" spans="1:31" ht="30" customHeight="1" x14ac:dyDescent="0.25">
      <c r="A135" s="93" t="s">
        <v>17</v>
      </c>
      <c r="B135" s="94" t="s">
        <v>178</v>
      </c>
      <c r="C135" s="132" t="s">
        <v>243</v>
      </c>
      <c r="D135" s="42" t="s">
        <v>177</v>
      </c>
      <c r="E135" s="43"/>
      <c r="F135" s="44"/>
      <c r="G135" s="45">
        <f t="shared" si="259"/>
        <v>0</v>
      </c>
      <c r="H135" s="43"/>
      <c r="I135" s="44"/>
      <c r="J135" s="45">
        <f t="shared" si="260"/>
        <v>0</v>
      </c>
      <c r="K135" s="100"/>
      <c r="L135" s="101"/>
      <c r="M135" s="45">
        <f t="shared" si="261"/>
        <v>0</v>
      </c>
      <c r="N135" s="100"/>
      <c r="O135" s="101"/>
      <c r="P135" s="45">
        <f t="shared" si="262"/>
        <v>0</v>
      </c>
      <c r="Q135" s="100"/>
      <c r="R135" s="101"/>
      <c r="S135" s="45">
        <f t="shared" si="263"/>
        <v>0</v>
      </c>
      <c r="T135" s="100"/>
      <c r="U135" s="101"/>
      <c r="V135" s="259">
        <f t="shared" si="264"/>
        <v>0</v>
      </c>
      <c r="W135" s="272">
        <f t="shared" si="265"/>
        <v>0</v>
      </c>
      <c r="X135" s="261">
        <f t="shared" si="266"/>
        <v>0</v>
      </c>
      <c r="Y135" s="261">
        <f t="shared" si="118"/>
        <v>0</v>
      </c>
      <c r="Z135" s="420" t="e">
        <f t="shared" si="267"/>
        <v>#DIV/0!</v>
      </c>
      <c r="AA135" s="427"/>
      <c r="AB135" s="47"/>
      <c r="AC135" s="47"/>
      <c r="AD135" s="47"/>
      <c r="AE135" s="47"/>
    </row>
    <row r="136" spans="1:31" ht="30" customHeight="1" x14ac:dyDescent="0.25">
      <c r="A136" s="93" t="s">
        <v>17</v>
      </c>
      <c r="B136" s="94" t="s">
        <v>179</v>
      </c>
      <c r="C136" s="99" t="s">
        <v>180</v>
      </c>
      <c r="D136" s="42" t="s">
        <v>177</v>
      </c>
      <c r="E136" s="43"/>
      <c r="F136" s="44"/>
      <c r="G136" s="45">
        <f t="shared" si="259"/>
        <v>0</v>
      </c>
      <c r="H136" s="43"/>
      <c r="I136" s="44"/>
      <c r="J136" s="45">
        <f t="shared" si="260"/>
        <v>0</v>
      </c>
      <c r="K136" s="43"/>
      <c r="L136" s="44"/>
      <c r="M136" s="45">
        <f t="shared" si="261"/>
        <v>0</v>
      </c>
      <c r="N136" s="43"/>
      <c r="O136" s="44"/>
      <c r="P136" s="45">
        <f t="shared" si="262"/>
        <v>0</v>
      </c>
      <c r="Q136" s="43"/>
      <c r="R136" s="44"/>
      <c r="S136" s="45">
        <f t="shared" si="263"/>
        <v>0</v>
      </c>
      <c r="T136" s="43"/>
      <c r="U136" s="44"/>
      <c r="V136" s="259">
        <f t="shared" si="264"/>
        <v>0</v>
      </c>
      <c r="W136" s="260">
        <f t="shared" si="265"/>
        <v>0</v>
      </c>
      <c r="X136" s="261">
        <f t="shared" si="266"/>
        <v>0</v>
      </c>
      <c r="Y136" s="261">
        <f t="shared" si="118"/>
        <v>0</v>
      </c>
      <c r="Z136" s="420" t="e">
        <f t="shared" si="267"/>
        <v>#DIV/0!</v>
      </c>
      <c r="AA136" s="427"/>
      <c r="AB136" s="47"/>
      <c r="AC136" s="47"/>
      <c r="AD136" s="47"/>
      <c r="AE136" s="47"/>
    </row>
    <row r="137" spans="1:31" ht="30" customHeight="1" thickBot="1" x14ac:dyDescent="0.3">
      <c r="A137" s="115" t="s">
        <v>17</v>
      </c>
      <c r="B137" s="116" t="s">
        <v>181</v>
      </c>
      <c r="C137" s="168" t="s">
        <v>182</v>
      </c>
      <c r="D137" s="50"/>
      <c r="E137" s="51"/>
      <c r="F137" s="52">
        <v>0.22</v>
      </c>
      <c r="G137" s="53">
        <f t="shared" si="259"/>
        <v>0</v>
      </c>
      <c r="H137" s="51"/>
      <c r="I137" s="52">
        <v>0.22</v>
      </c>
      <c r="J137" s="53">
        <f t="shared" si="260"/>
        <v>0</v>
      </c>
      <c r="K137" s="51"/>
      <c r="L137" s="52">
        <v>0.22</v>
      </c>
      <c r="M137" s="53">
        <f t="shared" si="261"/>
        <v>0</v>
      </c>
      <c r="N137" s="51"/>
      <c r="O137" s="52">
        <v>0.22</v>
      </c>
      <c r="P137" s="53">
        <f t="shared" si="262"/>
        <v>0</v>
      </c>
      <c r="Q137" s="51"/>
      <c r="R137" s="52">
        <v>0.22</v>
      </c>
      <c r="S137" s="53">
        <f t="shared" si="263"/>
        <v>0</v>
      </c>
      <c r="T137" s="51"/>
      <c r="U137" s="52">
        <v>0.22</v>
      </c>
      <c r="V137" s="269">
        <f t="shared" si="264"/>
        <v>0</v>
      </c>
      <c r="W137" s="262">
        <f t="shared" si="265"/>
        <v>0</v>
      </c>
      <c r="X137" s="263">
        <f t="shared" si="266"/>
        <v>0</v>
      </c>
      <c r="Y137" s="263">
        <f t="shared" si="118"/>
        <v>0</v>
      </c>
      <c r="Z137" s="439" t="e">
        <f t="shared" si="267"/>
        <v>#DIV/0!</v>
      </c>
      <c r="AA137" s="430"/>
      <c r="AB137" s="5"/>
      <c r="AC137" s="5"/>
      <c r="AD137" s="5"/>
      <c r="AE137" s="5"/>
    </row>
    <row r="138" spans="1:31" ht="30" customHeight="1" thickBot="1" x14ac:dyDescent="0.3">
      <c r="A138" s="160" t="s">
        <v>183</v>
      </c>
      <c r="B138" s="161"/>
      <c r="C138" s="162"/>
      <c r="D138" s="163"/>
      <c r="E138" s="90">
        <f>SUM(E132:E136)</f>
        <v>0</v>
      </c>
      <c r="F138" s="68"/>
      <c r="G138" s="90">
        <f>SUM(G132:G137)</f>
        <v>0</v>
      </c>
      <c r="H138" s="90">
        <f>SUM(H132:H136)</f>
        <v>0</v>
      </c>
      <c r="I138" s="68"/>
      <c r="J138" s="90">
        <f>SUM(J132:J137)</f>
        <v>0</v>
      </c>
      <c r="K138" s="90">
        <f>SUM(K132:K136)</f>
        <v>0</v>
      </c>
      <c r="L138" s="68"/>
      <c r="M138" s="90">
        <f>SUM(M132:M137)</f>
        <v>0</v>
      </c>
      <c r="N138" s="90">
        <f>SUM(N132:N136)</f>
        <v>0</v>
      </c>
      <c r="O138" s="68"/>
      <c r="P138" s="90">
        <f>SUM(P132:P137)</f>
        <v>0</v>
      </c>
      <c r="Q138" s="90">
        <f>SUM(Q132:Q136)</f>
        <v>0</v>
      </c>
      <c r="R138" s="68"/>
      <c r="S138" s="90">
        <f>SUM(S132:S137)</f>
        <v>0</v>
      </c>
      <c r="T138" s="90">
        <f>SUM(T132:T136)</f>
        <v>0</v>
      </c>
      <c r="U138" s="68"/>
      <c r="V138" s="268">
        <f>SUM(V132:V137)</f>
        <v>0</v>
      </c>
      <c r="W138" s="266">
        <f>SUM(W132:W137)</f>
        <v>0</v>
      </c>
      <c r="X138" s="267">
        <f>SUM(X132:X137)</f>
        <v>0</v>
      </c>
      <c r="Y138" s="267">
        <f t="shared" si="118"/>
        <v>0</v>
      </c>
      <c r="Z138" s="435" t="e">
        <f>Y138/W138</f>
        <v>#DIV/0!</v>
      </c>
      <c r="AA138" s="445"/>
      <c r="AB138" s="5"/>
      <c r="AC138" s="5"/>
      <c r="AD138" s="5"/>
      <c r="AE138" s="5"/>
    </row>
    <row r="139" spans="1:31" ht="30" customHeight="1" thickBot="1" x14ac:dyDescent="0.3">
      <c r="A139" s="36" t="s">
        <v>14</v>
      </c>
      <c r="B139" s="307">
        <v>9</v>
      </c>
      <c r="C139" s="287" t="s">
        <v>184</v>
      </c>
      <c r="D139" s="288"/>
      <c r="E139" s="289"/>
      <c r="F139" s="289"/>
      <c r="G139" s="289"/>
      <c r="H139" s="289"/>
      <c r="I139" s="289"/>
      <c r="J139" s="289"/>
      <c r="K139" s="289"/>
      <c r="L139" s="289"/>
      <c r="M139" s="289"/>
      <c r="N139" s="289"/>
      <c r="O139" s="289"/>
      <c r="P139" s="289"/>
      <c r="Q139" s="289"/>
      <c r="R139" s="289"/>
      <c r="S139" s="289"/>
      <c r="T139" s="289"/>
      <c r="U139" s="289"/>
      <c r="V139" s="289"/>
      <c r="W139" s="265"/>
      <c r="X139" s="265"/>
      <c r="Y139" s="237"/>
      <c r="Z139" s="265"/>
      <c r="AA139" s="446"/>
      <c r="AB139" s="5"/>
      <c r="AC139" s="5"/>
      <c r="AD139" s="5"/>
      <c r="AE139" s="5"/>
    </row>
    <row r="140" spans="1:31" ht="30" customHeight="1" x14ac:dyDescent="0.25">
      <c r="A140" s="299" t="s">
        <v>17</v>
      </c>
      <c r="B140" s="309">
        <v>43839</v>
      </c>
      <c r="C140" s="301" t="s">
        <v>357</v>
      </c>
      <c r="D140" s="302" t="s">
        <v>81</v>
      </c>
      <c r="E140" s="303">
        <v>1</v>
      </c>
      <c r="F140" s="303">
        <v>100000</v>
      </c>
      <c r="G140" s="303">
        <f t="shared" ref="G140:G145" si="268">E140*F140</f>
        <v>100000</v>
      </c>
      <c r="H140" s="303">
        <v>1</v>
      </c>
      <c r="I140" s="303">
        <v>100000</v>
      </c>
      <c r="J140" s="303">
        <f t="shared" ref="J140:J145" si="269">H140*I140</f>
        <v>100000</v>
      </c>
      <c r="K140" s="303"/>
      <c r="L140" s="303"/>
      <c r="M140" s="303">
        <f t="shared" ref="M140:M145" si="270">K140*L140</f>
        <v>0</v>
      </c>
      <c r="N140" s="303"/>
      <c r="O140" s="303"/>
      <c r="P140" s="303">
        <f t="shared" ref="P140:P145" si="271">N140*O140</f>
        <v>0</v>
      </c>
      <c r="Q140" s="303"/>
      <c r="R140" s="303"/>
      <c r="S140" s="303">
        <f t="shared" ref="S140:S145" si="272">Q140*R140</f>
        <v>0</v>
      </c>
      <c r="T140" s="303"/>
      <c r="U140" s="303"/>
      <c r="V140" s="303">
        <f t="shared" ref="V140:V145" si="273">T140*U140</f>
        <v>0</v>
      </c>
      <c r="W140" s="304">
        <f t="shared" ref="W140:W145" si="274">G140+M140+S140</f>
        <v>100000</v>
      </c>
      <c r="X140" s="305">
        <f t="shared" ref="X140:X145" si="275">J140+P140+V140</f>
        <v>100000</v>
      </c>
      <c r="Y140" s="296">
        <f t="shared" si="118"/>
        <v>0</v>
      </c>
      <c r="Z140" s="436">
        <f t="shared" ref="Z140:Z145" si="276">Y140/W140</f>
        <v>0</v>
      </c>
      <c r="AA140" s="447"/>
      <c r="AB140" s="47"/>
      <c r="AC140" s="47"/>
      <c r="AD140" s="47"/>
      <c r="AE140" s="47"/>
    </row>
    <row r="141" spans="1:31" ht="30" customHeight="1" x14ac:dyDescent="0.25">
      <c r="A141" s="306" t="s">
        <v>17</v>
      </c>
      <c r="B141" s="308">
        <v>43870</v>
      </c>
      <c r="C141" s="293" t="s">
        <v>358</v>
      </c>
      <c r="D141" s="294" t="s">
        <v>20</v>
      </c>
      <c r="E141" s="295">
        <v>4</v>
      </c>
      <c r="F141" s="295">
        <v>37500</v>
      </c>
      <c r="G141" s="295">
        <f t="shared" si="268"/>
        <v>150000</v>
      </c>
      <c r="H141" s="295">
        <v>4</v>
      </c>
      <c r="I141" s="295">
        <v>37500</v>
      </c>
      <c r="J141" s="295">
        <f t="shared" si="269"/>
        <v>150000</v>
      </c>
      <c r="K141" s="295"/>
      <c r="L141" s="295"/>
      <c r="M141" s="295">
        <f t="shared" si="270"/>
        <v>0</v>
      </c>
      <c r="N141" s="295"/>
      <c r="O141" s="295"/>
      <c r="P141" s="295">
        <f t="shared" si="271"/>
        <v>0</v>
      </c>
      <c r="Q141" s="295"/>
      <c r="R141" s="295"/>
      <c r="S141" s="295">
        <f t="shared" si="272"/>
        <v>0</v>
      </c>
      <c r="T141" s="295"/>
      <c r="U141" s="295"/>
      <c r="V141" s="295">
        <f t="shared" si="273"/>
        <v>0</v>
      </c>
      <c r="W141" s="296">
        <f t="shared" si="274"/>
        <v>150000</v>
      </c>
      <c r="X141" s="297">
        <f t="shared" si="275"/>
        <v>150000</v>
      </c>
      <c r="Y141" s="297">
        <f t="shared" si="118"/>
        <v>0</v>
      </c>
      <c r="Z141" s="437">
        <f t="shared" si="276"/>
        <v>0</v>
      </c>
      <c r="AA141" s="448"/>
      <c r="AB141" s="47"/>
      <c r="AC141" s="47"/>
      <c r="AD141" s="47"/>
      <c r="AE141" s="47"/>
    </row>
    <row r="142" spans="1:31" ht="34.799999999999997" customHeight="1" x14ac:dyDescent="0.25">
      <c r="A142" s="306" t="s">
        <v>17</v>
      </c>
      <c r="B142" s="308">
        <v>43899</v>
      </c>
      <c r="C142" s="293" t="s">
        <v>360</v>
      </c>
      <c r="D142" s="294" t="s">
        <v>20</v>
      </c>
      <c r="E142" s="295">
        <v>4</v>
      </c>
      <c r="F142" s="295">
        <v>7000</v>
      </c>
      <c r="G142" s="295">
        <f t="shared" si="268"/>
        <v>28000</v>
      </c>
      <c r="H142" s="295">
        <v>4</v>
      </c>
      <c r="I142" s="295">
        <v>7000</v>
      </c>
      <c r="J142" s="295">
        <f t="shared" si="269"/>
        <v>28000</v>
      </c>
      <c r="K142" s="295"/>
      <c r="L142" s="295"/>
      <c r="M142" s="295">
        <f t="shared" si="270"/>
        <v>0</v>
      </c>
      <c r="N142" s="295"/>
      <c r="O142" s="295"/>
      <c r="P142" s="295">
        <f t="shared" si="271"/>
        <v>0</v>
      </c>
      <c r="Q142" s="295"/>
      <c r="R142" s="295"/>
      <c r="S142" s="295">
        <f t="shared" si="272"/>
        <v>0</v>
      </c>
      <c r="T142" s="295"/>
      <c r="U142" s="295"/>
      <c r="V142" s="295">
        <f t="shared" si="273"/>
        <v>0</v>
      </c>
      <c r="W142" s="296">
        <f t="shared" si="274"/>
        <v>28000</v>
      </c>
      <c r="X142" s="297">
        <f t="shared" si="275"/>
        <v>28000</v>
      </c>
      <c r="Y142" s="297">
        <f t="shared" si="118"/>
        <v>0</v>
      </c>
      <c r="Z142" s="437">
        <f t="shared" si="276"/>
        <v>0</v>
      </c>
      <c r="AA142" s="448"/>
      <c r="AB142" s="47"/>
      <c r="AC142" s="47"/>
      <c r="AD142" s="47"/>
      <c r="AE142" s="47"/>
    </row>
    <row r="143" spans="1:31" ht="30" customHeight="1" x14ac:dyDescent="0.25">
      <c r="A143" s="306" t="s">
        <v>17</v>
      </c>
      <c r="B143" s="308">
        <v>43930</v>
      </c>
      <c r="C143" s="330" t="s">
        <v>427</v>
      </c>
      <c r="D143" s="294" t="s">
        <v>333</v>
      </c>
      <c r="E143" s="295"/>
      <c r="F143" s="295"/>
      <c r="G143" s="295">
        <f t="shared" si="268"/>
        <v>0</v>
      </c>
      <c r="H143" s="295"/>
      <c r="I143" s="295"/>
      <c r="J143" s="295">
        <f t="shared" si="269"/>
        <v>0</v>
      </c>
      <c r="K143" s="295"/>
      <c r="L143" s="295"/>
      <c r="M143" s="295">
        <f t="shared" si="270"/>
        <v>0</v>
      </c>
      <c r="N143" s="295"/>
      <c r="O143" s="295"/>
      <c r="P143" s="295">
        <f t="shared" si="271"/>
        <v>0</v>
      </c>
      <c r="Q143" s="295"/>
      <c r="R143" s="295"/>
      <c r="S143" s="295">
        <f t="shared" si="272"/>
        <v>0</v>
      </c>
      <c r="T143" s="295"/>
      <c r="U143" s="295"/>
      <c r="V143" s="295">
        <f t="shared" si="273"/>
        <v>0</v>
      </c>
      <c r="W143" s="296">
        <f t="shared" si="274"/>
        <v>0</v>
      </c>
      <c r="X143" s="297">
        <f t="shared" si="275"/>
        <v>0</v>
      </c>
      <c r="Y143" s="297">
        <f t="shared" si="118"/>
        <v>0</v>
      </c>
      <c r="Z143" s="437" t="e">
        <f t="shared" si="276"/>
        <v>#DIV/0!</v>
      </c>
      <c r="AA143" s="448"/>
      <c r="AB143" s="47"/>
      <c r="AC143" s="47"/>
      <c r="AD143" s="47"/>
      <c r="AE143" s="47"/>
    </row>
    <row r="144" spans="1:31" ht="30" customHeight="1" x14ac:dyDescent="0.25">
      <c r="A144" s="306" t="s">
        <v>17</v>
      </c>
      <c r="B144" s="308">
        <v>43960</v>
      </c>
      <c r="C144" s="293" t="s">
        <v>359</v>
      </c>
      <c r="D144" s="294" t="s">
        <v>81</v>
      </c>
      <c r="E144" s="295">
        <v>1</v>
      </c>
      <c r="F144" s="295">
        <v>52500</v>
      </c>
      <c r="G144" s="295">
        <f t="shared" si="268"/>
        <v>52500</v>
      </c>
      <c r="H144" s="295">
        <v>1</v>
      </c>
      <c r="I144" s="295">
        <v>52500</v>
      </c>
      <c r="J144" s="295">
        <f t="shared" si="269"/>
        <v>52500</v>
      </c>
      <c r="K144" s="295"/>
      <c r="L144" s="295"/>
      <c r="M144" s="295">
        <f t="shared" si="270"/>
        <v>0</v>
      </c>
      <c r="N144" s="295"/>
      <c r="O144" s="295"/>
      <c r="P144" s="295">
        <f t="shared" si="271"/>
        <v>0</v>
      </c>
      <c r="Q144" s="295"/>
      <c r="R144" s="295"/>
      <c r="S144" s="295">
        <f t="shared" si="272"/>
        <v>0</v>
      </c>
      <c r="T144" s="295"/>
      <c r="U144" s="295"/>
      <c r="V144" s="295">
        <f t="shared" si="273"/>
        <v>0</v>
      </c>
      <c r="W144" s="296">
        <f t="shared" si="274"/>
        <v>52500</v>
      </c>
      <c r="X144" s="297">
        <f t="shared" si="275"/>
        <v>52500</v>
      </c>
      <c r="Y144" s="297">
        <f t="shared" si="118"/>
        <v>0</v>
      </c>
      <c r="Z144" s="437">
        <f t="shared" si="276"/>
        <v>0</v>
      </c>
      <c r="AA144" s="448"/>
      <c r="AB144" s="47"/>
      <c r="AC144" s="47"/>
      <c r="AD144" s="47"/>
      <c r="AE144" s="47"/>
    </row>
    <row r="145" spans="1:31" ht="30" customHeight="1" x14ac:dyDescent="0.25">
      <c r="A145" s="306" t="s">
        <v>17</v>
      </c>
      <c r="B145" s="308">
        <v>43991</v>
      </c>
      <c r="C145" s="298" t="s">
        <v>361</v>
      </c>
      <c r="D145" s="294" t="s">
        <v>81</v>
      </c>
      <c r="E145" s="295">
        <v>4</v>
      </c>
      <c r="F145" s="295">
        <v>29250</v>
      </c>
      <c r="G145" s="295">
        <f t="shared" si="268"/>
        <v>117000</v>
      </c>
      <c r="H145" s="295">
        <v>4</v>
      </c>
      <c r="I145" s="295">
        <v>29250</v>
      </c>
      <c r="J145" s="295">
        <f t="shared" si="269"/>
        <v>117000</v>
      </c>
      <c r="K145" s="295"/>
      <c r="L145" s="295">
        <v>0.22</v>
      </c>
      <c r="M145" s="295">
        <f t="shared" si="270"/>
        <v>0</v>
      </c>
      <c r="N145" s="295"/>
      <c r="O145" s="295">
        <v>0.22</v>
      </c>
      <c r="P145" s="295">
        <f t="shared" si="271"/>
        <v>0</v>
      </c>
      <c r="Q145" s="295"/>
      <c r="R145" s="295">
        <v>0.22</v>
      </c>
      <c r="S145" s="295">
        <f t="shared" si="272"/>
        <v>0</v>
      </c>
      <c r="T145" s="295"/>
      <c r="U145" s="295">
        <v>0.22</v>
      </c>
      <c r="V145" s="295">
        <f t="shared" si="273"/>
        <v>0</v>
      </c>
      <c r="W145" s="296">
        <f t="shared" si="274"/>
        <v>117000</v>
      </c>
      <c r="X145" s="297">
        <f t="shared" si="275"/>
        <v>117000</v>
      </c>
      <c r="Y145" s="297">
        <f t="shared" si="118"/>
        <v>0</v>
      </c>
      <c r="Z145" s="437">
        <f t="shared" si="276"/>
        <v>0</v>
      </c>
      <c r="AA145" s="448"/>
      <c r="AB145" s="5"/>
      <c r="AC145" s="5"/>
      <c r="AD145" s="5"/>
      <c r="AE145" s="5"/>
    </row>
    <row r="146" spans="1:31" s="285" customFormat="1" ht="30" customHeight="1" x14ac:dyDescent="0.25">
      <c r="A146" s="306" t="s">
        <v>17</v>
      </c>
      <c r="B146" s="308">
        <v>44356</v>
      </c>
      <c r="C146" s="298" t="s">
        <v>362</v>
      </c>
      <c r="D146" s="294" t="s">
        <v>81</v>
      </c>
      <c r="E146" s="295">
        <v>4</v>
      </c>
      <c r="F146" s="295">
        <v>34500</v>
      </c>
      <c r="G146" s="295">
        <f t="shared" ref="G146:G147" si="277">E146*F146</f>
        <v>138000</v>
      </c>
      <c r="H146" s="295">
        <v>4</v>
      </c>
      <c r="I146" s="295">
        <v>34500</v>
      </c>
      <c r="J146" s="295">
        <f t="shared" ref="J146:J147" si="278">H146*I146</f>
        <v>138000</v>
      </c>
      <c r="K146" s="295"/>
      <c r="L146" s="295">
        <v>1.22</v>
      </c>
      <c r="M146" s="295">
        <f t="shared" ref="M146:M147" si="279">K146*L146</f>
        <v>0</v>
      </c>
      <c r="N146" s="295"/>
      <c r="O146" s="295">
        <v>1.22</v>
      </c>
      <c r="P146" s="295">
        <f t="shared" ref="P146:P147" si="280">N146*O146</f>
        <v>0</v>
      </c>
      <c r="Q146" s="295"/>
      <c r="R146" s="295">
        <v>1.22</v>
      </c>
      <c r="S146" s="295">
        <f t="shared" ref="S146:S147" si="281">Q146*R146</f>
        <v>0</v>
      </c>
      <c r="T146" s="295"/>
      <c r="U146" s="295">
        <v>1.22</v>
      </c>
      <c r="V146" s="295">
        <f t="shared" ref="V146:V147" si="282">T146*U146</f>
        <v>0</v>
      </c>
      <c r="W146" s="296">
        <f t="shared" ref="W146:W147" si="283">G146+M146+S146</f>
        <v>138000</v>
      </c>
      <c r="X146" s="297">
        <f t="shared" ref="X146:X147" si="284">J146+P146+V146</f>
        <v>138000</v>
      </c>
      <c r="Y146" s="297">
        <f t="shared" ref="Y146:Y147" si="285">W146-X146</f>
        <v>0</v>
      </c>
      <c r="Z146" s="437">
        <f t="shared" ref="Z146:Z147" si="286">Y146/W146</f>
        <v>0</v>
      </c>
      <c r="AA146" s="448"/>
      <c r="AB146" s="5"/>
      <c r="AC146" s="5"/>
      <c r="AD146" s="5"/>
      <c r="AE146" s="5"/>
    </row>
    <row r="147" spans="1:31" s="285" customFormat="1" ht="30" customHeight="1" x14ac:dyDescent="0.25">
      <c r="A147" s="306" t="s">
        <v>17</v>
      </c>
      <c r="B147" s="308">
        <v>44386</v>
      </c>
      <c r="C147" s="298" t="s">
        <v>363</v>
      </c>
      <c r="D147" s="294" t="s">
        <v>81</v>
      </c>
      <c r="E147" s="295">
        <v>4</v>
      </c>
      <c r="F147" s="295">
        <v>37500</v>
      </c>
      <c r="G147" s="295">
        <f t="shared" si="277"/>
        <v>150000</v>
      </c>
      <c r="H147" s="295">
        <v>4</v>
      </c>
      <c r="I147" s="295">
        <v>37500</v>
      </c>
      <c r="J147" s="295">
        <f t="shared" si="278"/>
        <v>150000</v>
      </c>
      <c r="K147" s="295"/>
      <c r="L147" s="295">
        <v>2.2200000000000002</v>
      </c>
      <c r="M147" s="295">
        <f t="shared" si="279"/>
        <v>0</v>
      </c>
      <c r="N147" s="295"/>
      <c r="O147" s="295">
        <v>2.2200000000000002</v>
      </c>
      <c r="P147" s="295">
        <f t="shared" si="280"/>
        <v>0</v>
      </c>
      <c r="Q147" s="295"/>
      <c r="R147" s="295">
        <v>2.2200000000000002</v>
      </c>
      <c r="S147" s="295">
        <f t="shared" si="281"/>
        <v>0</v>
      </c>
      <c r="T147" s="295"/>
      <c r="U147" s="295">
        <v>2.2200000000000002</v>
      </c>
      <c r="V147" s="295">
        <f t="shared" si="282"/>
        <v>0</v>
      </c>
      <c r="W147" s="296">
        <f t="shared" si="283"/>
        <v>150000</v>
      </c>
      <c r="X147" s="297">
        <f t="shared" si="284"/>
        <v>150000</v>
      </c>
      <c r="Y147" s="297">
        <f t="shared" si="285"/>
        <v>0</v>
      </c>
      <c r="Z147" s="437">
        <f t="shared" si="286"/>
        <v>0</v>
      </c>
      <c r="AA147" s="448"/>
      <c r="AB147" s="5"/>
      <c r="AC147" s="5"/>
      <c r="AD147" s="5"/>
      <c r="AE147" s="5"/>
    </row>
    <row r="148" spans="1:31" s="313" customFormat="1" ht="30" customHeight="1" x14ac:dyDescent="0.25">
      <c r="A148" s="306" t="s">
        <v>17</v>
      </c>
      <c r="B148" s="308">
        <v>44417</v>
      </c>
      <c r="C148" s="298" t="s">
        <v>421</v>
      </c>
      <c r="D148" s="294" t="s">
        <v>20</v>
      </c>
      <c r="E148" s="295"/>
      <c r="F148" s="295"/>
      <c r="G148" s="295">
        <f t="shared" ref="G148:G149" si="287">E148*F148</f>
        <v>0</v>
      </c>
      <c r="H148" s="295"/>
      <c r="I148" s="295"/>
      <c r="J148" s="295">
        <f t="shared" ref="J148:J149" si="288">H148*I148</f>
        <v>0</v>
      </c>
      <c r="K148" s="295"/>
      <c r="L148" s="295">
        <v>3.22</v>
      </c>
      <c r="M148" s="295">
        <f t="shared" ref="M148:M149" si="289">K148*L148</f>
        <v>0</v>
      </c>
      <c r="N148" s="295"/>
      <c r="O148" s="295">
        <v>3.22</v>
      </c>
      <c r="P148" s="295">
        <f t="shared" ref="P148:P149" si="290">N148*O148</f>
        <v>0</v>
      </c>
      <c r="Q148" s="295"/>
      <c r="R148" s="295">
        <v>3.22</v>
      </c>
      <c r="S148" s="295">
        <f t="shared" ref="S148:S149" si="291">Q148*R148</f>
        <v>0</v>
      </c>
      <c r="T148" s="295"/>
      <c r="U148" s="295">
        <v>3.22</v>
      </c>
      <c r="V148" s="295">
        <f t="shared" ref="V148:V149" si="292">T148*U148</f>
        <v>0</v>
      </c>
      <c r="W148" s="296">
        <f t="shared" ref="W148:W149" si="293">G148+M148+S148</f>
        <v>0</v>
      </c>
      <c r="X148" s="297">
        <f t="shared" ref="X148:X149" si="294">J148+P148+V148</f>
        <v>0</v>
      </c>
      <c r="Y148" s="297">
        <f t="shared" ref="Y148:Y149" si="295">W148-X148</f>
        <v>0</v>
      </c>
      <c r="Z148" s="437" t="e">
        <f t="shared" ref="Z148:Z149" si="296">Y148/W148</f>
        <v>#DIV/0!</v>
      </c>
      <c r="AA148" s="448"/>
      <c r="AB148" s="5"/>
      <c r="AC148" s="5"/>
      <c r="AD148" s="5"/>
      <c r="AE148" s="5"/>
    </row>
    <row r="149" spans="1:31" s="313" customFormat="1" ht="36" customHeight="1" thickBot="1" x14ac:dyDescent="0.3">
      <c r="A149" s="386" t="s">
        <v>17</v>
      </c>
      <c r="B149" s="387">
        <v>44448</v>
      </c>
      <c r="C149" s="388" t="s">
        <v>422</v>
      </c>
      <c r="D149" s="389"/>
      <c r="E149" s="390"/>
      <c r="F149" s="390"/>
      <c r="G149" s="390">
        <f t="shared" si="287"/>
        <v>0</v>
      </c>
      <c r="H149" s="390"/>
      <c r="I149" s="390"/>
      <c r="J149" s="390">
        <f t="shared" si="288"/>
        <v>0</v>
      </c>
      <c r="K149" s="390"/>
      <c r="L149" s="390">
        <v>4.22</v>
      </c>
      <c r="M149" s="390">
        <f t="shared" si="289"/>
        <v>0</v>
      </c>
      <c r="N149" s="390"/>
      <c r="O149" s="390">
        <v>4.22</v>
      </c>
      <c r="P149" s="390">
        <f t="shared" si="290"/>
        <v>0</v>
      </c>
      <c r="Q149" s="390"/>
      <c r="R149" s="390">
        <v>4.22</v>
      </c>
      <c r="S149" s="390">
        <f t="shared" si="291"/>
        <v>0</v>
      </c>
      <c r="T149" s="390"/>
      <c r="U149" s="390">
        <v>4.22</v>
      </c>
      <c r="V149" s="390">
        <f t="shared" si="292"/>
        <v>0</v>
      </c>
      <c r="W149" s="383">
        <f t="shared" si="293"/>
        <v>0</v>
      </c>
      <c r="X149" s="382">
        <f t="shared" si="294"/>
        <v>0</v>
      </c>
      <c r="Y149" s="382">
        <f t="shared" si="295"/>
        <v>0</v>
      </c>
      <c r="Z149" s="440" t="e">
        <f t="shared" si="296"/>
        <v>#DIV/0!</v>
      </c>
      <c r="AA149" s="449"/>
      <c r="AB149" s="5"/>
      <c r="AC149" s="5"/>
      <c r="AD149" s="5"/>
      <c r="AE149" s="5"/>
    </row>
    <row r="150" spans="1:31" ht="36" customHeight="1" thickBot="1" x14ac:dyDescent="0.3">
      <c r="A150" s="160" t="s">
        <v>185</v>
      </c>
      <c r="B150" s="161"/>
      <c r="C150" s="162"/>
      <c r="D150" s="391"/>
      <c r="E150" s="392">
        <f>SUM(E140:E147)</f>
        <v>22</v>
      </c>
      <c r="F150" s="393"/>
      <c r="G150" s="394">
        <f>SUM(G140:G147)</f>
        <v>735500</v>
      </c>
      <c r="H150" s="392">
        <f>SUM(H140:H147)</f>
        <v>22</v>
      </c>
      <c r="I150" s="393"/>
      <c r="J150" s="394">
        <f>SUM(J140:J147)</f>
        <v>735500</v>
      </c>
      <c r="K150" s="395">
        <f>SUM(K140:K144)</f>
        <v>0</v>
      </c>
      <c r="L150" s="393"/>
      <c r="M150" s="394">
        <f>SUM(M140:M145)</f>
        <v>0</v>
      </c>
      <c r="N150" s="395">
        <f>SUM(N140:N144)</f>
        <v>0</v>
      </c>
      <c r="O150" s="393"/>
      <c r="P150" s="394">
        <f>SUM(P140:P145)</f>
        <v>0</v>
      </c>
      <c r="Q150" s="395">
        <f>SUM(Q140:Q144)</f>
        <v>0</v>
      </c>
      <c r="R150" s="393"/>
      <c r="S150" s="394">
        <f>SUM(S140:S145)</f>
        <v>0</v>
      </c>
      <c r="T150" s="395">
        <f>SUM(T140:T144)</f>
        <v>0</v>
      </c>
      <c r="U150" s="393"/>
      <c r="V150" s="396">
        <f>SUM(V140:V145)</f>
        <v>0</v>
      </c>
      <c r="W150" s="266">
        <f>SUM(W140:W147)</f>
        <v>735500</v>
      </c>
      <c r="X150" s="267">
        <f>SUM(X140:X147)</f>
        <v>735500</v>
      </c>
      <c r="Y150" s="267">
        <f t="shared" si="118"/>
        <v>0</v>
      </c>
      <c r="Z150" s="435">
        <f>Y150/W150</f>
        <v>0</v>
      </c>
      <c r="AA150" s="445"/>
      <c r="AB150" s="5"/>
      <c r="AC150" s="5"/>
      <c r="AD150" s="5"/>
      <c r="AE150" s="5"/>
    </row>
    <row r="151" spans="1:31" ht="34.799999999999997" customHeight="1" thickBot="1" x14ac:dyDescent="0.3">
      <c r="A151" s="321" t="s">
        <v>14</v>
      </c>
      <c r="B151" s="322">
        <v>10</v>
      </c>
      <c r="C151" s="480" t="s">
        <v>186</v>
      </c>
      <c r="D151" s="324"/>
      <c r="E151" s="325"/>
      <c r="F151" s="325"/>
      <c r="G151" s="325"/>
      <c r="H151" s="325"/>
      <c r="I151" s="325"/>
      <c r="J151" s="325"/>
      <c r="K151" s="325"/>
      <c r="L151" s="325"/>
      <c r="M151" s="325"/>
      <c r="N151" s="325"/>
      <c r="O151" s="325"/>
      <c r="P151" s="325"/>
      <c r="Q151" s="325"/>
      <c r="R151" s="325"/>
      <c r="S151" s="325"/>
      <c r="T151" s="325"/>
      <c r="U151" s="325"/>
      <c r="V151" s="325"/>
      <c r="W151" s="326"/>
      <c r="X151" s="326"/>
      <c r="Y151" s="327"/>
      <c r="Z151" s="326"/>
      <c r="AA151" s="481"/>
      <c r="AB151" s="5"/>
      <c r="AC151" s="5"/>
      <c r="AD151" s="5"/>
      <c r="AE151" s="5"/>
    </row>
    <row r="152" spans="1:31" ht="30" customHeight="1" x14ac:dyDescent="0.25">
      <c r="A152" s="336" t="s">
        <v>17</v>
      </c>
      <c r="B152" s="114">
        <v>43840</v>
      </c>
      <c r="C152" s="367" t="s">
        <v>187</v>
      </c>
      <c r="D152" s="460"/>
      <c r="E152" s="108"/>
      <c r="F152" s="63"/>
      <c r="G152" s="64">
        <f t="shared" ref="G152:G156" si="297">E152*F152</f>
        <v>0</v>
      </c>
      <c r="H152" s="108"/>
      <c r="I152" s="63"/>
      <c r="J152" s="64">
        <f t="shared" ref="J152:J156" si="298">H152*I152</f>
        <v>0</v>
      </c>
      <c r="K152" s="462"/>
      <c r="L152" s="63"/>
      <c r="M152" s="64">
        <f t="shared" ref="M152:M156" si="299">K152*L152</f>
        <v>0</v>
      </c>
      <c r="N152" s="462"/>
      <c r="O152" s="63"/>
      <c r="P152" s="64">
        <f t="shared" ref="P152:P156" si="300">N152*O152</f>
        <v>0</v>
      </c>
      <c r="Q152" s="462"/>
      <c r="R152" s="63"/>
      <c r="S152" s="64">
        <f t="shared" ref="S152:S156" si="301">Q152*R152</f>
        <v>0</v>
      </c>
      <c r="T152" s="462"/>
      <c r="U152" s="63"/>
      <c r="V152" s="273">
        <f t="shared" ref="V152:V156" si="302">T152*U152</f>
        <v>0</v>
      </c>
      <c r="W152" s="479">
        <f>G152+M152+S152</f>
        <v>0</v>
      </c>
      <c r="X152" s="261">
        <f t="shared" ref="X152:X156" si="303">J152+P152+V152</f>
        <v>0</v>
      </c>
      <c r="Y152" s="261">
        <f t="shared" si="118"/>
        <v>0</v>
      </c>
      <c r="Z152" s="420" t="e">
        <f t="shared" ref="Z152:Z156" si="304">Y152/W152</f>
        <v>#DIV/0!</v>
      </c>
      <c r="AA152" s="422"/>
      <c r="AB152" s="47"/>
      <c r="AC152" s="47"/>
      <c r="AD152" s="47"/>
      <c r="AE152" s="47"/>
    </row>
    <row r="153" spans="1:31" ht="30" customHeight="1" x14ac:dyDescent="0.25">
      <c r="A153" s="39" t="s">
        <v>17</v>
      </c>
      <c r="B153" s="102">
        <v>43871</v>
      </c>
      <c r="C153" s="107" t="s">
        <v>187</v>
      </c>
      <c r="D153" s="103"/>
      <c r="E153" s="104"/>
      <c r="F153" s="44"/>
      <c r="G153" s="45">
        <f t="shared" si="297"/>
        <v>0</v>
      </c>
      <c r="H153" s="104"/>
      <c r="I153" s="44"/>
      <c r="J153" s="45">
        <f t="shared" si="298"/>
        <v>0</v>
      </c>
      <c r="K153" s="43"/>
      <c r="L153" s="44"/>
      <c r="M153" s="45">
        <f t="shared" si="299"/>
        <v>0</v>
      </c>
      <c r="N153" s="43"/>
      <c r="O153" s="44"/>
      <c r="P153" s="45">
        <f t="shared" si="300"/>
        <v>0</v>
      </c>
      <c r="Q153" s="43"/>
      <c r="R153" s="44"/>
      <c r="S153" s="45">
        <f t="shared" si="301"/>
        <v>0</v>
      </c>
      <c r="T153" s="43"/>
      <c r="U153" s="44"/>
      <c r="V153" s="259">
        <f t="shared" si="302"/>
        <v>0</v>
      </c>
      <c r="W153" s="260">
        <f>G153+M153+S153</f>
        <v>0</v>
      </c>
      <c r="X153" s="261">
        <f t="shared" si="303"/>
        <v>0</v>
      </c>
      <c r="Y153" s="261">
        <f t="shared" si="118"/>
        <v>0</v>
      </c>
      <c r="Z153" s="420" t="e">
        <f t="shared" si="304"/>
        <v>#DIV/0!</v>
      </c>
      <c r="AA153" s="427"/>
      <c r="AB153" s="47"/>
      <c r="AC153" s="47"/>
      <c r="AD153" s="47"/>
      <c r="AE153" s="47"/>
    </row>
    <row r="154" spans="1:31" ht="30" customHeight="1" x14ac:dyDescent="0.25">
      <c r="A154" s="39" t="s">
        <v>17</v>
      </c>
      <c r="B154" s="102">
        <v>43900</v>
      </c>
      <c r="C154" s="133" t="s">
        <v>187</v>
      </c>
      <c r="D154" s="103"/>
      <c r="E154" s="104"/>
      <c r="F154" s="44"/>
      <c r="G154" s="45">
        <f t="shared" si="297"/>
        <v>0</v>
      </c>
      <c r="H154" s="104"/>
      <c r="I154" s="44"/>
      <c r="J154" s="45">
        <f t="shared" si="298"/>
        <v>0</v>
      </c>
      <c r="K154" s="43"/>
      <c r="L154" s="44"/>
      <c r="M154" s="45">
        <f t="shared" si="299"/>
        <v>0</v>
      </c>
      <c r="N154" s="43"/>
      <c r="O154" s="44"/>
      <c r="P154" s="45">
        <f t="shared" si="300"/>
        <v>0</v>
      </c>
      <c r="Q154" s="43"/>
      <c r="R154" s="44"/>
      <c r="S154" s="45">
        <f t="shared" si="301"/>
        <v>0</v>
      </c>
      <c r="T154" s="43"/>
      <c r="U154" s="44"/>
      <c r="V154" s="259">
        <f t="shared" si="302"/>
        <v>0</v>
      </c>
      <c r="W154" s="260">
        <f>G154+M154+S154</f>
        <v>0</v>
      </c>
      <c r="X154" s="261">
        <f t="shared" si="303"/>
        <v>0</v>
      </c>
      <c r="Y154" s="261">
        <f t="shared" si="118"/>
        <v>0</v>
      </c>
      <c r="Z154" s="420" t="e">
        <f t="shared" si="304"/>
        <v>#DIV/0!</v>
      </c>
      <c r="AA154" s="427"/>
      <c r="AB154" s="47"/>
      <c r="AC154" s="47"/>
      <c r="AD154" s="47"/>
      <c r="AE154" s="47"/>
    </row>
    <row r="155" spans="1:31" ht="30" customHeight="1" x14ac:dyDescent="0.25">
      <c r="A155" s="48" t="s">
        <v>17</v>
      </c>
      <c r="B155" s="109">
        <v>43931</v>
      </c>
      <c r="C155" s="134" t="s">
        <v>242</v>
      </c>
      <c r="D155" s="105" t="s">
        <v>20</v>
      </c>
      <c r="E155" s="106"/>
      <c r="F155" s="52"/>
      <c r="G155" s="45">
        <f t="shared" si="297"/>
        <v>0</v>
      </c>
      <c r="H155" s="106"/>
      <c r="I155" s="52"/>
      <c r="J155" s="45">
        <f t="shared" si="298"/>
        <v>0</v>
      </c>
      <c r="K155" s="51"/>
      <c r="L155" s="52"/>
      <c r="M155" s="53">
        <f t="shared" si="299"/>
        <v>0</v>
      </c>
      <c r="N155" s="51"/>
      <c r="O155" s="52"/>
      <c r="P155" s="53">
        <f t="shared" si="300"/>
        <v>0</v>
      </c>
      <c r="Q155" s="51"/>
      <c r="R155" s="52"/>
      <c r="S155" s="53">
        <f t="shared" si="301"/>
        <v>0</v>
      </c>
      <c r="T155" s="51"/>
      <c r="U155" s="52"/>
      <c r="V155" s="269">
        <f t="shared" si="302"/>
        <v>0</v>
      </c>
      <c r="W155" s="275">
        <f>G155+M155+S155</f>
        <v>0</v>
      </c>
      <c r="X155" s="261">
        <f t="shared" si="303"/>
        <v>0</v>
      </c>
      <c r="Y155" s="261">
        <f t="shared" si="118"/>
        <v>0</v>
      </c>
      <c r="Z155" s="420" t="e">
        <f t="shared" si="304"/>
        <v>#DIV/0!</v>
      </c>
      <c r="AA155" s="428"/>
      <c r="AB155" s="47"/>
      <c r="AC155" s="47"/>
      <c r="AD155" s="47"/>
      <c r="AE155" s="47"/>
    </row>
    <row r="156" spans="1:31" ht="30" customHeight="1" thickBot="1" x14ac:dyDescent="0.3">
      <c r="A156" s="48" t="s">
        <v>17</v>
      </c>
      <c r="B156" s="110">
        <v>43961</v>
      </c>
      <c r="C156" s="98" t="s">
        <v>188</v>
      </c>
      <c r="D156" s="111"/>
      <c r="E156" s="51"/>
      <c r="F156" s="52">
        <v>0.22</v>
      </c>
      <c r="G156" s="53">
        <f t="shared" si="297"/>
        <v>0</v>
      </c>
      <c r="H156" s="51"/>
      <c r="I156" s="52">
        <v>0.22</v>
      </c>
      <c r="J156" s="53">
        <f t="shared" si="298"/>
        <v>0</v>
      </c>
      <c r="K156" s="51"/>
      <c r="L156" s="52">
        <v>0.22</v>
      </c>
      <c r="M156" s="53">
        <f t="shared" si="299"/>
        <v>0</v>
      </c>
      <c r="N156" s="51"/>
      <c r="O156" s="52">
        <v>0.22</v>
      </c>
      <c r="P156" s="53">
        <f t="shared" si="300"/>
        <v>0</v>
      </c>
      <c r="Q156" s="51"/>
      <c r="R156" s="52">
        <v>0.22</v>
      </c>
      <c r="S156" s="53">
        <f t="shared" si="301"/>
        <v>0</v>
      </c>
      <c r="T156" s="51"/>
      <c r="U156" s="52">
        <v>0.22</v>
      </c>
      <c r="V156" s="269">
        <f t="shared" si="302"/>
        <v>0</v>
      </c>
      <c r="W156" s="262">
        <f>G156+M156+S156</f>
        <v>0</v>
      </c>
      <c r="X156" s="263">
        <f t="shared" si="303"/>
        <v>0</v>
      </c>
      <c r="Y156" s="263">
        <f t="shared" si="118"/>
        <v>0</v>
      </c>
      <c r="Z156" s="439" t="e">
        <f t="shared" si="304"/>
        <v>#DIV/0!</v>
      </c>
      <c r="AA156" s="430"/>
      <c r="AB156" s="5"/>
      <c r="AC156" s="5"/>
      <c r="AD156" s="5"/>
      <c r="AE156" s="5"/>
    </row>
    <row r="157" spans="1:31" ht="30" customHeight="1" thickBot="1" x14ac:dyDescent="0.3">
      <c r="A157" s="86" t="s">
        <v>189</v>
      </c>
      <c r="B157" s="87"/>
      <c r="C157" s="88"/>
      <c r="D157" s="89"/>
      <c r="E157" s="90">
        <f>SUM(E152:E156)</f>
        <v>0</v>
      </c>
      <c r="F157" s="68"/>
      <c r="G157" s="67">
        <f>SUM(G152:G156)</f>
        <v>0</v>
      </c>
      <c r="H157" s="90">
        <f>SUM(H152:H155)</f>
        <v>0</v>
      </c>
      <c r="I157" s="68"/>
      <c r="J157" s="67">
        <f>SUM(J152:J156)</f>
        <v>0</v>
      </c>
      <c r="K157" s="69">
        <f>SUM(K152:K155)</f>
        <v>0</v>
      </c>
      <c r="L157" s="68"/>
      <c r="M157" s="67">
        <f>SUM(M152:M156)</f>
        <v>0</v>
      </c>
      <c r="N157" s="69">
        <f>SUM(N152:N155)</f>
        <v>0</v>
      </c>
      <c r="O157" s="68"/>
      <c r="P157" s="67">
        <f>SUM(P152:P156)</f>
        <v>0</v>
      </c>
      <c r="Q157" s="69">
        <f>SUM(Q152:Q155)</f>
        <v>0</v>
      </c>
      <c r="R157" s="68"/>
      <c r="S157" s="67">
        <f>SUM(S152:S156)</f>
        <v>0</v>
      </c>
      <c r="T157" s="69">
        <f>SUM(T152:T155)</f>
        <v>0</v>
      </c>
      <c r="U157" s="68"/>
      <c r="V157" s="233">
        <f>SUM(V152:V156)</f>
        <v>0</v>
      </c>
      <c r="W157" s="266">
        <f>SUM(W152:W156)</f>
        <v>0</v>
      </c>
      <c r="X157" s="267">
        <f>SUM(X152:X156)</f>
        <v>0</v>
      </c>
      <c r="Y157" s="267">
        <f t="shared" ref="Y157:Y218" si="305">W157-X157</f>
        <v>0</v>
      </c>
      <c r="Z157" s="435" t="e">
        <f>Y157/W157</f>
        <v>#DIV/0!</v>
      </c>
      <c r="AA157" s="445"/>
      <c r="AB157" s="5"/>
      <c r="AC157" s="5"/>
      <c r="AD157" s="5"/>
      <c r="AE157" s="5"/>
    </row>
    <row r="158" spans="1:31" ht="30" customHeight="1" thickBot="1" x14ac:dyDescent="0.3">
      <c r="A158" s="95" t="s">
        <v>14</v>
      </c>
      <c r="B158" s="71">
        <v>11</v>
      </c>
      <c r="C158" s="97" t="s">
        <v>190</v>
      </c>
      <c r="D158" s="91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265"/>
      <c r="X158" s="265"/>
      <c r="Y158" s="237"/>
      <c r="Z158" s="265"/>
      <c r="AA158" s="446"/>
      <c r="AB158" s="5"/>
      <c r="AC158" s="5"/>
      <c r="AD158" s="5"/>
      <c r="AE158" s="5"/>
    </row>
    <row r="159" spans="1:31" ht="30" customHeight="1" x14ac:dyDescent="0.25">
      <c r="A159" s="112" t="s">
        <v>17</v>
      </c>
      <c r="B159" s="102">
        <v>43841</v>
      </c>
      <c r="C159" s="107" t="s">
        <v>191</v>
      </c>
      <c r="D159" s="61" t="s">
        <v>51</v>
      </c>
      <c r="E159" s="62"/>
      <c r="F159" s="63"/>
      <c r="G159" s="64">
        <f t="shared" ref="G159" si="306">E159*F159</f>
        <v>0</v>
      </c>
      <c r="H159" s="62"/>
      <c r="I159" s="63"/>
      <c r="J159" s="64">
        <f t="shared" ref="J159" si="307">H159*I159</f>
        <v>0</v>
      </c>
      <c r="K159" s="62"/>
      <c r="L159" s="63"/>
      <c r="M159" s="64">
        <f t="shared" ref="M159" si="308">K159*L159</f>
        <v>0</v>
      </c>
      <c r="N159" s="62"/>
      <c r="O159" s="63"/>
      <c r="P159" s="64">
        <f t="shared" ref="P159" si="309">N159*O159</f>
        <v>0</v>
      </c>
      <c r="Q159" s="62"/>
      <c r="R159" s="63"/>
      <c r="S159" s="64">
        <f t="shared" ref="S159" si="310">Q159*R159</f>
        <v>0</v>
      </c>
      <c r="T159" s="62"/>
      <c r="U159" s="63"/>
      <c r="V159" s="273">
        <f t="shared" ref="V159" si="311">T159*U159</f>
        <v>0</v>
      </c>
      <c r="W159" s="274">
        <f>G159+M159+S159</f>
        <v>0</v>
      </c>
      <c r="X159" s="271">
        <f t="shared" ref="X159:X160" si="312">J159+P159+V159</f>
        <v>0</v>
      </c>
      <c r="Y159" s="271">
        <f t="shared" si="305"/>
        <v>0</v>
      </c>
      <c r="Z159" s="438" t="e">
        <f t="shared" ref="Z159:Z160" si="313">Y159/W159</f>
        <v>#DIV/0!</v>
      </c>
      <c r="AA159" s="429"/>
      <c r="AB159" s="47"/>
      <c r="AC159" s="47"/>
      <c r="AD159" s="47"/>
      <c r="AE159" s="47"/>
    </row>
    <row r="160" spans="1:31" ht="30" customHeight="1" thickBot="1" x14ac:dyDescent="0.3">
      <c r="A160" s="113" t="s">
        <v>17</v>
      </c>
      <c r="B160" s="102">
        <v>43872</v>
      </c>
      <c r="C160" s="66" t="s">
        <v>191</v>
      </c>
      <c r="D160" s="50" t="s">
        <v>51</v>
      </c>
      <c r="E160" s="51"/>
      <c r="F160" s="52"/>
      <c r="G160" s="45">
        <f>E160*F160</f>
        <v>0</v>
      </c>
      <c r="H160" s="51"/>
      <c r="I160" s="52"/>
      <c r="J160" s="45">
        <f>H160*I160</f>
        <v>0</v>
      </c>
      <c r="K160" s="51"/>
      <c r="L160" s="52"/>
      <c r="M160" s="53">
        <f>K160*L160</f>
        <v>0</v>
      </c>
      <c r="N160" s="51"/>
      <c r="O160" s="52"/>
      <c r="P160" s="53">
        <f>N160*O160</f>
        <v>0</v>
      </c>
      <c r="Q160" s="51"/>
      <c r="R160" s="52"/>
      <c r="S160" s="53">
        <f>Q160*R160</f>
        <v>0</v>
      </c>
      <c r="T160" s="51"/>
      <c r="U160" s="52"/>
      <c r="V160" s="269">
        <f>T160*U160</f>
        <v>0</v>
      </c>
      <c r="W160" s="276">
        <f>G160+M160+S160</f>
        <v>0</v>
      </c>
      <c r="X160" s="263">
        <f t="shared" si="312"/>
        <v>0</v>
      </c>
      <c r="Y160" s="263">
        <f t="shared" si="305"/>
        <v>0</v>
      </c>
      <c r="Z160" s="439" t="e">
        <f t="shared" si="313"/>
        <v>#DIV/0!</v>
      </c>
      <c r="AA160" s="430"/>
      <c r="AB160" s="47"/>
      <c r="AC160" s="47"/>
      <c r="AD160" s="47"/>
      <c r="AE160" s="47"/>
    </row>
    <row r="161" spans="1:31" ht="30" customHeight="1" thickBot="1" x14ac:dyDescent="0.3">
      <c r="A161" s="535" t="s">
        <v>192</v>
      </c>
      <c r="B161" s="536"/>
      <c r="C161" s="536"/>
      <c r="D161" s="537"/>
      <c r="E161" s="90">
        <f>SUM(E159:E160)</f>
        <v>0</v>
      </c>
      <c r="F161" s="68"/>
      <c r="G161" s="67">
        <f>SUM(G159:G160)</f>
        <v>0</v>
      </c>
      <c r="H161" s="90">
        <f>SUM(H159:H160)</f>
        <v>0</v>
      </c>
      <c r="I161" s="68"/>
      <c r="J161" s="67">
        <f>SUM(J159:J160)</f>
        <v>0</v>
      </c>
      <c r="K161" s="69">
        <f>SUM(K159:K160)</f>
        <v>0</v>
      </c>
      <c r="L161" s="68"/>
      <c r="M161" s="67">
        <f>SUM(M159:M160)</f>
        <v>0</v>
      </c>
      <c r="N161" s="69">
        <f>SUM(N159:N160)</f>
        <v>0</v>
      </c>
      <c r="O161" s="68"/>
      <c r="P161" s="67">
        <f>SUM(P159:P160)</f>
        <v>0</v>
      </c>
      <c r="Q161" s="69">
        <f>SUM(Q159:Q160)</f>
        <v>0</v>
      </c>
      <c r="R161" s="68"/>
      <c r="S161" s="67">
        <f>SUM(S159:S160)</f>
        <v>0</v>
      </c>
      <c r="T161" s="69">
        <f>SUM(T159:T160)</f>
        <v>0</v>
      </c>
      <c r="U161" s="68"/>
      <c r="V161" s="233">
        <f>SUM(V159:V160)</f>
        <v>0</v>
      </c>
      <c r="W161" s="266">
        <f>SUM(W159:W160)</f>
        <v>0</v>
      </c>
      <c r="X161" s="267">
        <f>SUM(X159:X160)</f>
        <v>0</v>
      </c>
      <c r="Y161" s="267">
        <f t="shared" si="305"/>
        <v>0</v>
      </c>
      <c r="Z161" s="435" t="e">
        <f>Y161/W161</f>
        <v>#DIV/0!</v>
      </c>
      <c r="AA161" s="445"/>
      <c r="AB161" s="5"/>
      <c r="AC161" s="5"/>
      <c r="AD161" s="5"/>
      <c r="AE161" s="5"/>
    </row>
    <row r="162" spans="1:31" ht="30" customHeight="1" thickBot="1" x14ac:dyDescent="0.3">
      <c r="A162" s="70" t="s">
        <v>14</v>
      </c>
      <c r="B162" s="71">
        <v>12</v>
      </c>
      <c r="C162" s="72" t="s">
        <v>193</v>
      </c>
      <c r="D162" s="153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265"/>
      <c r="X162" s="265"/>
      <c r="Y162" s="237"/>
      <c r="Z162" s="265"/>
      <c r="AA162" s="446"/>
      <c r="AB162" s="5"/>
      <c r="AC162" s="5"/>
      <c r="AD162" s="5"/>
      <c r="AE162" s="5"/>
    </row>
    <row r="163" spans="1:31" ht="30" customHeight="1" x14ac:dyDescent="0.25">
      <c r="A163" s="59" t="s">
        <v>17</v>
      </c>
      <c r="B163" s="114">
        <v>43842</v>
      </c>
      <c r="C163" s="152" t="s">
        <v>194</v>
      </c>
      <c r="D163" s="154" t="s">
        <v>195</v>
      </c>
      <c r="E163" s="108"/>
      <c r="F163" s="63"/>
      <c r="G163" s="64">
        <f t="shared" ref="G163:G165" si="314">E163*F163</f>
        <v>0</v>
      </c>
      <c r="H163" s="108"/>
      <c r="I163" s="63"/>
      <c r="J163" s="64">
        <f t="shared" ref="J163:J165" si="315">H163*I163</f>
        <v>0</v>
      </c>
      <c r="K163" s="62"/>
      <c r="L163" s="63"/>
      <c r="M163" s="64">
        <f t="shared" ref="M163:M165" si="316">K163*L163</f>
        <v>0</v>
      </c>
      <c r="N163" s="62"/>
      <c r="O163" s="63"/>
      <c r="P163" s="64">
        <f t="shared" ref="P163:P165" si="317">N163*O163</f>
        <v>0</v>
      </c>
      <c r="Q163" s="62"/>
      <c r="R163" s="63"/>
      <c r="S163" s="64">
        <f t="shared" ref="S163:S166" si="318">Q163*R163</f>
        <v>0</v>
      </c>
      <c r="T163" s="62"/>
      <c r="U163" s="63"/>
      <c r="V163" s="273">
        <f t="shared" ref="V163:V166" si="319">T163*U163</f>
        <v>0</v>
      </c>
      <c r="W163" s="364">
        <f>G163+M163+S163</f>
        <v>0</v>
      </c>
      <c r="X163" s="305">
        <f t="shared" ref="X163:X166" si="320">J163+P163+V163</f>
        <v>0</v>
      </c>
      <c r="Y163" s="305">
        <f t="shared" si="305"/>
        <v>0</v>
      </c>
      <c r="Z163" s="436" t="e">
        <f t="shared" ref="Z163:Z166" si="321">Y163/W163</f>
        <v>#DIV/0!</v>
      </c>
      <c r="AA163" s="447"/>
      <c r="AB163" s="47"/>
      <c r="AC163" s="47"/>
      <c r="AD163" s="47"/>
      <c r="AE163" s="47"/>
    </row>
    <row r="164" spans="1:31" ht="30" customHeight="1" x14ac:dyDescent="0.25">
      <c r="A164" s="39" t="s">
        <v>17</v>
      </c>
      <c r="B164" s="102">
        <v>43873</v>
      </c>
      <c r="C164" s="73" t="s">
        <v>364</v>
      </c>
      <c r="D164" s="155" t="s">
        <v>172</v>
      </c>
      <c r="E164" s="104">
        <v>200</v>
      </c>
      <c r="F164" s="44">
        <v>180</v>
      </c>
      <c r="G164" s="45">
        <f t="shared" si="314"/>
        <v>36000</v>
      </c>
      <c r="H164" s="104">
        <v>200</v>
      </c>
      <c r="I164" s="44">
        <v>180</v>
      </c>
      <c r="J164" s="45">
        <f t="shared" si="315"/>
        <v>36000</v>
      </c>
      <c r="K164" s="43"/>
      <c r="L164" s="44"/>
      <c r="M164" s="45">
        <f t="shared" si="316"/>
        <v>0</v>
      </c>
      <c r="N164" s="43"/>
      <c r="O164" s="44"/>
      <c r="P164" s="45">
        <f t="shared" si="317"/>
        <v>0</v>
      </c>
      <c r="Q164" s="43"/>
      <c r="R164" s="44"/>
      <c r="S164" s="45">
        <f t="shared" si="318"/>
        <v>0</v>
      </c>
      <c r="T164" s="43"/>
      <c r="U164" s="44"/>
      <c r="V164" s="259">
        <f t="shared" si="319"/>
        <v>0</v>
      </c>
      <c r="W164" s="365">
        <f>G164+M164+S164</f>
        <v>36000</v>
      </c>
      <c r="X164" s="297">
        <f t="shared" si="320"/>
        <v>36000</v>
      </c>
      <c r="Y164" s="296">
        <f t="shared" si="305"/>
        <v>0</v>
      </c>
      <c r="Z164" s="437">
        <f t="shared" si="321"/>
        <v>0</v>
      </c>
      <c r="AA164" s="448"/>
      <c r="AB164" s="47"/>
      <c r="AC164" s="47"/>
      <c r="AD164" s="47"/>
      <c r="AE164" s="47"/>
    </row>
    <row r="165" spans="1:31" ht="30" customHeight="1" x14ac:dyDescent="0.25">
      <c r="A165" s="48" t="s">
        <v>17</v>
      </c>
      <c r="B165" s="109">
        <v>43902</v>
      </c>
      <c r="C165" s="66" t="s">
        <v>365</v>
      </c>
      <c r="D165" s="156" t="s">
        <v>172</v>
      </c>
      <c r="E165" s="106">
        <v>200</v>
      </c>
      <c r="F165" s="52">
        <v>250</v>
      </c>
      <c r="G165" s="53">
        <f t="shared" si="314"/>
        <v>50000</v>
      </c>
      <c r="H165" s="106">
        <v>200</v>
      </c>
      <c r="I165" s="52">
        <v>250</v>
      </c>
      <c r="J165" s="53">
        <f t="shared" si="315"/>
        <v>50000</v>
      </c>
      <c r="K165" s="51"/>
      <c r="L165" s="52"/>
      <c r="M165" s="53">
        <f t="shared" si="316"/>
        <v>0</v>
      </c>
      <c r="N165" s="51"/>
      <c r="O165" s="52"/>
      <c r="P165" s="53">
        <f t="shared" si="317"/>
        <v>0</v>
      </c>
      <c r="Q165" s="51"/>
      <c r="R165" s="52"/>
      <c r="S165" s="53">
        <f t="shared" si="318"/>
        <v>0</v>
      </c>
      <c r="T165" s="51"/>
      <c r="U165" s="52"/>
      <c r="V165" s="269">
        <f t="shared" si="319"/>
        <v>0</v>
      </c>
      <c r="W165" s="365">
        <f>G165+M165+S165</f>
        <v>50000</v>
      </c>
      <c r="X165" s="297">
        <f t="shared" si="320"/>
        <v>50000</v>
      </c>
      <c r="Y165" s="296">
        <f t="shared" si="305"/>
        <v>0</v>
      </c>
      <c r="Z165" s="437">
        <f t="shared" si="321"/>
        <v>0</v>
      </c>
      <c r="AA165" s="448"/>
      <c r="AB165" s="47"/>
      <c r="AC165" s="47"/>
      <c r="AD165" s="47"/>
      <c r="AE165" s="47"/>
    </row>
    <row r="166" spans="1:31" ht="30" customHeight="1" thickBot="1" x14ac:dyDescent="0.3">
      <c r="A166" s="48" t="s">
        <v>17</v>
      </c>
      <c r="B166" s="109">
        <v>43933</v>
      </c>
      <c r="C166" s="168" t="s">
        <v>366</v>
      </c>
      <c r="D166" s="156" t="s">
        <v>172</v>
      </c>
      <c r="E166" s="106">
        <v>400</v>
      </c>
      <c r="F166" s="52">
        <v>50</v>
      </c>
      <c r="G166" s="53">
        <f>E166*F166</f>
        <v>20000</v>
      </c>
      <c r="H166" s="106">
        <v>400</v>
      </c>
      <c r="I166" s="52">
        <v>50</v>
      </c>
      <c r="J166" s="53">
        <f>H166*I166</f>
        <v>20000</v>
      </c>
      <c r="K166" s="51"/>
      <c r="L166" s="52">
        <v>0.22</v>
      </c>
      <c r="M166" s="53">
        <f>K166*L166</f>
        <v>0</v>
      </c>
      <c r="N166" s="51"/>
      <c r="O166" s="52">
        <v>0.22</v>
      </c>
      <c r="P166" s="53">
        <f>N166*O166</f>
        <v>0</v>
      </c>
      <c r="Q166" s="51"/>
      <c r="R166" s="52">
        <v>0.22</v>
      </c>
      <c r="S166" s="53">
        <f t="shared" si="318"/>
        <v>0</v>
      </c>
      <c r="T166" s="51"/>
      <c r="U166" s="52">
        <v>0.22</v>
      </c>
      <c r="V166" s="269">
        <f t="shared" si="319"/>
        <v>0</v>
      </c>
      <c r="W166" s="381">
        <f>G166+M166+S166</f>
        <v>20000</v>
      </c>
      <c r="X166" s="382">
        <f t="shared" si="320"/>
        <v>20000</v>
      </c>
      <c r="Y166" s="383">
        <f t="shared" si="305"/>
        <v>0</v>
      </c>
      <c r="Z166" s="440">
        <f t="shared" si="321"/>
        <v>0</v>
      </c>
      <c r="AA166" s="449"/>
      <c r="AB166" s="5"/>
      <c r="AC166" s="5"/>
      <c r="AD166" s="5"/>
      <c r="AE166" s="5"/>
    </row>
    <row r="167" spans="1:31" ht="30" customHeight="1" thickBot="1" x14ac:dyDescent="0.3">
      <c r="A167" s="355" t="s">
        <v>196</v>
      </c>
      <c r="B167" s="356"/>
      <c r="C167" s="385"/>
      <c r="D167" s="358"/>
      <c r="E167" s="359">
        <f>SUM(E163:E166)</f>
        <v>800</v>
      </c>
      <c r="F167" s="359"/>
      <c r="G167" s="359">
        <f>SUM(G163:G166)</f>
        <v>106000</v>
      </c>
      <c r="H167" s="359">
        <f>SUM(H163:H166)</f>
        <v>800</v>
      </c>
      <c r="I167" s="359"/>
      <c r="J167" s="359">
        <f>SUM(J163:J166)</f>
        <v>106000</v>
      </c>
      <c r="K167" s="359">
        <f>SUM(K163:K165)</f>
        <v>0</v>
      </c>
      <c r="L167" s="359"/>
      <c r="M167" s="359">
        <f>SUM(M163:M166)</f>
        <v>0</v>
      </c>
      <c r="N167" s="359">
        <f>SUM(N163:N165)</f>
        <v>0</v>
      </c>
      <c r="O167" s="359"/>
      <c r="P167" s="359">
        <f>SUM(P163:P166)</f>
        <v>0</v>
      </c>
      <c r="Q167" s="359">
        <f>SUM(Q163:Q165)</f>
        <v>0</v>
      </c>
      <c r="R167" s="359"/>
      <c r="S167" s="359">
        <f>SUM(S163:S166)</f>
        <v>0</v>
      </c>
      <c r="T167" s="359">
        <f>SUM(T163:T165)</f>
        <v>0</v>
      </c>
      <c r="U167" s="359"/>
      <c r="V167" s="359">
        <f>SUM(V163:V166)</f>
        <v>0</v>
      </c>
      <c r="W167" s="360">
        <f t="shared" ref="W167:X167" si="322">SUM(W163:W166)</f>
        <v>106000</v>
      </c>
      <c r="X167" s="360">
        <f t="shared" si="322"/>
        <v>106000</v>
      </c>
      <c r="Y167" s="360">
        <f t="shared" si="305"/>
        <v>0</v>
      </c>
      <c r="Z167" s="441">
        <f>Y167/W167</f>
        <v>0</v>
      </c>
      <c r="AA167" s="445"/>
      <c r="AB167" s="5"/>
      <c r="AC167" s="5"/>
      <c r="AD167" s="5"/>
      <c r="AE167" s="5"/>
    </row>
    <row r="168" spans="1:31" ht="30" customHeight="1" thickBot="1" x14ac:dyDescent="0.3">
      <c r="A168" s="36" t="s">
        <v>14</v>
      </c>
      <c r="B168" s="307">
        <v>13</v>
      </c>
      <c r="C168" s="287" t="s">
        <v>197</v>
      </c>
      <c r="D168" s="288"/>
      <c r="E168" s="384"/>
      <c r="F168" s="384"/>
      <c r="G168" s="384"/>
      <c r="H168" s="384"/>
      <c r="I168" s="384"/>
      <c r="J168" s="384"/>
      <c r="K168" s="384"/>
      <c r="L168" s="384"/>
      <c r="M168" s="384"/>
      <c r="N168" s="384"/>
      <c r="O168" s="384"/>
      <c r="P168" s="384"/>
      <c r="Q168" s="384"/>
      <c r="R168" s="384"/>
      <c r="S168" s="384"/>
      <c r="T168" s="384"/>
      <c r="U168" s="384"/>
      <c r="V168" s="384"/>
      <c r="W168" s="265"/>
      <c r="X168" s="265"/>
      <c r="Y168" s="237"/>
      <c r="Z168" s="265"/>
      <c r="AA168" s="446"/>
      <c r="AB168" s="5"/>
      <c r="AC168" s="5"/>
      <c r="AD168" s="5"/>
      <c r="AE168" s="5"/>
    </row>
    <row r="169" spans="1:31" ht="30" customHeight="1" thickBot="1" x14ac:dyDescent="0.3">
      <c r="A169" s="341" t="s">
        <v>15</v>
      </c>
      <c r="B169" s="342" t="s">
        <v>198</v>
      </c>
      <c r="C169" s="368" t="s">
        <v>199</v>
      </c>
      <c r="D169" s="344"/>
      <c r="E169" s="345">
        <f>SUM(E170:E172)</f>
        <v>0</v>
      </c>
      <c r="F169" s="345"/>
      <c r="G169" s="345">
        <f>SUM(G170:G173)</f>
        <v>0</v>
      </c>
      <c r="H169" s="345">
        <f>SUM(H170:H172)</f>
        <v>0</v>
      </c>
      <c r="I169" s="345"/>
      <c r="J169" s="345">
        <f>SUM(J170:J173)</f>
        <v>0</v>
      </c>
      <c r="K169" s="345">
        <f>SUM(K170:K172)</f>
        <v>0</v>
      </c>
      <c r="L169" s="345"/>
      <c r="M169" s="345">
        <f>SUM(M170:M173)</f>
        <v>0</v>
      </c>
      <c r="N169" s="345">
        <f>SUM(N170:N172)</f>
        <v>0</v>
      </c>
      <c r="O169" s="345"/>
      <c r="P169" s="345">
        <f>SUM(P170:P173)</f>
        <v>0</v>
      </c>
      <c r="Q169" s="345">
        <f>SUM(Q170:Q172)</f>
        <v>0</v>
      </c>
      <c r="R169" s="345"/>
      <c r="S169" s="345">
        <f>SUM(S170:S173)</f>
        <v>0</v>
      </c>
      <c r="T169" s="345">
        <f>SUM(T170:T172)</f>
        <v>0</v>
      </c>
      <c r="U169" s="345"/>
      <c r="V169" s="345">
        <f>SUM(V170:V173)</f>
        <v>0</v>
      </c>
      <c r="W169" s="345">
        <f>SUM(W170:W173)</f>
        <v>0</v>
      </c>
      <c r="X169" s="345">
        <f>SUM(X170:X173)</f>
        <v>0</v>
      </c>
      <c r="Y169" s="345">
        <f t="shared" si="305"/>
        <v>0</v>
      </c>
      <c r="Z169" s="442" t="e">
        <f>Y169/W169</f>
        <v>#DIV/0!</v>
      </c>
      <c r="AA169" s="421"/>
      <c r="AB169" s="38"/>
      <c r="AC169" s="38"/>
      <c r="AD169" s="38"/>
      <c r="AE169" s="38"/>
    </row>
    <row r="170" spans="1:31" ht="30" customHeight="1" x14ac:dyDescent="0.25">
      <c r="A170" s="336" t="s">
        <v>17</v>
      </c>
      <c r="B170" s="337" t="s">
        <v>200</v>
      </c>
      <c r="C170" s="169" t="s">
        <v>201</v>
      </c>
      <c r="D170" s="379" t="s">
        <v>81</v>
      </c>
      <c r="E170" s="340"/>
      <c r="F170" s="63"/>
      <c r="G170" s="64">
        <f t="shared" ref="G170:G172" si="323">E170*F170</f>
        <v>0</v>
      </c>
      <c r="H170" s="340"/>
      <c r="I170" s="63"/>
      <c r="J170" s="64">
        <f t="shared" ref="J170:J172" si="324">H170*I170</f>
        <v>0</v>
      </c>
      <c r="K170" s="340"/>
      <c r="L170" s="63"/>
      <c r="M170" s="64">
        <f t="shared" ref="M170:M173" si="325">K170*L170</f>
        <v>0</v>
      </c>
      <c r="N170" s="340"/>
      <c r="O170" s="63"/>
      <c r="P170" s="64">
        <f t="shared" ref="P170:P173" si="326">N170*O170</f>
        <v>0</v>
      </c>
      <c r="Q170" s="340"/>
      <c r="R170" s="63"/>
      <c r="S170" s="64">
        <f t="shared" ref="S170:S173" si="327">Q170*R170</f>
        <v>0</v>
      </c>
      <c r="T170" s="340"/>
      <c r="U170" s="63"/>
      <c r="V170" s="273">
        <f t="shared" ref="V170:V173" si="328">T170*U170</f>
        <v>0</v>
      </c>
      <c r="W170" s="380">
        <f t="shared" ref="W170:W191" si="329">G170+M170+S170</f>
        <v>0</v>
      </c>
      <c r="X170" s="261">
        <f t="shared" ref="X170:X191" si="330">J170+P170+V170</f>
        <v>0</v>
      </c>
      <c r="Y170" s="261">
        <f t="shared" si="305"/>
        <v>0</v>
      </c>
      <c r="Z170" s="420" t="e">
        <f t="shared" ref="Z170:Z191" si="331">Y170/W170</f>
        <v>#DIV/0!</v>
      </c>
      <c r="AA170" s="422"/>
      <c r="AB170" s="47"/>
      <c r="AC170" s="47"/>
      <c r="AD170" s="47"/>
      <c r="AE170" s="47"/>
    </row>
    <row r="171" spans="1:31" ht="30" customHeight="1" x14ac:dyDescent="0.25">
      <c r="A171" s="39" t="s">
        <v>17</v>
      </c>
      <c r="B171" s="149" t="s">
        <v>202</v>
      </c>
      <c r="C171" s="170" t="s">
        <v>203</v>
      </c>
      <c r="D171" s="187" t="s">
        <v>81</v>
      </c>
      <c r="E171" s="43"/>
      <c r="F171" s="44"/>
      <c r="G171" s="45">
        <f t="shared" si="323"/>
        <v>0</v>
      </c>
      <c r="H171" s="43"/>
      <c r="I171" s="44"/>
      <c r="J171" s="45">
        <f t="shared" si="324"/>
        <v>0</v>
      </c>
      <c r="K171" s="43"/>
      <c r="L171" s="44"/>
      <c r="M171" s="45">
        <f t="shared" si="325"/>
        <v>0</v>
      </c>
      <c r="N171" s="43"/>
      <c r="O171" s="44"/>
      <c r="P171" s="45">
        <f t="shared" si="326"/>
        <v>0</v>
      </c>
      <c r="Q171" s="43"/>
      <c r="R171" s="44"/>
      <c r="S171" s="45">
        <f t="shared" si="327"/>
        <v>0</v>
      </c>
      <c r="T171" s="43"/>
      <c r="U171" s="44"/>
      <c r="V171" s="259">
        <f t="shared" si="328"/>
        <v>0</v>
      </c>
      <c r="W171" s="260">
        <f t="shared" si="329"/>
        <v>0</v>
      </c>
      <c r="X171" s="261">
        <f t="shared" si="330"/>
        <v>0</v>
      </c>
      <c r="Y171" s="261">
        <f t="shared" si="305"/>
        <v>0</v>
      </c>
      <c r="Z171" s="420" t="e">
        <f t="shared" si="331"/>
        <v>#DIV/0!</v>
      </c>
      <c r="AA171" s="427"/>
      <c r="AB171" s="47"/>
      <c r="AC171" s="47"/>
      <c r="AD171" s="47"/>
      <c r="AE171" s="47"/>
    </row>
    <row r="172" spans="1:31" ht="30" customHeight="1" x14ac:dyDescent="0.25">
      <c r="A172" s="39" t="s">
        <v>17</v>
      </c>
      <c r="B172" s="149" t="s">
        <v>204</v>
      </c>
      <c r="C172" s="170" t="s">
        <v>205</v>
      </c>
      <c r="D172" s="42" t="s">
        <v>81</v>
      </c>
      <c r="E172" s="43"/>
      <c r="F172" s="44"/>
      <c r="G172" s="45">
        <f t="shared" si="323"/>
        <v>0</v>
      </c>
      <c r="H172" s="43"/>
      <c r="I172" s="44"/>
      <c r="J172" s="45">
        <f t="shared" si="324"/>
        <v>0</v>
      </c>
      <c r="K172" s="43"/>
      <c r="L172" s="44"/>
      <c r="M172" s="45">
        <f t="shared" si="325"/>
        <v>0</v>
      </c>
      <c r="N172" s="43"/>
      <c r="O172" s="44"/>
      <c r="P172" s="45">
        <f t="shared" si="326"/>
        <v>0</v>
      </c>
      <c r="Q172" s="43"/>
      <c r="R172" s="44"/>
      <c r="S172" s="45">
        <f t="shared" si="327"/>
        <v>0</v>
      </c>
      <c r="T172" s="43"/>
      <c r="U172" s="44"/>
      <c r="V172" s="259">
        <f t="shared" si="328"/>
        <v>0</v>
      </c>
      <c r="W172" s="260">
        <f t="shared" si="329"/>
        <v>0</v>
      </c>
      <c r="X172" s="261">
        <f t="shared" si="330"/>
        <v>0</v>
      </c>
      <c r="Y172" s="261">
        <f t="shared" si="305"/>
        <v>0</v>
      </c>
      <c r="Z172" s="420" t="e">
        <f t="shared" si="331"/>
        <v>#DIV/0!</v>
      </c>
      <c r="AA172" s="427"/>
      <c r="AB172" s="47"/>
      <c r="AC172" s="47"/>
      <c r="AD172" s="47"/>
      <c r="AE172" s="47"/>
    </row>
    <row r="173" spans="1:31" ht="30" customHeight="1" thickBot="1" x14ac:dyDescent="0.3">
      <c r="A173" s="48" t="s">
        <v>17</v>
      </c>
      <c r="B173" s="166" t="s">
        <v>206</v>
      </c>
      <c r="C173" s="369" t="s">
        <v>207</v>
      </c>
      <c r="D173" s="50"/>
      <c r="E173" s="51"/>
      <c r="F173" s="370">
        <v>0.22</v>
      </c>
      <c r="G173" s="53">
        <f>E173*F173</f>
        <v>0</v>
      </c>
      <c r="H173" s="51"/>
      <c r="I173" s="370">
        <v>0.22</v>
      </c>
      <c r="J173" s="53">
        <f>H173*I173</f>
        <v>0</v>
      </c>
      <c r="K173" s="51"/>
      <c r="L173" s="370">
        <v>0.22</v>
      </c>
      <c r="M173" s="53">
        <f t="shared" si="325"/>
        <v>0</v>
      </c>
      <c r="N173" s="51"/>
      <c r="O173" s="370">
        <v>0.22</v>
      </c>
      <c r="P173" s="53">
        <f t="shared" si="326"/>
        <v>0</v>
      </c>
      <c r="Q173" s="51"/>
      <c r="R173" s="370">
        <v>0.22</v>
      </c>
      <c r="S173" s="53">
        <f t="shared" si="327"/>
        <v>0</v>
      </c>
      <c r="T173" s="51"/>
      <c r="U173" s="370">
        <v>0.22</v>
      </c>
      <c r="V173" s="269">
        <f t="shared" si="328"/>
        <v>0</v>
      </c>
      <c r="W173" s="272">
        <f t="shared" si="329"/>
        <v>0</v>
      </c>
      <c r="X173" s="199">
        <f t="shared" si="330"/>
        <v>0</v>
      </c>
      <c r="Y173" s="199">
        <f t="shared" si="305"/>
        <v>0</v>
      </c>
      <c r="Z173" s="426" t="e">
        <f t="shared" si="331"/>
        <v>#DIV/0!</v>
      </c>
      <c r="AA173" s="428"/>
      <c r="AB173" s="47"/>
      <c r="AC173" s="47"/>
      <c r="AD173" s="47"/>
      <c r="AE173" s="47"/>
    </row>
    <row r="174" spans="1:31" ht="30" customHeight="1" thickBot="1" x14ac:dyDescent="0.3">
      <c r="A174" s="341" t="s">
        <v>15</v>
      </c>
      <c r="B174" s="342" t="s">
        <v>198</v>
      </c>
      <c r="C174" s="368" t="s">
        <v>208</v>
      </c>
      <c r="D174" s="344"/>
      <c r="E174" s="345">
        <f>SUM(E175:E177)</f>
        <v>1</v>
      </c>
      <c r="F174" s="345"/>
      <c r="G174" s="345">
        <f>SUM(G175:G178)</f>
        <v>180000</v>
      </c>
      <c r="H174" s="345">
        <f>SUM(H175:H177)</f>
        <v>1</v>
      </c>
      <c r="I174" s="345"/>
      <c r="J174" s="345">
        <f>SUM(J175:J178)</f>
        <v>180000</v>
      </c>
      <c r="K174" s="345">
        <f>SUM(K175:K177)</f>
        <v>0</v>
      </c>
      <c r="L174" s="345"/>
      <c r="M174" s="345">
        <f>SUM(M175:M178)</f>
        <v>0</v>
      </c>
      <c r="N174" s="345">
        <f>SUM(N175:N177)</f>
        <v>0</v>
      </c>
      <c r="O174" s="345"/>
      <c r="P174" s="345">
        <f>SUM(P175:P178)</f>
        <v>0</v>
      </c>
      <c r="Q174" s="345">
        <f>SUM(Q175:Q177)</f>
        <v>0</v>
      </c>
      <c r="R174" s="345"/>
      <c r="S174" s="345">
        <f>SUM(S175:S178)</f>
        <v>0</v>
      </c>
      <c r="T174" s="345">
        <f>SUM(T175:T177)</f>
        <v>0</v>
      </c>
      <c r="U174" s="345"/>
      <c r="V174" s="345">
        <f>SUM(V175:V178)</f>
        <v>0</v>
      </c>
      <c r="W174" s="345">
        <f>SUM(W175:W178)</f>
        <v>180000</v>
      </c>
      <c r="X174" s="345">
        <f>SUM(X175:X178)</f>
        <v>180000</v>
      </c>
      <c r="Y174" s="345">
        <f t="shared" si="305"/>
        <v>0</v>
      </c>
      <c r="Z174" s="442">
        <f>Y174/W174</f>
        <v>0</v>
      </c>
      <c r="AA174" s="450"/>
      <c r="AB174" s="38"/>
      <c r="AC174" s="38"/>
      <c r="AD174" s="38"/>
      <c r="AE174" s="38"/>
    </row>
    <row r="175" spans="1:31" ht="49.2" customHeight="1" x14ac:dyDescent="0.25">
      <c r="A175" s="336" t="s">
        <v>17</v>
      </c>
      <c r="B175" s="485" t="s">
        <v>209</v>
      </c>
      <c r="C175" s="486" t="s">
        <v>367</v>
      </c>
      <c r="D175" s="339" t="s">
        <v>81</v>
      </c>
      <c r="E175" s="340">
        <v>1</v>
      </c>
      <c r="F175" s="63">
        <v>180000</v>
      </c>
      <c r="G175" s="64">
        <f t="shared" ref="G175:G178" si="332">E175*F175</f>
        <v>180000</v>
      </c>
      <c r="H175" s="340">
        <v>1</v>
      </c>
      <c r="I175" s="63">
        <v>180000</v>
      </c>
      <c r="J175" s="64">
        <f t="shared" ref="J175:J178" si="333">H175*I175</f>
        <v>180000</v>
      </c>
      <c r="K175" s="340"/>
      <c r="L175" s="63"/>
      <c r="M175" s="64">
        <f t="shared" ref="M175:M178" si="334">K175*L175</f>
        <v>0</v>
      </c>
      <c r="N175" s="340"/>
      <c r="O175" s="63"/>
      <c r="P175" s="64">
        <f t="shared" ref="P175:P178" si="335">N175*O175</f>
        <v>0</v>
      </c>
      <c r="Q175" s="340"/>
      <c r="R175" s="63"/>
      <c r="S175" s="64">
        <f t="shared" ref="S175:S178" si="336">Q175*R175</f>
        <v>0</v>
      </c>
      <c r="T175" s="340"/>
      <c r="U175" s="63"/>
      <c r="V175" s="64">
        <f t="shared" ref="V175:V178" si="337">T175*U175</f>
        <v>0</v>
      </c>
      <c r="W175" s="65">
        <f t="shared" si="329"/>
        <v>180000</v>
      </c>
      <c r="X175" s="261">
        <f t="shared" si="330"/>
        <v>180000</v>
      </c>
      <c r="Y175" s="261">
        <f t="shared" si="305"/>
        <v>0</v>
      </c>
      <c r="Z175" s="420">
        <f t="shared" si="331"/>
        <v>0</v>
      </c>
      <c r="AA175" s="422"/>
      <c r="AB175" s="47"/>
      <c r="AC175" s="47"/>
      <c r="AD175" s="47"/>
      <c r="AE175" s="47"/>
    </row>
    <row r="176" spans="1:31" ht="30" customHeight="1" x14ac:dyDescent="0.25">
      <c r="A176" s="39" t="s">
        <v>17</v>
      </c>
      <c r="B176" s="149" t="s">
        <v>211</v>
      </c>
      <c r="C176" s="73" t="s">
        <v>210</v>
      </c>
      <c r="D176" s="42"/>
      <c r="E176" s="43"/>
      <c r="F176" s="44"/>
      <c r="G176" s="45">
        <f t="shared" si="332"/>
        <v>0</v>
      </c>
      <c r="H176" s="43"/>
      <c r="I176" s="44"/>
      <c r="J176" s="45">
        <f t="shared" si="333"/>
        <v>0</v>
      </c>
      <c r="K176" s="43"/>
      <c r="L176" s="44"/>
      <c r="M176" s="45">
        <f t="shared" si="334"/>
        <v>0</v>
      </c>
      <c r="N176" s="43"/>
      <c r="O176" s="44"/>
      <c r="P176" s="45">
        <f t="shared" si="335"/>
        <v>0</v>
      </c>
      <c r="Q176" s="43"/>
      <c r="R176" s="44"/>
      <c r="S176" s="45">
        <f t="shared" si="336"/>
        <v>0</v>
      </c>
      <c r="T176" s="43"/>
      <c r="U176" s="44"/>
      <c r="V176" s="45">
        <f t="shared" si="337"/>
        <v>0</v>
      </c>
      <c r="W176" s="46">
        <f t="shared" si="329"/>
        <v>0</v>
      </c>
      <c r="X176" s="196">
        <f t="shared" si="330"/>
        <v>0</v>
      </c>
      <c r="Y176" s="196">
        <f t="shared" si="305"/>
        <v>0</v>
      </c>
      <c r="Z176" s="420" t="e">
        <f t="shared" si="331"/>
        <v>#DIV/0!</v>
      </c>
      <c r="AA176" s="427"/>
      <c r="AB176" s="47"/>
      <c r="AC176" s="47"/>
      <c r="AD176" s="47"/>
      <c r="AE176" s="47"/>
    </row>
    <row r="177" spans="1:31" ht="30" customHeight="1" x14ac:dyDescent="0.25">
      <c r="A177" s="48" t="s">
        <v>17</v>
      </c>
      <c r="B177" s="166" t="s">
        <v>212</v>
      </c>
      <c r="C177" s="73" t="s">
        <v>210</v>
      </c>
      <c r="D177" s="50"/>
      <c r="E177" s="51"/>
      <c r="F177" s="52"/>
      <c r="G177" s="53">
        <f t="shared" si="332"/>
        <v>0</v>
      </c>
      <c r="H177" s="51"/>
      <c r="I177" s="52"/>
      <c r="J177" s="53">
        <f t="shared" si="333"/>
        <v>0</v>
      </c>
      <c r="K177" s="51"/>
      <c r="L177" s="52"/>
      <c r="M177" s="53">
        <f t="shared" si="334"/>
        <v>0</v>
      </c>
      <c r="N177" s="51"/>
      <c r="O177" s="52"/>
      <c r="P177" s="53">
        <f t="shared" si="335"/>
        <v>0</v>
      </c>
      <c r="Q177" s="51"/>
      <c r="R177" s="52"/>
      <c r="S177" s="53">
        <f t="shared" si="336"/>
        <v>0</v>
      </c>
      <c r="T177" s="51"/>
      <c r="U177" s="52"/>
      <c r="V177" s="53">
        <f t="shared" si="337"/>
        <v>0</v>
      </c>
      <c r="W177" s="54">
        <f t="shared" si="329"/>
        <v>0</v>
      </c>
      <c r="X177" s="196">
        <f t="shared" si="330"/>
        <v>0</v>
      </c>
      <c r="Y177" s="196">
        <f t="shared" si="305"/>
        <v>0</v>
      </c>
      <c r="Z177" s="420" t="e">
        <f t="shared" si="331"/>
        <v>#DIV/0!</v>
      </c>
      <c r="AA177" s="428"/>
      <c r="AB177" s="47"/>
      <c r="AC177" s="47"/>
      <c r="AD177" s="47"/>
      <c r="AE177" s="47"/>
    </row>
    <row r="178" spans="1:31" ht="30" customHeight="1" thickBot="1" x14ac:dyDescent="0.3">
      <c r="A178" s="48" t="s">
        <v>17</v>
      </c>
      <c r="B178" s="166" t="s">
        <v>213</v>
      </c>
      <c r="C178" s="157" t="s">
        <v>214</v>
      </c>
      <c r="D178" s="50"/>
      <c r="E178" s="192"/>
      <c r="F178" s="52">
        <v>0.22</v>
      </c>
      <c r="G178" s="53">
        <f t="shared" si="332"/>
        <v>0</v>
      </c>
      <c r="H178" s="192"/>
      <c r="I178" s="52">
        <v>0.22</v>
      </c>
      <c r="J178" s="53">
        <f t="shared" si="333"/>
        <v>0</v>
      </c>
      <c r="K178" s="192"/>
      <c r="L178" s="52">
        <v>0.22</v>
      </c>
      <c r="M178" s="53">
        <f t="shared" si="334"/>
        <v>0</v>
      </c>
      <c r="N178" s="192"/>
      <c r="O178" s="52">
        <v>0.22</v>
      </c>
      <c r="P178" s="53">
        <f t="shared" si="335"/>
        <v>0</v>
      </c>
      <c r="Q178" s="192"/>
      <c r="R178" s="52">
        <v>0.22</v>
      </c>
      <c r="S178" s="53">
        <f t="shared" si="336"/>
        <v>0</v>
      </c>
      <c r="T178" s="192"/>
      <c r="U178" s="52">
        <v>0.22</v>
      </c>
      <c r="V178" s="53">
        <f t="shared" si="337"/>
        <v>0</v>
      </c>
      <c r="W178" s="54">
        <f t="shared" si="329"/>
        <v>0</v>
      </c>
      <c r="X178" s="199">
        <f t="shared" si="330"/>
        <v>0</v>
      </c>
      <c r="Y178" s="199">
        <f t="shared" si="305"/>
        <v>0</v>
      </c>
      <c r="Z178" s="426" t="e">
        <f t="shared" si="331"/>
        <v>#DIV/0!</v>
      </c>
      <c r="AA178" s="428"/>
      <c r="AB178" s="47"/>
      <c r="AC178" s="47"/>
      <c r="AD178" s="47"/>
      <c r="AE178" s="47"/>
    </row>
    <row r="179" spans="1:31" ht="30" customHeight="1" thickBot="1" x14ac:dyDescent="0.3">
      <c r="A179" s="341" t="s">
        <v>15</v>
      </c>
      <c r="B179" s="342" t="s">
        <v>215</v>
      </c>
      <c r="C179" s="368" t="s">
        <v>216</v>
      </c>
      <c r="D179" s="344"/>
      <c r="E179" s="345">
        <f>SUM(E180:E182)</f>
        <v>0</v>
      </c>
      <c r="F179" s="345"/>
      <c r="G179" s="345">
        <f>SUM(G180:G182)</f>
        <v>0</v>
      </c>
      <c r="H179" s="345">
        <f>SUM(H180:H182)</f>
        <v>0</v>
      </c>
      <c r="I179" s="345"/>
      <c r="J179" s="345">
        <f>SUM(J180:J182)</f>
        <v>0</v>
      </c>
      <c r="K179" s="345">
        <f>SUM(K180:K182)</f>
        <v>0</v>
      </c>
      <c r="L179" s="345"/>
      <c r="M179" s="345">
        <f>SUM(M180:M182)</f>
        <v>0</v>
      </c>
      <c r="N179" s="345">
        <f>SUM(N180:N182)</f>
        <v>0</v>
      </c>
      <c r="O179" s="345"/>
      <c r="P179" s="345">
        <f>SUM(P180:P182)</f>
        <v>0</v>
      </c>
      <c r="Q179" s="345">
        <f>SUM(Q180:Q182)</f>
        <v>0</v>
      </c>
      <c r="R179" s="345"/>
      <c r="S179" s="345">
        <f>SUM(S180:S182)</f>
        <v>0</v>
      </c>
      <c r="T179" s="345">
        <f>SUM(T180:T182)</f>
        <v>0</v>
      </c>
      <c r="U179" s="345"/>
      <c r="V179" s="345">
        <f>SUM(V180:V182)</f>
        <v>0</v>
      </c>
      <c r="W179" s="345">
        <f>SUM(W180:W182)</f>
        <v>0</v>
      </c>
      <c r="X179" s="345">
        <f>SUM(X180:X182)</f>
        <v>0</v>
      </c>
      <c r="Y179" s="345">
        <f t="shared" si="305"/>
        <v>0</v>
      </c>
      <c r="Z179" s="442" t="e">
        <f>Y179/W179</f>
        <v>#DIV/0!</v>
      </c>
      <c r="AA179" s="421"/>
      <c r="AB179" s="38"/>
      <c r="AC179" s="38"/>
      <c r="AD179" s="38"/>
      <c r="AE179" s="38"/>
    </row>
    <row r="180" spans="1:31" ht="30" customHeight="1" x14ac:dyDescent="0.25">
      <c r="A180" s="336" t="s">
        <v>17</v>
      </c>
      <c r="B180" s="337" t="s">
        <v>217</v>
      </c>
      <c r="C180" s="367" t="s">
        <v>218</v>
      </c>
      <c r="D180" s="339"/>
      <c r="E180" s="340"/>
      <c r="F180" s="63"/>
      <c r="G180" s="64">
        <f t="shared" ref="G180:G182" si="338">E180*F180</f>
        <v>0</v>
      </c>
      <c r="H180" s="340"/>
      <c r="I180" s="63"/>
      <c r="J180" s="64">
        <f t="shared" ref="J180:J182" si="339">H180*I180</f>
        <v>0</v>
      </c>
      <c r="K180" s="340"/>
      <c r="L180" s="63"/>
      <c r="M180" s="64">
        <f t="shared" ref="M180:M182" si="340">K180*L180</f>
        <v>0</v>
      </c>
      <c r="N180" s="340"/>
      <c r="O180" s="63"/>
      <c r="P180" s="64">
        <f t="shared" ref="P180:P182" si="341">N180*O180</f>
        <v>0</v>
      </c>
      <c r="Q180" s="340"/>
      <c r="R180" s="63"/>
      <c r="S180" s="64">
        <f t="shared" ref="S180:S182" si="342">Q180*R180</f>
        <v>0</v>
      </c>
      <c r="T180" s="340"/>
      <c r="U180" s="63"/>
      <c r="V180" s="64">
        <f t="shared" ref="V180:V182" si="343">T180*U180</f>
        <v>0</v>
      </c>
      <c r="W180" s="65">
        <f t="shared" si="329"/>
        <v>0</v>
      </c>
      <c r="X180" s="261">
        <f t="shared" si="330"/>
        <v>0</v>
      </c>
      <c r="Y180" s="261">
        <f t="shared" si="305"/>
        <v>0</v>
      </c>
      <c r="Z180" s="420" t="e">
        <f t="shared" si="331"/>
        <v>#DIV/0!</v>
      </c>
      <c r="AA180" s="422"/>
      <c r="AB180" s="47"/>
      <c r="AC180" s="47"/>
      <c r="AD180" s="47"/>
      <c r="AE180" s="47"/>
    </row>
    <row r="181" spans="1:31" ht="30" customHeight="1" x14ac:dyDescent="0.25">
      <c r="A181" s="39" t="s">
        <v>17</v>
      </c>
      <c r="B181" s="149" t="s">
        <v>219</v>
      </c>
      <c r="C181" s="73" t="s">
        <v>218</v>
      </c>
      <c r="D181" s="42"/>
      <c r="E181" s="43"/>
      <c r="F181" s="44"/>
      <c r="G181" s="45">
        <f t="shared" si="338"/>
        <v>0</v>
      </c>
      <c r="H181" s="43"/>
      <c r="I181" s="44"/>
      <c r="J181" s="45">
        <f t="shared" si="339"/>
        <v>0</v>
      </c>
      <c r="K181" s="43"/>
      <c r="L181" s="44"/>
      <c r="M181" s="45">
        <f t="shared" si="340"/>
        <v>0</v>
      </c>
      <c r="N181" s="43"/>
      <c r="O181" s="44"/>
      <c r="P181" s="45">
        <f t="shared" si="341"/>
        <v>0</v>
      </c>
      <c r="Q181" s="43"/>
      <c r="R181" s="44"/>
      <c r="S181" s="45">
        <f t="shared" si="342"/>
        <v>0</v>
      </c>
      <c r="T181" s="43"/>
      <c r="U181" s="44"/>
      <c r="V181" s="45">
        <f t="shared" si="343"/>
        <v>0</v>
      </c>
      <c r="W181" s="46">
        <f t="shared" si="329"/>
        <v>0</v>
      </c>
      <c r="X181" s="196">
        <f t="shared" si="330"/>
        <v>0</v>
      </c>
      <c r="Y181" s="196">
        <f t="shared" si="305"/>
        <v>0</v>
      </c>
      <c r="Z181" s="420" t="e">
        <f t="shared" si="331"/>
        <v>#DIV/0!</v>
      </c>
      <c r="AA181" s="427"/>
      <c r="AB181" s="47"/>
      <c r="AC181" s="47"/>
      <c r="AD181" s="47"/>
      <c r="AE181" s="47"/>
    </row>
    <row r="182" spans="1:31" ht="30" customHeight="1" thickBot="1" x14ac:dyDescent="0.3">
      <c r="A182" s="48" t="s">
        <v>17</v>
      </c>
      <c r="B182" s="166" t="s">
        <v>220</v>
      </c>
      <c r="C182" s="66" t="s">
        <v>218</v>
      </c>
      <c r="D182" s="50"/>
      <c r="E182" s="51"/>
      <c r="F182" s="52"/>
      <c r="G182" s="53">
        <f t="shared" si="338"/>
        <v>0</v>
      </c>
      <c r="H182" s="51"/>
      <c r="I182" s="52"/>
      <c r="J182" s="53">
        <f t="shared" si="339"/>
        <v>0</v>
      </c>
      <c r="K182" s="51"/>
      <c r="L182" s="52"/>
      <c r="M182" s="53">
        <f t="shared" si="340"/>
        <v>0</v>
      </c>
      <c r="N182" s="51"/>
      <c r="O182" s="52"/>
      <c r="P182" s="53">
        <f t="shared" si="341"/>
        <v>0</v>
      </c>
      <c r="Q182" s="51"/>
      <c r="R182" s="52"/>
      <c r="S182" s="53">
        <f t="shared" si="342"/>
        <v>0</v>
      </c>
      <c r="T182" s="51"/>
      <c r="U182" s="52"/>
      <c r="V182" s="53">
        <f t="shared" si="343"/>
        <v>0</v>
      </c>
      <c r="W182" s="54">
        <f t="shared" si="329"/>
        <v>0</v>
      </c>
      <c r="X182" s="199">
        <f t="shared" si="330"/>
        <v>0</v>
      </c>
      <c r="Y182" s="199">
        <f t="shared" si="305"/>
        <v>0</v>
      </c>
      <c r="Z182" s="426" t="e">
        <f t="shared" si="331"/>
        <v>#DIV/0!</v>
      </c>
      <c r="AA182" s="428"/>
      <c r="AB182" s="47"/>
      <c r="AC182" s="47"/>
      <c r="AD182" s="47"/>
      <c r="AE182" s="47"/>
    </row>
    <row r="183" spans="1:31" ht="30" customHeight="1" thickBot="1" x14ac:dyDescent="0.3">
      <c r="A183" s="341" t="s">
        <v>15</v>
      </c>
      <c r="B183" s="342" t="s">
        <v>221</v>
      </c>
      <c r="C183" s="343" t="s">
        <v>197</v>
      </c>
      <c r="D183" s="344"/>
      <c r="E183" s="345">
        <f>SUM(E184:E217)</f>
        <v>231</v>
      </c>
      <c r="F183" s="345"/>
      <c r="G183" s="345">
        <f>SUM(G184:G217)</f>
        <v>5917419.9900000002</v>
      </c>
      <c r="H183" s="345">
        <f>SUM(H184:H217)</f>
        <v>231</v>
      </c>
      <c r="I183" s="345"/>
      <c r="J183" s="345">
        <f>SUM(J184:J217)</f>
        <v>5917419.9900000002</v>
      </c>
      <c r="K183" s="345">
        <f>SUM(K184:K190)</f>
        <v>0</v>
      </c>
      <c r="L183" s="345"/>
      <c r="M183" s="345">
        <f>SUM(M184:M191)</f>
        <v>0</v>
      </c>
      <c r="N183" s="345">
        <f>SUM(N184:N190)</f>
        <v>0</v>
      </c>
      <c r="O183" s="345"/>
      <c r="P183" s="345">
        <f>SUM(P184:P191)</f>
        <v>0</v>
      </c>
      <c r="Q183" s="345">
        <f>SUM(Q184:Q190)</f>
        <v>0</v>
      </c>
      <c r="R183" s="345"/>
      <c r="S183" s="345">
        <f>SUM(S184:S191)</f>
        <v>0</v>
      </c>
      <c r="T183" s="345">
        <f>SUM(T184:T190)</f>
        <v>0</v>
      </c>
      <c r="U183" s="345"/>
      <c r="V183" s="345">
        <f>SUM(V184:V191)</f>
        <v>0</v>
      </c>
      <c r="W183" s="361">
        <f>SUM(W184:W217)</f>
        <v>5917419.9900000002</v>
      </c>
      <c r="X183" s="361">
        <f>SUM(X184:X217)</f>
        <v>5917419.9900000002</v>
      </c>
      <c r="Y183" s="361">
        <f t="shared" si="305"/>
        <v>0</v>
      </c>
      <c r="Z183" s="443">
        <f>Y183/W183</f>
        <v>0</v>
      </c>
      <c r="AA183" s="451"/>
      <c r="AB183" s="38"/>
      <c r="AC183" s="38"/>
      <c r="AD183" s="38"/>
      <c r="AE183" s="38"/>
    </row>
    <row r="184" spans="1:31" ht="30" customHeight="1" x14ac:dyDescent="0.25">
      <c r="A184" s="336" t="s">
        <v>17</v>
      </c>
      <c r="B184" s="337" t="s">
        <v>222</v>
      </c>
      <c r="C184" s="338" t="s">
        <v>241</v>
      </c>
      <c r="D184" s="339"/>
      <c r="E184" s="340"/>
      <c r="F184" s="63"/>
      <c r="G184" s="64">
        <f t="shared" ref="G184:G187" si="344">E184*F184</f>
        <v>0</v>
      </c>
      <c r="H184" s="340"/>
      <c r="I184" s="63"/>
      <c r="J184" s="64">
        <f t="shared" ref="J184:J187" si="345">H184*I184</f>
        <v>0</v>
      </c>
      <c r="K184" s="340"/>
      <c r="L184" s="63"/>
      <c r="M184" s="64">
        <f t="shared" ref="M184:M190" si="346">K184*L184</f>
        <v>0</v>
      </c>
      <c r="N184" s="340"/>
      <c r="O184" s="63"/>
      <c r="P184" s="64">
        <f t="shared" ref="P184:P190" si="347">N184*O184</f>
        <v>0</v>
      </c>
      <c r="Q184" s="340"/>
      <c r="R184" s="63"/>
      <c r="S184" s="64">
        <f t="shared" ref="S184:S191" si="348">Q184*R184</f>
        <v>0</v>
      </c>
      <c r="T184" s="340"/>
      <c r="U184" s="63"/>
      <c r="V184" s="273">
        <f t="shared" ref="V184:V191" si="349">T184*U184</f>
        <v>0</v>
      </c>
      <c r="W184" s="364">
        <f t="shared" si="329"/>
        <v>0</v>
      </c>
      <c r="X184" s="305">
        <f t="shared" si="330"/>
        <v>0</v>
      </c>
      <c r="Y184" s="305">
        <f t="shared" si="305"/>
        <v>0</v>
      </c>
      <c r="Z184" s="436" t="e">
        <f t="shared" si="331"/>
        <v>#DIV/0!</v>
      </c>
      <c r="AA184" s="447"/>
      <c r="AB184" s="47"/>
      <c r="AC184" s="47"/>
      <c r="AD184" s="47"/>
      <c r="AE184" s="47"/>
    </row>
    <row r="185" spans="1:31" ht="30" customHeight="1" x14ac:dyDescent="0.25">
      <c r="A185" s="39" t="s">
        <v>17</v>
      </c>
      <c r="B185" s="149" t="s">
        <v>223</v>
      </c>
      <c r="C185" s="73" t="s">
        <v>224</v>
      </c>
      <c r="D185" s="42"/>
      <c r="E185" s="43"/>
      <c r="F185" s="44"/>
      <c r="G185" s="45">
        <f t="shared" si="344"/>
        <v>0</v>
      </c>
      <c r="H185" s="43"/>
      <c r="I185" s="44"/>
      <c r="J185" s="45">
        <f t="shared" si="345"/>
        <v>0</v>
      </c>
      <c r="K185" s="43"/>
      <c r="L185" s="44"/>
      <c r="M185" s="45">
        <f t="shared" si="346"/>
        <v>0</v>
      </c>
      <c r="N185" s="43"/>
      <c r="O185" s="44"/>
      <c r="P185" s="45">
        <f t="shared" si="347"/>
        <v>0</v>
      </c>
      <c r="Q185" s="43"/>
      <c r="R185" s="44"/>
      <c r="S185" s="45">
        <f t="shared" si="348"/>
        <v>0</v>
      </c>
      <c r="T185" s="43"/>
      <c r="U185" s="44"/>
      <c r="V185" s="259">
        <f t="shared" si="349"/>
        <v>0</v>
      </c>
      <c r="W185" s="365">
        <f t="shared" si="329"/>
        <v>0</v>
      </c>
      <c r="X185" s="297">
        <f t="shared" si="330"/>
        <v>0</v>
      </c>
      <c r="Y185" s="297">
        <f t="shared" si="305"/>
        <v>0</v>
      </c>
      <c r="Z185" s="437" t="e">
        <f t="shared" si="331"/>
        <v>#DIV/0!</v>
      </c>
      <c r="AA185" s="448"/>
      <c r="AB185" s="47"/>
      <c r="AC185" s="47"/>
      <c r="AD185" s="47"/>
      <c r="AE185" s="47"/>
    </row>
    <row r="186" spans="1:31" ht="30" customHeight="1" x14ac:dyDescent="0.25">
      <c r="A186" s="39" t="s">
        <v>17</v>
      </c>
      <c r="B186" s="149" t="s">
        <v>225</v>
      </c>
      <c r="C186" s="73" t="s">
        <v>226</v>
      </c>
      <c r="D186" s="42" t="s">
        <v>20</v>
      </c>
      <c r="E186" s="43">
        <v>5</v>
      </c>
      <c r="F186" s="44">
        <v>150</v>
      </c>
      <c r="G186" s="45">
        <f t="shared" si="344"/>
        <v>750</v>
      </c>
      <c r="H186" s="43">
        <v>5</v>
      </c>
      <c r="I186" s="44">
        <v>150</v>
      </c>
      <c r="J186" s="453">
        <f t="shared" si="345"/>
        <v>750</v>
      </c>
      <c r="K186" s="43"/>
      <c r="L186" s="44"/>
      <c r="M186" s="45">
        <f t="shared" si="346"/>
        <v>0</v>
      </c>
      <c r="N186" s="43"/>
      <c r="O186" s="44"/>
      <c r="P186" s="45">
        <f t="shared" si="347"/>
        <v>0</v>
      </c>
      <c r="Q186" s="43"/>
      <c r="R186" s="44"/>
      <c r="S186" s="45">
        <f t="shared" si="348"/>
        <v>0</v>
      </c>
      <c r="T186" s="43"/>
      <c r="U186" s="44"/>
      <c r="V186" s="259">
        <f t="shared" si="349"/>
        <v>0</v>
      </c>
      <c r="W186" s="365">
        <f t="shared" si="329"/>
        <v>750</v>
      </c>
      <c r="X186" s="297">
        <f t="shared" si="330"/>
        <v>750</v>
      </c>
      <c r="Y186" s="297">
        <f t="shared" si="305"/>
        <v>0</v>
      </c>
      <c r="Z186" s="437">
        <f t="shared" si="331"/>
        <v>0</v>
      </c>
      <c r="AA186" s="448"/>
      <c r="AB186" s="47"/>
      <c r="AC186" s="47"/>
      <c r="AD186" s="47"/>
      <c r="AE186" s="47"/>
    </row>
    <row r="187" spans="1:31" ht="30" customHeight="1" x14ac:dyDescent="0.25">
      <c r="A187" s="39" t="s">
        <v>17</v>
      </c>
      <c r="B187" s="149" t="s">
        <v>227</v>
      </c>
      <c r="C187" s="73" t="s">
        <v>228</v>
      </c>
      <c r="D187" s="42"/>
      <c r="E187" s="43"/>
      <c r="F187" s="44"/>
      <c r="G187" s="45">
        <f t="shared" si="344"/>
        <v>0</v>
      </c>
      <c r="H187" s="43"/>
      <c r="I187" s="44"/>
      <c r="J187" s="45">
        <f t="shared" si="345"/>
        <v>0</v>
      </c>
      <c r="K187" s="43"/>
      <c r="L187" s="44"/>
      <c r="M187" s="45">
        <f t="shared" si="346"/>
        <v>0</v>
      </c>
      <c r="N187" s="43"/>
      <c r="O187" s="44"/>
      <c r="P187" s="45">
        <f t="shared" si="347"/>
        <v>0</v>
      </c>
      <c r="Q187" s="43"/>
      <c r="R187" s="44"/>
      <c r="S187" s="45">
        <f t="shared" si="348"/>
        <v>0</v>
      </c>
      <c r="T187" s="43"/>
      <c r="U187" s="44"/>
      <c r="V187" s="259">
        <f t="shared" si="349"/>
        <v>0</v>
      </c>
      <c r="W187" s="365">
        <f t="shared" si="329"/>
        <v>0</v>
      </c>
      <c r="X187" s="297">
        <f t="shared" si="330"/>
        <v>0</v>
      </c>
      <c r="Y187" s="297">
        <f t="shared" si="305"/>
        <v>0</v>
      </c>
      <c r="Z187" s="437" t="e">
        <f t="shared" si="331"/>
        <v>#DIV/0!</v>
      </c>
      <c r="AA187" s="448"/>
      <c r="AB187" s="47"/>
      <c r="AC187" s="47"/>
      <c r="AD187" s="47"/>
      <c r="AE187" s="47"/>
    </row>
    <row r="188" spans="1:31" ht="41.4" customHeight="1" x14ac:dyDescent="0.25">
      <c r="A188" s="39" t="s">
        <v>17</v>
      </c>
      <c r="B188" s="482" t="s">
        <v>229</v>
      </c>
      <c r="C188" s="331" t="s">
        <v>368</v>
      </c>
      <c r="D188" s="42" t="s">
        <v>81</v>
      </c>
      <c r="E188" s="43">
        <v>1</v>
      </c>
      <c r="F188" s="44">
        <v>367000</v>
      </c>
      <c r="G188" s="45">
        <f t="shared" ref="G188:G189" si="350">E188*F188</f>
        <v>367000</v>
      </c>
      <c r="H188" s="43">
        <v>1</v>
      </c>
      <c r="I188" s="44">
        <v>367000</v>
      </c>
      <c r="J188" s="45">
        <f t="shared" ref="J188:J189" si="351">H188*I188</f>
        <v>367000</v>
      </c>
      <c r="K188" s="43"/>
      <c r="L188" s="44"/>
      <c r="M188" s="45">
        <f t="shared" si="346"/>
        <v>0</v>
      </c>
      <c r="N188" s="43"/>
      <c r="O188" s="44"/>
      <c r="P188" s="45">
        <f t="shared" si="347"/>
        <v>0</v>
      </c>
      <c r="Q188" s="43"/>
      <c r="R188" s="44"/>
      <c r="S188" s="45">
        <f t="shared" si="348"/>
        <v>0</v>
      </c>
      <c r="T188" s="43"/>
      <c r="U188" s="44"/>
      <c r="V188" s="259">
        <f t="shared" si="349"/>
        <v>0</v>
      </c>
      <c r="W188" s="365">
        <f t="shared" si="329"/>
        <v>367000</v>
      </c>
      <c r="X188" s="297">
        <f t="shared" si="330"/>
        <v>367000</v>
      </c>
      <c r="Y188" s="297">
        <f t="shared" si="305"/>
        <v>0</v>
      </c>
      <c r="Z188" s="437">
        <f t="shared" si="331"/>
        <v>0</v>
      </c>
      <c r="AA188" s="448"/>
      <c r="AB188" s="47"/>
      <c r="AC188" s="47"/>
      <c r="AD188" s="47"/>
      <c r="AE188" s="47"/>
    </row>
    <row r="189" spans="1:31" ht="30" customHeight="1" x14ac:dyDescent="0.25">
      <c r="A189" s="39" t="s">
        <v>17</v>
      </c>
      <c r="B189" s="482" t="s">
        <v>230</v>
      </c>
      <c r="C189" s="331" t="s">
        <v>369</v>
      </c>
      <c r="D189" s="42" t="s">
        <v>81</v>
      </c>
      <c r="E189" s="43">
        <v>1</v>
      </c>
      <c r="F189" s="44">
        <v>100000</v>
      </c>
      <c r="G189" s="45">
        <f t="shared" si="350"/>
        <v>100000</v>
      </c>
      <c r="H189" s="43">
        <v>1</v>
      </c>
      <c r="I189" s="44">
        <v>100000</v>
      </c>
      <c r="J189" s="45">
        <f t="shared" si="351"/>
        <v>100000</v>
      </c>
      <c r="K189" s="43"/>
      <c r="L189" s="44"/>
      <c r="M189" s="45">
        <f t="shared" si="346"/>
        <v>0</v>
      </c>
      <c r="N189" s="43"/>
      <c r="O189" s="44"/>
      <c r="P189" s="45">
        <f t="shared" si="347"/>
        <v>0</v>
      </c>
      <c r="Q189" s="43"/>
      <c r="R189" s="44"/>
      <c r="S189" s="45">
        <f t="shared" si="348"/>
        <v>0</v>
      </c>
      <c r="T189" s="43"/>
      <c r="U189" s="44"/>
      <c r="V189" s="259">
        <f t="shared" si="349"/>
        <v>0</v>
      </c>
      <c r="W189" s="365">
        <f t="shared" si="329"/>
        <v>100000</v>
      </c>
      <c r="X189" s="297">
        <f t="shared" si="330"/>
        <v>100000</v>
      </c>
      <c r="Y189" s="314">
        <f t="shared" si="305"/>
        <v>0</v>
      </c>
      <c r="Z189" s="437">
        <f t="shared" si="331"/>
        <v>0</v>
      </c>
      <c r="AA189" s="448"/>
      <c r="AB189" s="47"/>
      <c r="AC189" s="47"/>
      <c r="AD189" s="47"/>
      <c r="AE189" s="47"/>
    </row>
    <row r="190" spans="1:31" ht="30" customHeight="1" x14ac:dyDescent="0.25">
      <c r="A190" s="39" t="s">
        <v>17</v>
      </c>
      <c r="B190" s="482" t="s">
        <v>231</v>
      </c>
      <c r="C190" s="331" t="s">
        <v>240</v>
      </c>
      <c r="D190" s="42"/>
      <c r="E190" s="43"/>
      <c r="F190" s="44"/>
      <c r="G190" s="45">
        <f t="shared" ref="G190:G196" si="352">E190*F190</f>
        <v>0</v>
      </c>
      <c r="H190" s="51"/>
      <c r="I190" s="52"/>
      <c r="J190" s="53">
        <f t="shared" ref="J190:J196" si="353">H190*I190</f>
        <v>0</v>
      </c>
      <c r="K190" s="51"/>
      <c r="L190" s="52"/>
      <c r="M190" s="53">
        <f t="shared" si="346"/>
        <v>0</v>
      </c>
      <c r="N190" s="51"/>
      <c r="O190" s="52"/>
      <c r="P190" s="53">
        <f t="shared" si="347"/>
        <v>0</v>
      </c>
      <c r="Q190" s="51"/>
      <c r="R190" s="52"/>
      <c r="S190" s="53">
        <f t="shared" si="348"/>
        <v>0</v>
      </c>
      <c r="T190" s="51"/>
      <c r="U190" s="52"/>
      <c r="V190" s="269">
        <f t="shared" si="349"/>
        <v>0</v>
      </c>
      <c r="W190" s="365">
        <f t="shared" si="329"/>
        <v>0</v>
      </c>
      <c r="X190" s="297">
        <f t="shared" si="330"/>
        <v>0</v>
      </c>
      <c r="Y190" s="297">
        <f t="shared" si="305"/>
        <v>0</v>
      </c>
      <c r="Z190" s="437" t="e">
        <f t="shared" si="331"/>
        <v>#DIV/0!</v>
      </c>
      <c r="AA190" s="448"/>
      <c r="AB190" s="47"/>
      <c r="AC190" s="47"/>
      <c r="AD190" s="47"/>
      <c r="AE190" s="47"/>
    </row>
    <row r="191" spans="1:31" ht="30" customHeight="1" x14ac:dyDescent="0.25">
      <c r="A191" s="39" t="s">
        <v>17</v>
      </c>
      <c r="B191" s="149" t="s">
        <v>232</v>
      </c>
      <c r="C191" s="331" t="s">
        <v>240</v>
      </c>
      <c r="D191" s="42"/>
      <c r="E191" s="43"/>
      <c r="F191" s="44"/>
      <c r="G191" s="45">
        <f t="shared" si="352"/>
        <v>0</v>
      </c>
      <c r="H191" s="192"/>
      <c r="I191" s="52"/>
      <c r="J191" s="53">
        <f t="shared" si="353"/>
        <v>0</v>
      </c>
      <c r="K191" s="192"/>
      <c r="L191" s="52">
        <v>0.22</v>
      </c>
      <c r="M191" s="53">
        <f t="shared" ref="M191:M196" si="354">K191*L191</f>
        <v>0</v>
      </c>
      <c r="N191" s="192"/>
      <c r="O191" s="52">
        <v>0.22</v>
      </c>
      <c r="P191" s="53">
        <f t="shared" ref="P191:P196" si="355">N191*O191</f>
        <v>0</v>
      </c>
      <c r="Q191" s="192"/>
      <c r="R191" s="52">
        <v>0.22</v>
      </c>
      <c r="S191" s="53">
        <f t="shared" si="348"/>
        <v>0</v>
      </c>
      <c r="T191" s="192"/>
      <c r="U191" s="52">
        <v>0.22</v>
      </c>
      <c r="V191" s="269">
        <f t="shared" si="349"/>
        <v>0</v>
      </c>
      <c r="W191" s="365">
        <f t="shared" si="329"/>
        <v>0</v>
      </c>
      <c r="X191" s="297">
        <f t="shared" si="330"/>
        <v>0</v>
      </c>
      <c r="Y191" s="297">
        <f t="shared" si="305"/>
        <v>0</v>
      </c>
      <c r="Z191" s="437" t="e">
        <f t="shared" si="331"/>
        <v>#DIV/0!</v>
      </c>
      <c r="AA191" s="448"/>
      <c r="AB191" s="5"/>
      <c r="AC191" s="5"/>
      <c r="AD191" s="5"/>
      <c r="AE191" s="5"/>
    </row>
    <row r="192" spans="1:31" s="285" customFormat="1" ht="30" customHeight="1" x14ac:dyDescent="0.25">
      <c r="A192" s="39" t="s">
        <v>17</v>
      </c>
      <c r="B192" s="482" t="s">
        <v>338</v>
      </c>
      <c r="C192" s="331" t="s">
        <v>370</v>
      </c>
      <c r="D192" s="483" t="s">
        <v>333</v>
      </c>
      <c r="E192" s="484">
        <v>7</v>
      </c>
      <c r="F192" s="44">
        <v>52000</v>
      </c>
      <c r="G192" s="45">
        <f t="shared" si="352"/>
        <v>364000</v>
      </c>
      <c r="H192" s="192">
        <v>7</v>
      </c>
      <c r="I192" s="52">
        <v>52000</v>
      </c>
      <c r="J192" s="53">
        <f t="shared" si="353"/>
        <v>364000</v>
      </c>
      <c r="K192" s="192"/>
      <c r="L192" s="52">
        <v>1.22</v>
      </c>
      <c r="M192" s="53">
        <f t="shared" si="354"/>
        <v>0</v>
      </c>
      <c r="N192" s="192"/>
      <c r="O192" s="52">
        <v>1.22</v>
      </c>
      <c r="P192" s="53">
        <f t="shared" si="355"/>
        <v>0</v>
      </c>
      <c r="Q192" s="192"/>
      <c r="R192" s="52">
        <v>1.22</v>
      </c>
      <c r="S192" s="53">
        <f t="shared" ref="S192" si="356">Q192*R192</f>
        <v>0</v>
      </c>
      <c r="T192" s="192"/>
      <c r="U192" s="52">
        <v>1.22</v>
      </c>
      <c r="V192" s="269">
        <f t="shared" ref="V192" si="357">T192*U192</f>
        <v>0</v>
      </c>
      <c r="W192" s="365">
        <f t="shared" ref="W192" si="358">G192+M192+S192</f>
        <v>364000</v>
      </c>
      <c r="X192" s="297">
        <f t="shared" ref="X192" si="359">J192+P192+V192</f>
        <v>364000</v>
      </c>
      <c r="Y192" s="297">
        <f t="shared" ref="Y192" si="360">W192-X192</f>
        <v>0</v>
      </c>
      <c r="Z192" s="437">
        <f t="shared" ref="Z192" si="361">Y192/W192</f>
        <v>0</v>
      </c>
      <c r="AA192" s="448"/>
      <c r="AB192" s="5"/>
      <c r="AC192" s="5"/>
      <c r="AD192" s="5"/>
      <c r="AE192" s="5"/>
    </row>
    <row r="193" spans="1:31" s="285" customFormat="1" ht="45" customHeight="1" x14ac:dyDescent="0.25">
      <c r="A193" s="39" t="s">
        <v>17</v>
      </c>
      <c r="B193" s="482" t="s">
        <v>371</v>
      </c>
      <c r="C193" s="331" t="s">
        <v>372</v>
      </c>
      <c r="D193" s="483" t="s">
        <v>333</v>
      </c>
      <c r="E193" s="484">
        <v>17</v>
      </c>
      <c r="F193" s="44">
        <v>22976.47</v>
      </c>
      <c r="G193" s="45">
        <f t="shared" si="352"/>
        <v>390599.99</v>
      </c>
      <c r="H193" s="192">
        <v>17</v>
      </c>
      <c r="I193" s="52">
        <v>22976.47</v>
      </c>
      <c r="J193" s="53">
        <f t="shared" si="353"/>
        <v>390599.99</v>
      </c>
      <c r="K193" s="192"/>
      <c r="L193" s="52">
        <v>2.2200000000000002</v>
      </c>
      <c r="M193" s="53">
        <f t="shared" si="354"/>
        <v>0</v>
      </c>
      <c r="N193" s="192"/>
      <c r="O193" s="52">
        <v>2.2200000000000002</v>
      </c>
      <c r="P193" s="53">
        <f t="shared" si="355"/>
        <v>0</v>
      </c>
      <c r="Q193" s="192"/>
      <c r="R193" s="52">
        <v>2.2200000000000002</v>
      </c>
      <c r="S193" s="53">
        <f t="shared" ref="S193" si="362">Q193*R193</f>
        <v>0</v>
      </c>
      <c r="T193" s="192"/>
      <c r="U193" s="52">
        <v>2.2200000000000002</v>
      </c>
      <c r="V193" s="269">
        <f t="shared" ref="V193" si="363">T193*U193</f>
        <v>0</v>
      </c>
      <c r="W193" s="365">
        <f t="shared" ref="W193" si="364">G193+M193+S193</f>
        <v>390599.99</v>
      </c>
      <c r="X193" s="297">
        <f t="shared" ref="X193" si="365">J193+P193+V193</f>
        <v>390599.99</v>
      </c>
      <c r="Y193" s="297">
        <f t="shared" ref="Y193" si="366">W193-X193</f>
        <v>0</v>
      </c>
      <c r="Z193" s="437">
        <f t="shared" ref="Z193" si="367">Y193/W193</f>
        <v>0</v>
      </c>
      <c r="AA193" s="448"/>
      <c r="AB193" s="5"/>
      <c r="AC193" s="5"/>
      <c r="AD193" s="5"/>
      <c r="AE193" s="5"/>
    </row>
    <row r="194" spans="1:31" s="285" customFormat="1" ht="48" customHeight="1" x14ac:dyDescent="0.25">
      <c r="A194" s="39" t="s">
        <v>17</v>
      </c>
      <c r="B194" s="482" t="s">
        <v>373</v>
      </c>
      <c r="C194" s="331" t="s">
        <v>374</v>
      </c>
      <c r="D194" s="483" t="s">
        <v>333</v>
      </c>
      <c r="E194" s="484">
        <v>30</v>
      </c>
      <c r="F194" s="44">
        <v>3200</v>
      </c>
      <c r="G194" s="45">
        <f t="shared" si="352"/>
        <v>96000</v>
      </c>
      <c r="H194" s="192">
        <v>30</v>
      </c>
      <c r="I194" s="52">
        <v>3200</v>
      </c>
      <c r="J194" s="53">
        <f t="shared" si="353"/>
        <v>96000</v>
      </c>
      <c r="K194" s="192"/>
      <c r="L194" s="52">
        <v>3.22</v>
      </c>
      <c r="M194" s="53">
        <f t="shared" si="354"/>
        <v>0</v>
      </c>
      <c r="N194" s="192"/>
      <c r="O194" s="52">
        <v>3.22</v>
      </c>
      <c r="P194" s="53">
        <f t="shared" si="355"/>
        <v>0</v>
      </c>
      <c r="Q194" s="192"/>
      <c r="R194" s="52">
        <v>3.22</v>
      </c>
      <c r="S194" s="53">
        <f t="shared" ref="S194" si="368">Q194*R194</f>
        <v>0</v>
      </c>
      <c r="T194" s="192"/>
      <c r="U194" s="52">
        <v>3.22</v>
      </c>
      <c r="V194" s="269">
        <f t="shared" ref="V194" si="369">T194*U194</f>
        <v>0</v>
      </c>
      <c r="W194" s="365">
        <f t="shared" ref="W194" si="370">G194+M194+S194</f>
        <v>96000</v>
      </c>
      <c r="X194" s="297">
        <f t="shared" ref="X194" si="371">J194+P194+V194</f>
        <v>96000</v>
      </c>
      <c r="Y194" s="297">
        <f t="shared" ref="Y194" si="372">W194-X194</f>
        <v>0</v>
      </c>
      <c r="Z194" s="437">
        <f t="shared" ref="Z194" si="373">Y194/W194</f>
        <v>0</v>
      </c>
      <c r="AA194" s="448"/>
      <c r="AB194" s="5"/>
      <c r="AC194" s="5"/>
      <c r="AD194" s="5"/>
      <c r="AE194" s="5"/>
    </row>
    <row r="195" spans="1:31" s="285" customFormat="1" ht="46.8" customHeight="1" x14ac:dyDescent="0.25">
      <c r="A195" s="39" t="s">
        <v>17</v>
      </c>
      <c r="B195" s="482" t="s">
        <v>375</v>
      </c>
      <c r="C195" s="331" t="s">
        <v>376</v>
      </c>
      <c r="D195" s="42" t="s">
        <v>333</v>
      </c>
      <c r="E195" s="43">
        <v>42</v>
      </c>
      <c r="F195" s="44">
        <v>11500</v>
      </c>
      <c r="G195" s="45">
        <f t="shared" si="352"/>
        <v>483000</v>
      </c>
      <c r="H195" s="192">
        <v>42</v>
      </c>
      <c r="I195" s="52">
        <v>11500</v>
      </c>
      <c r="J195" s="53">
        <f t="shared" si="353"/>
        <v>483000</v>
      </c>
      <c r="K195" s="192"/>
      <c r="L195" s="52">
        <v>4.22</v>
      </c>
      <c r="M195" s="53">
        <f t="shared" si="354"/>
        <v>0</v>
      </c>
      <c r="N195" s="192"/>
      <c r="O195" s="52">
        <v>4.22</v>
      </c>
      <c r="P195" s="53">
        <f t="shared" si="355"/>
        <v>0</v>
      </c>
      <c r="Q195" s="192"/>
      <c r="R195" s="52">
        <v>4.22</v>
      </c>
      <c r="S195" s="53">
        <f t="shared" ref="S195" si="374">Q195*R195</f>
        <v>0</v>
      </c>
      <c r="T195" s="192"/>
      <c r="U195" s="52">
        <v>4.22</v>
      </c>
      <c r="V195" s="269">
        <f t="shared" ref="V195" si="375">T195*U195</f>
        <v>0</v>
      </c>
      <c r="W195" s="365">
        <f t="shared" ref="W195" si="376">G195+M195+S195</f>
        <v>483000</v>
      </c>
      <c r="X195" s="297">
        <f t="shared" ref="X195" si="377">J195+P195+V195</f>
        <v>483000</v>
      </c>
      <c r="Y195" s="297">
        <f t="shared" ref="Y195" si="378">W195-X195</f>
        <v>0</v>
      </c>
      <c r="Z195" s="437">
        <f t="shared" ref="Z195" si="379">Y195/W195</f>
        <v>0</v>
      </c>
      <c r="AA195" s="448"/>
      <c r="AB195" s="5"/>
      <c r="AC195" s="5"/>
      <c r="AD195" s="5"/>
      <c r="AE195" s="5"/>
    </row>
    <row r="196" spans="1:31" s="285" customFormat="1" ht="30" customHeight="1" x14ac:dyDescent="0.25">
      <c r="A196" s="39" t="s">
        <v>17</v>
      </c>
      <c r="B196" s="482" t="s">
        <v>377</v>
      </c>
      <c r="C196" s="331" t="s">
        <v>378</v>
      </c>
      <c r="D196" s="42" t="s">
        <v>333</v>
      </c>
      <c r="E196" s="43">
        <v>10</v>
      </c>
      <c r="F196" s="44">
        <v>25000</v>
      </c>
      <c r="G196" s="45">
        <f t="shared" si="352"/>
        <v>250000</v>
      </c>
      <c r="H196" s="192">
        <v>10</v>
      </c>
      <c r="I196" s="52">
        <v>25000</v>
      </c>
      <c r="J196" s="53">
        <f t="shared" si="353"/>
        <v>250000</v>
      </c>
      <c r="K196" s="192"/>
      <c r="L196" s="52">
        <v>5.22</v>
      </c>
      <c r="M196" s="53">
        <f t="shared" si="354"/>
        <v>0</v>
      </c>
      <c r="N196" s="192"/>
      <c r="O196" s="52">
        <v>5.22</v>
      </c>
      <c r="P196" s="53">
        <f t="shared" si="355"/>
        <v>0</v>
      </c>
      <c r="Q196" s="192"/>
      <c r="R196" s="52">
        <v>5.22</v>
      </c>
      <c r="S196" s="53">
        <f t="shared" ref="S196" si="380">Q196*R196</f>
        <v>0</v>
      </c>
      <c r="T196" s="192"/>
      <c r="U196" s="52">
        <v>5.22</v>
      </c>
      <c r="V196" s="269">
        <f t="shared" ref="V196" si="381">T196*U196</f>
        <v>0</v>
      </c>
      <c r="W196" s="365">
        <f t="shared" ref="W196" si="382">G196+M196+S196</f>
        <v>250000</v>
      </c>
      <c r="X196" s="297">
        <f t="shared" ref="X196" si="383">J196+P196+V196</f>
        <v>250000</v>
      </c>
      <c r="Y196" s="297">
        <f t="shared" ref="Y196" si="384">W196-X196</f>
        <v>0</v>
      </c>
      <c r="Z196" s="437">
        <f t="shared" ref="Z196" si="385">Y196/W196</f>
        <v>0</v>
      </c>
      <c r="AA196" s="448"/>
      <c r="AB196" s="5"/>
      <c r="AC196" s="5"/>
      <c r="AD196" s="5"/>
      <c r="AE196" s="5"/>
    </row>
    <row r="197" spans="1:31" s="286" customFormat="1" ht="30" customHeight="1" x14ac:dyDescent="0.25">
      <c r="A197" s="39" t="s">
        <v>17</v>
      </c>
      <c r="B197" s="482" t="s">
        <v>379</v>
      </c>
      <c r="C197" s="331" t="s">
        <v>380</v>
      </c>
      <c r="D197" s="42" t="s">
        <v>333</v>
      </c>
      <c r="E197" s="43">
        <v>20</v>
      </c>
      <c r="F197" s="44">
        <v>6430</v>
      </c>
      <c r="G197" s="45">
        <f t="shared" ref="G197" si="386">E197*F197</f>
        <v>128600</v>
      </c>
      <c r="H197" s="192">
        <v>20</v>
      </c>
      <c r="I197" s="52">
        <v>6430</v>
      </c>
      <c r="J197" s="53">
        <f t="shared" ref="J197" si="387">H197*I197</f>
        <v>128600</v>
      </c>
      <c r="K197" s="192"/>
      <c r="L197" s="52">
        <v>6.22</v>
      </c>
      <c r="M197" s="53">
        <f t="shared" ref="M197" si="388">K197*L197</f>
        <v>0</v>
      </c>
      <c r="N197" s="192"/>
      <c r="O197" s="52">
        <v>6.22</v>
      </c>
      <c r="P197" s="53">
        <f t="shared" ref="P197" si="389">N197*O197</f>
        <v>0</v>
      </c>
      <c r="Q197" s="192"/>
      <c r="R197" s="52">
        <v>6.22</v>
      </c>
      <c r="S197" s="53">
        <f t="shared" ref="S197" si="390">Q197*R197</f>
        <v>0</v>
      </c>
      <c r="T197" s="192"/>
      <c r="U197" s="52">
        <v>6.22</v>
      </c>
      <c r="V197" s="269">
        <f t="shared" ref="V197" si="391">T197*U197</f>
        <v>0</v>
      </c>
      <c r="W197" s="365">
        <f t="shared" ref="W197" si="392">G197+M197+S197</f>
        <v>128600</v>
      </c>
      <c r="X197" s="297">
        <f t="shared" ref="X197" si="393">J197+P197+V197</f>
        <v>128600</v>
      </c>
      <c r="Y197" s="297">
        <f t="shared" ref="Y197" si="394">W197-X197</f>
        <v>0</v>
      </c>
      <c r="Z197" s="437">
        <f t="shared" ref="Z197" si="395">Y197/W197</f>
        <v>0</v>
      </c>
      <c r="AA197" s="448"/>
      <c r="AB197" s="5"/>
      <c r="AC197" s="5"/>
      <c r="AD197" s="5"/>
      <c r="AE197" s="5"/>
    </row>
    <row r="198" spans="1:31" s="286" customFormat="1" ht="30" customHeight="1" x14ac:dyDescent="0.25">
      <c r="A198" s="39" t="s">
        <v>17</v>
      </c>
      <c r="B198" s="482" t="s">
        <v>381</v>
      </c>
      <c r="C198" s="331" t="s">
        <v>382</v>
      </c>
      <c r="D198" s="42" t="s">
        <v>333</v>
      </c>
      <c r="E198" s="43">
        <v>8</v>
      </c>
      <c r="F198" s="44">
        <v>15000</v>
      </c>
      <c r="G198" s="45">
        <f t="shared" ref="G198" si="396">E198*F198</f>
        <v>120000</v>
      </c>
      <c r="H198" s="192">
        <v>8</v>
      </c>
      <c r="I198" s="52">
        <v>15000</v>
      </c>
      <c r="J198" s="53">
        <f t="shared" ref="J198" si="397">H198*I198</f>
        <v>120000</v>
      </c>
      <c r="K198" s="192"/>
      <c r="L198" s="52">
        <v>7.22</v>
      </c>
      <c r="M198" s="53">
        <f t="shared" ref="M198" si="398">K198*L198</f>
        <v>0</v>
      </c>
      <c r="N198" s="192"/>
      <c r="O198" s="52">
        <v>7.22</v>
      </c>
      <c r="P198" s="53">
        <f t="shared" ref="P198" si="399">N198*O198</f>
        <v>0</v>
      </c>
      <c r="Q198" s="192"/>
      <c r="R198" s="52">
        <v>7.22</v>
      </c>
      <c r="S198" s="53">
        <f t="shared" ref="S198" si="400">Q198*R198</f>
        <v>0</v>
      </c>
      <c r="T198" s="192"/>
      <c r="U198" s="52">
        <v>7.22</v>
      </c>
      <c r="V198" s="269">
        <f t="shared" ref="V198" si="401">T198*U198</f>
        <v>0</v>
      </c>
      <c r="W198" s="365">
        <f t="shared" ref="W198" si="402">G198+M198+S198</f>
        <v>120000</v>
      </c>
      <c r="X198" s="297">
        <f t="shared" ref="X198" si="403">J198+P198+V198</f>
        <v>120000</v>
      </c>
      <c r="Y198" s="297">
        <f t="shared" ref="Y198" si="404">W198-X198</f>
        <v>0</v>
      </c>
      <c r="Z198" s="437">
        <f t="shared" ref="Z198" si="405">Y198/W198</f>
        <v>0</v>
      </c>
      <c r="AA198" s="448"/>
      <c r="AB198" s="5"/>
      <c r="AC198" s="5"/>
      <c r="AD198" s="5"/>
      <c r="AE198" s="5"/>
    </row>
    <row r="199" spans="1:31" s="286" customFormat="1" ht="30" customHeight="1" x14ac:dyDescent="0.25">
      <c r="A199" s="39" t="s">
        <v>17</v>
      </c>
      <c r="B199" s="482" t="s">
        <v>383</v>
      </c>
      <c r="C199" s="331" t="s">
        <v>384</v>
      </c>
      <c r="D199" s="42" t="s">
        <v>333</v>
      </c>
      <c r="E199" s="43">
        <v>3</v>
      </c>
      <c r="F199" s="44">
        <v>56000</v>
      </c>
      <c r="G199" s="45">
        <f t="shared" ref="G199" si="406">E199*F199</f>
        <v>168000</v>
      </c>
      <c r="H199" s="192">
        <v>3</v>
      </c>
      <c r="I199" s="52">
        <v>56000</v>
      </c>
      <c r="J199" s="53">
        <f t="shared" ref="J199" si="407">H199*I199</f>
        <v>168000</v>
      </c>
      <c r="K199" s="192"/>
      <c r="L199" s="52">
        <v>8.2200000000000006</v>
      </c>
      <c r="M199" s="53">
        <f t="shared" ref="M199" si="408">K199*L199</f>
        <v>0</v>
      </c>
      <c r="N199" s="192"/>
      <c r="O199" s="52">
        <v>8.2200000000000006</v>
      </c>
      <c r="P199" s="53">
        <f t="shared" ref="P199" si="409">N199*O199</f>
        <v>0</v>
      </c>
      <c r="Q199" s="192"/>
      <c r="R199" s="52">
        <v>8.2200000000000006</v>
      </c>
      <c r="S199" s="53">
        <f t="shared" ref="S199" si="410">Q199*R199</f>
        <v>0</v>
      </c>
      <c r="T199" s="192"/>
      <c r="U199" s="52">
        <v>8.2200000000000006</v>
      </c>
      <c r="V199" s="269">
        <f t="shared" ref="V199" si="411">T199*U199</f>
        <v>0</v>
      </c>
      <c r="W199" s="365">
        <f t="shared" ref="W199" si="412">G199+M199+S199</f>
        <v>168000</v>
      </c>
      <c r="X199" s="297">
        <f t="shared" ref="X199" si="413">J199+P199+V199</f>
        <v>168000</v>
      </c>
      <c r="Y199" s="297">
        <f t="shared" ref="Y199" si="414">W199-X199</f>
        <v>0</v>
      </c>
      <c r="Z199" s="437">
        <f t="shared" ref="Z199" si="415">Y199/W199</f>
        <v>0</v>
      </c>
      <c r="AA199" s="448"/>
      <c r="AB199" s="5"/>
      <c r="AC199" s="5"/>
      <c r="AD199" s="5"/>
      <c r="AE199" s="5"/>
    </row>
    <row r="200" spans="1:31" s="286" customFormat="1" ht="47.4" customHeight="1" x14ac:dyDescent="0.25">
      <c r="A200" s="39" t="s">
        <v>17</v>
      </c>
      <c r="B200" s="482" t="s">
        <v>385</v>
      </c>
      <c r="C200" s="331" t="s">
        <v>386</v>
      </c>
      <c r="D200" s="42" t="s">
        <v>333</v>
      </c>
      <c r="E200" s="43">
        <v>1</v>
      </c>
      <c r="F200" s="44">
        <v>70002</v>
      </c>
      <c r="G200" s="45">
        <f t="shared" ref="G200" si="416">E200*F200</f>
        <v>70002</v>
      </c>
      <c r="H200" s="192">
        <v>1</v>
      </c>
      <c r="I200" s="52">
        <v>70002</v>
      </c>
      <c r="J200" s="53">
        <f>H200*I200</f>
        <v>70002</v>
      </c>
      <c r="K200" s="192"/>
      <c r="L200" s="52">
        <v>9.2200000000000006</v>
      </c>
      <c r="M200" s="53">
        <f t="shared" ref="M200" si="417">K200*L200</f>
        <v>0</v>
      </c>
      <c r="N200" s="192"/>
      <c r="O200" s="52">
        <v>9.2200000000000006</v>
      </c>
      <c r="P200" s="53">
        <f t="shared" ref="P200" si="418">N200*O200</f>
        <v>0</v>
      </c>
      <c r="Q200" s="192"/>
      <c r="R200" s="52">
        <v>9.2200000000000006</v>
      </c>
      <c r="S200" s="53">
        <f t="shared" ref="S200" si="419">Q200*R200</f>
        <v>0</v>
      </c>
      <c r="T200" s="192"/>
      <c r="U200" s="52">
        <v>9.2200000000000006</v>
      </c>
      <c r="V200" s="269">
        <f t="shared" ref="V200" si="420">T200*U200</f>
        <v>0</v>
      </c>
      <c r="W200" s="365">
        <f t="shared" ref="W200" si="421">G200+M200+S200</f>
        <v>70002</v>
      </c>
      <c r="X200" s="297">
        <f t="shared" ref="X200" si="422">J200+P200+V200</f>
        <v>70002</v>
      </c>
      <c r="Y200" s="297">
        <f>W200-X200</f>
        <v>0</v>
      </c>
      <c r="Z200" s="437">
        <f t="shared" ref="Z200" si="423">Y200/W200</f>
        <v>0</v>
      </c>
      <c r="AA200" s="448"/>
      <c r="AB200" s="5"/>
      <c r="AC200" s="5"/>
      <c r="AD200" s="5"/>
      <c r="AE200" s="5"/>
    </row>
    <row r="201" spans="1:31" s="286" customFormat="1" ht="48" customHeight="1" x14ac:dyDescent="0.25">
      <c r="A201" s="39" t="s">
        <v>17</v>
      </c>
      <c r="B201" s="482" t="s">
        <v>387</v>
      </c>
      <c r="C201" s="331" t="s">
        <v>388</v>
      </c>
      <c r="D201" s="42" t="s">
        <v>20</v>
      </c>
      <c r="E201" s="43">
        <v>4</v>
      </c>
      <c r="F201" s="44">
        <v>10000</v>
      </c>
      <c r="G201" s="45">
        <f t="shared" ref="G201" si="424">E201*F201</f>
        <v>40000</v>
      </c>
      <c r="H201" s="192">
        <v>4</v>
      </c>
      <c r="I201" s="52">
        <v>10000</v>
      </c>
      <c r="J201" s="53">
        <f>H201*I201</f>
        <v>40000</v>
      </c>
      <c r="K201" s="192"/>
      <c r="L201" s="52">
        <v>10.220000000000001</v>
      </c>
      <c r="M201" s="53">
        <f t="shared" ref="M201" si="425">K201*L201</f>
        <v>0</v>
      </c>
      <c r="N201" s="192"/>
      <c r="O201" s="52">
        <v>10.220000000000001</v>
      </c>
      <c r="P201" s="53">
        <f t="shared" ref="P201" si="426">N201*O201</f>
        <v>0</v>
      </c>
      <c r="Q201" s="192"/>
      <c r="R201" s="52">
        <v>10.220000000000001</v>
      </c>
      <c r="S201" s="53">
        <f t="shared" ref="S201" si="427">Q201*R201</f>
        <v>0</v>
      </c>
      <c r="T201" s="192"/>
      <c r="U201" s="52">
        <v>10.220000000000001</v>
      </c>
      <c r="V201" s="269">
        <f t="shared" ref="V201" si="428">T201*U201</f>
        <v>0</v>
      </c>
      <c r="W201" s="365">
        <f t="shared" ref="W201" si="429">G201+M201+S201</f>
        <v>40000</v>
      </c>
      <c r="X201" s="297">
        <f t="shared" ref="X201" si="430">J201+P201+V201</f>
        <v>40000</v>
      </c>
      <c r="Y201" s="297">
        <f t="shared" ref="Y201" si="431">W201-X201</f>
        <v>0</v>
      </c>
      <c r="Z201" s="437">
        <f t="shared" ref="Z201" si="432">Y201/W201</f>
        <v>0</v>
      </c>
      <c r="AA201" s="448"/>
      <c r="AB201" s="5"/>
      <c r="AC201" s="5"/>
      <c r="AD201" s="5"/>
      <c r="AE201" s="5"/>
    </row>
    <row r="202" spans="1:31" s="286" customFormat="1" ht="49.8" customHeight="1" x14ac:dyDescent="0.25">
      <c r="A202" s="39" t="s">
        <v>17</v>
      </c>
      <c r="B202" s="482" t="s">
        <v>389</v>
      </c>
      <c r="C202" s="331" t="s">
        <v>390</v>
      </c>
      <c r="D202" s="42" t="s">
        <v>20</v>
      </c>
      <c r="E202" s="43">
        <v>4</v>
      </c>
      <c r="F202" s="44">
        <v>10000</v>
      </c>
      <c r="G202" s="45">
        <f t="shared" ref="G202" si="433">E202*F202</f>
        <v>40000</v>
      </c>
      <c r="H202" s="192">
        <v>4</v>
      </c>
      <c r="I202" s="52">
        <v>10000</v>
      </c>
      <c r="J202" s="53">
        <f>H202*I202</f>
        <v>40000</v>
      </c>
      <c r="K202" s="192"/>
      <c r="L202" s="52">
        <v>11.22</v>
      </c>
      <c r="M202" s="53">
        <f t="shared" ref="M202" si="434">K202*L202</f>
        <v>0</v>
      </c>
      <c r="N202" s="192"/>
      <c r="O202" s="52">
        <v>11.22</v>
      </c>
      <c r="P202" s="53">
        <f t="shared" ref="P202" si="435">N202*O202</f>
        <v>0</v>
      </c>
      <c r="Q202" s="192"/>
      <c r="R202" s="52">
        <v>11.22</v>
      </c>
      <c r="S202" s="53">
        <f t="shared" ref="S202" si="436">Q202*R202</f>
        <v>0</v>
      </c>
      <c r="T202" s="192"/>
      <c r="U202" s="52">
        <v>11.22</v>
      </c>
      <c r="V202" s="269">
        <f t="shared" ref="V202" si="437">T202*U202</f>
        <v>0</v>
      </c>
      <c r="W202" s="365">
        <f t="shared" ref="W202" si="438">G202+M202+S202</f>
        <v>40000</v>
      </c>
      <c r="X202" s="297">
        <f t="shared" ref="X202" si="439">J202+P202+V202</f>
        <v>40000</v>
      </c>
      <c r="Y202" s="297">
        <f t="shared" ref="Y202" si="440">W202-X202</f>
        <v>0</v>
      </c>
      <c r="Z202" s="437">
        <f t="shared" ref="Z202" si="441">Y202/W202</f>
        <v>0</v>
      </c>
      <c r="AA202" s="448"/>
      <c r="AB202" s="5"/>
      <c r="AC202" s="5"/>
      <c r="AD202" s="5"/>
      <c r="AE202" s="5"/>
    </row>
    <row r="203" spans="1:31" s="286" customFormat="1" ht="28.8" customHeight="1" x14ac:dyDescent="0.25">
      <c r="A203" s="39" t="s">
        <v>17</v>
      </c>
      <c r="B203" s="149" t="s">
        <v>391</v>
      </c>
      <c r="C203" s="66" t="s">
        <v>392</v>
      </c>
      <c r="D203" s="42" t="s">
        <v>20</v>
      </c>
      <c r="E203" s="43">
        <v>4</v>
      </c>
      <c r="F203" s="44">
        <v>10000</v>
      </c>
      <c r="G203" s="45">
        <f t="shared" ref="G203" si="442">E203*F203</f>
        <v>40000</v>
      </c>
      <c r="H203" s="192">
        <v>4</v>
      </c>
      <c r="I203" s="52">
        <v>10000</v>
      </c>
      <c r="J203" s="53">
        <f>H203*I203</f>
        <v>40000</v>
      </c>
      <c r="K203" s="192"/>
      <c r="L203" s="52">
        <v>12.22</v>
      </c>
      <c r="M203" s="53">
        <f t="shared" ref="M203" si="443">K203*L203</f>
        <v>0</v>
      </c>
      <c r="N203" s="192"/>
      <c r="O203" s="52">
        <v>12.22</v>
      </c>
      <c r="P203" s="53">
        <f t="shared" ref="P203" si="444">N203*O203</f>
        <v>0</v>
      </c>
      <c r="Q203" s="192"/>
      <c r="R203" s="52">
        <v>12.22</v>
      </c>
      <c r="S203" s="53">
        <f t="shared" ref="S203" si="445">Q203*R203</f>
        <v>0</v>
      </c>
      <c r="T203" s="192"/>
      <c r="U203" s="52">
        <v>12.22</v>
      </c>
      <c r="V203" s="269">
        <f t="shared" ref="V203" si="446">T203*U203</f>
        <v>0</v>
      </c>
      <c r="W203" s="365">
        <f t="shared" ref="W203" si="447">G203+M203+S203</f>
        <v>40000</v>
      </c>
      <c r="X203" s="297">
        <f t="shared" ref="X203" si="448">J203+P203+V203</f>
        <v>40000</v>
      </c>
      <c r="Y203" s="297">
        <f t="shared" ref="Y203" si="449">W203-X203</f>
        <v>0</v>
      </c>
      <c r="Z203" s="437">
        <f t="shared" ref="Z203" si="450">Y203/W203</f>
        <v>0</v>
      </c>
      <c r="AA203" s="448"/>
      <c r="AB203" s="5"/>
      <c r="AC203" s="5"/>
      <c r="AD203" s="5"/>
      <c r="AE203" s="5"/>
    </row>
    <row r="204" spans="1:31" s="286" customFormat="1" ht="39.6" customHeight="1" x14ac:dyDescent="0.25">
      <c r="A204" s="575" t="s">
        <v>17</v>
      </c>
      <c r="B204" s="573" t="s">
        <v>393</v>
      </c>
      <c r="C204" s="544" t="s">
        <v>430</v>
      </c>
      <c r="D204" s="546" t="s">
        <v>81</v>
      </c>
      <c r="E204" s="548">
        <v>1</v>
      </c>
      <c r="F204" s="550">
        <v>507278</v>
      </c>
      <c r="G204" s="552">
        <f>E204*F204</f>
        <v>507278</v>
      </c>
      <c r="H204" s="577">
        <v>1</v>
      </c>
      <c r="I204" s="550">
        <v>507278</v>
      </c>
      <c r="J204" s="552">
        <f>H204*I204</f>
        <v>507278</v>
      </c>
      <c r="K204" s="192"/>
      <c r="L204" s="52">
        <v>13.22</v>
      </c>
      <c r="M204" s="53">
        <f t="shared" ref="M204" si="451">K204*L204</f>
        <v>0</v>
      </c>
      <c r="N204" s="192"/>
      <c r="O204" s="52">
        <v>13.22</v>
      </c>
      <c r="P204" s="53">
        <f t="shared" ref="P204" si="452">N204*O204</f>
        <v>0</v>
      </c>
      <c r="Q204" s="192"/>
      <c r="R204" s="52">
        <v>13.22</v>
      </c>
      <c r="S204" s="53">
        <f t="shared" ref="S204" si="453">Q204*R204</f>
        <v>0</v>
      </c>
      <c r="T204" s="192"/>
      <c r="U204" s="52">
        <v>13.22</v>
      </c>
      <c r="V204" s="269">
        <f t="shared" ref="V204" si="454">T204*U204</f>
        <v>0</v>
      </c>
      <c r="W204" s="579">
        <f>G204+M205+S205</f>
        <v>507278</v>
      </c>
      <c r="X204" s="581">
        <f>J204+P205+V205</f>
        <v>507278</v>
      </c>
      <c r="Y204" s="567">
        <f>W204-X204</f>
        <v>0</v>
      </c>
      <c r="Z204" s="569">
        <f>Y204/W204</f>
        <v>0</v>
      </c>
      <c r="AA204" s="571"/>
      <c r="AB204" s="5"/>
      <c r="AC204" s="5"/>
      <c r="AD204" s="5"/>
      <c r="AE204" s="5"/>
    </row>
    <row r="205" spans="1:31" s="286" customFormat="1" ht="39.6" hidden="1" customHeight="1" x14ac:dyDescent="0.25">
      <c r="A205" s="576"/>
      <c r="B205" s="574"/>
      <c r="C205" s="545"/>
      <c r="D205" s="547"/>
      <c r="E205" s="549"/>
      <c r="F205" s="551"/>
      <c r="G205" s="553"/>
      <c r="H205" s="578"/>
      <c r="I205" s="551"/>
      <c r="J205" s="553"/>
      <c r="K205" s="192"/>
      <c r="L205" s="52">
        <v>14.22</v>
      </c>
      <c r="M205" s="53">
        <f t="shared" ref="M205" si="455">K205*L205</f>
        <v>0</v>
      </c>
      <c r="N205" s="192"/>
      <c r="O205" s="52">
        <v>14.22</v>
      </c>
      <c r="P205" s="53">
        <f t="shared" ref="P205" si="456">N205*O205</f>
        <v>0</v>
      </c>
      <c r="Q205" s="192"/>
      <c r="R205" s="52">
        <v>14.22</v>
      </c>
      <c r="S205" s="53">
        <f t="shared" ref="S205" si="457">Q205*R205</f>
        <v>0</v>
      </c>
      <c r="T205" s="192"/>
      <c r="U205" s="52">
        <v>14.22</v>
      </c>
      <c r="V205" s="269">
        <f t="shared" ref="V205" si="458">T205*U205</f>
        <v>0</v>
      </c>
      <c r="W205" s="580"/>
      <c r="X205" s="582"/>
      <c r="Y205" s="568"/>
      <c r="Z205" s="570"/>
      <c r="AA205" s="572"/>
      <c r="AB205" s="5"/>
      <c r="AC205" s="5"/>
      <c r="AD205" s="5"/>
      <c r="AE205" s="5"/>
    </row>
    <row r="206" spans="1:31" s="286" customFormat="1" ht="28.8" customHeight="1" x14ac:dyDescent="0.25">
      <c r="A206" s="39" t="s">
        <v>17</v>
      </c>
      <c r="B206" s="149" t="s">
        <v>395</v>
      </c>
      <c r="C206" s="66" t="s">
        <v>394</v>
      </c>
      <c r="D206" s="42" t="s">
        <v>81</v>
      </c>
      <c r="E206" s="43">
        <v>1</v>
      </c>
      <c r="F206" s="44">
        <v>80000</v>
      </c>
      <c r="G206" s="45">
        <f t="shared" ref="G206" si="459">E206*F206</f>
        <v>80000</v>
      </c>
      <c r="H206" s="192">
        <v>1</v>
      </c>
      <c r="I206" s="52">
        <v>80000</v>
      </c>
      <c r="J206" s="53">
        <f t="shared" ref="J206" si="460">H206*I206</f>
        <v>80000</v>
      </c>
      <c r="K206" s="192"/>
      <c r="L206" s="52"/>
      <c r="M206" s="53"/>
      <c r="N206" s="192"/>
      <c r="O206" s="52"/>
      <c r="P206" s="53"/>
      <c r="Q206" s="192"/>
      <c r="R206" s="52"/>
      <c r="S206" s="53"/>
      <c r="T206" s="192"/>
      <c r="U206" s="52"/>
      <c r="V206" s="269"/>
      <c r="W206" s="365">
        <f t="shared" ref="W206" si="461">G206+M206+S206</f>
        <v>80000</v>
      </c>
      <c r="X206" s="297">
        <f t="shared" ref="X206" si="462">J206+P206+V206</f>
        <v>80000</v>
      </c>
      <c r="Y206" s="297">
        <f t="shared" ref="Y206" si="463">W206-X206</f>
        <v>0</v>
      </c>
      <c r="Z206" s="437">
        <f t="shared" ref="Z206" si="464">Y206/W206</f>
        <v>0</v>
      </c>
      <c r="AA206" s="448"/>
      <c r="AB206" s="5"/>
      <c r="AC206" s="5"/>
      <c r="AD206" s="5"/>
      <c r="AE206" s="5"/>
    </row>
    <row r="207" spans="1:31" s="286" customFormat="1" ht="46.2" customHeight="1" x14ac:dyDescent="0.25">
      <c r="A207" s="39" t="s">
        <v>17</v>
      </c>
      <c r="B207" s="149" t="s">
        <v>396</v>
      </c>
      <c r="C207" s="66" t="s">
        <v>397</v>
      </c>
      <c r="D207" s="42" t="s">
        <v>81</v>
      </c>
      <c r="E207" s="43">
        <v>14</v>
      </c>
      <c r="F207" s="44">
        <v>3500</v>
      </c>
      <c r="G207" s="45">
        <f t="shared" ref="G207" si="465">E207*F207</f>
        <v>49000</v>
      </c>
      <c r="H207" s="192">
        <v>14</v>
      </c>
      <c r="I207" s="52">
        <v>3500</v>
      </c>
      <c r="J207" s="53">
        <f t="shared" ref="J207" si="466">H207*I207</f>
        <v>49000</v>
      </c>
      <c r="K207" s="192"/>
      <c r="L207" s="52"/>
      <c r="M207" s="53"/>
      <c r="N207" s="192"/>
      <c r="O207" s="52"/>
      <c r="P207" s="53"/>
      <c r="Q207" s="192"/>
      <c r="R207" s="52"/>
      <c r="S207" s="53"/>
      <c r="T207" s="192"/>
      <c r="U207" s="52"/>
      <c r="V207" s="269"/>
      <c r="W207" s="365">
        <f t="shared" ref="W207" si="467">G207+M207+S207</f>
        <v>49000</v>
      </c>
      <c r="X207" s="297">
        <f t="shared" ref="X207" si="468">J207+P207+V207</f>
        <v>49000</v>
      </c>
      <c r="Y207" s="297">
        <f t="shared" ref="Y207" si="469">W207-X207</f>
        <v>0</v>
      </c>
      <c r="Z207" s="437">
        <f t="shared" ref="Z207" si="470">Y207/W207</f>
        <v>0</v>
      </c>
      <c r="AA207" s="448"/>
      <c r="AB207" s="5"/>
      <c r="AC207" s="5"/>
      <c r="AD207" s="5"/>
      <c r="AE207" s="5"/>
    </row>
    <row r="208" spans="1:31" s="286" customFormat="1" ht="41.4" customHeight="1" x14ac:dyDescent="0.25">
      <c r="A208" s="39" t="s">
        <v>17</v>
      </c>
      <c r="B208" s="149" t="s">
        <v>398</v>
      </c>
      <c r="C208" s="66" t="s">
        <v>399</v>
      </c>
      <c r="D208" s="42" t="s">
        <v>81</v>
      </c>
      <c r="E208" s="43">
        <v>1</v>
      </c>
      <c r="F208" s="44">
        <v>75000</v>
      </c>
      <c r="G208" s="45">
        <f t="shared" ref="G208" si="471">E208*F208</f>
        <v>75000</v>
      </c>
      <c r="H208" s="192">
        <v>1</v>
      </c>
      <c r="I208" s="52">
        <v>75000</v>
      </c>
      <c r="J208" s="53">
        <f t="shared" ref="J208" si="472">H208*I208</f>
        <v>75000</v>
      </c>
      <c r="K208" s="192"/>
      <c r="L208" s="52"/>
      <c r="M208" s="53"/>
      <c r="N208" s="192"/>
      <c r="O208" s="52"/>
      <c r="P208" s="53"/>
      <c r="Q208" s="192"/>
      <c r="R208" s="52"/>
      <c r="S208" s="53"/>
      <c r="T208" s="192"/>
      <c r="U208" s="52"/>
      <c r="V208" s="269"/>
      <c r="W208" s="365">
        <f t="shared" ref="W208" si="473">G208+M208+S208</f>
        <v>75000</v>
      </c>
      <c r="X208" s="297">
        <f t="shared" ref="X208" si="474">J208+P208+V208</f>
        <v>75000</v>
      </c>
      <c r="Y208" s="297">
        <f t="shared" ref="Y208" si="475">W208-X208</f>
        <v>0</v>
      </c>
      <c r="Z208" s="437">
        <f t="shared" ref="Z208" si="476">Y208/W208</f>
        <v>0</v>
      </c>
      <c r="AA208" s="448"/>
      <c r="AB208" s="5"/>
      <c r="AC208" s="5"/>
      <c r="AD208" s="5"/>
      <c r="AE208" s="5"/>
    </row>
    <row r="209" spans="1:31" s="286" customFormat="1" ht="52.8" customHeight="1" x14ac:dyDescent="0.25">
      <c r="A209" s="39" t="s">
        <v>17</v>
      </c>
      <c r="B209" s="482" t="s">
        <v>400</v>
      </c>
      <c r="C209" s="331" t="s">
        <v>401</v>
      </c>
      <c r="D209" s="42" t="s">
        <v>81</v>
      </c>
      <c r="E209" s="43">
        <v>1</v>
      </c>
      <c r="F209" s="44">
        <v>580000</v>
      </c>
      <c r="G209" s="45">
        <f t="shared" ref="G209" si="477">E209*F209</f>
        <v>580000</v>
      </c>
      <c r="H209" s="192">
        <v>1</v>
      </c>
      <c r="I209" s="52">
        <v>580000</v>
      </c>
      <c r="J209" s="53">
        <f t="shared" ref="J209" si="478">H209*I209</f>
        <v>580000</v>
      </c>
      <c r="K209" s="192"/>
      <c r="L209" s="52"/>
      <c r="M209" s="53"/>
      <c r="N209" s="192"/>
      <c r="O209" s="52"/>
      <c r="P209" s="53"/>
      <c r="Q209" s="192"/>
      <c r="R209" s="52"/>
      <c r="S209" s="53"/>
      <c r="T209" s="192"/>
      <c r="U209" s="52"/>
      <c r="V209" s="269"/>
      <c r="W209" s="365">
        <f t="shared" ref="W209" si="479">G209+M209+S209</f>
        <v>580000</v>
      </c>
      <c r="X209" s="297">
        <f t="shared" ref="X209" si="480">J209+P209+V209</f>
        <v>580000</v>
      </c>
      <c r="Y209" s="297">
        <f t="shared" ref="Y209" si="481">W209-X209</f>
        <v>0</v>
      </c>
      <c r="Z209" s="437">
        <f t="shared" ref="Z209" si="482">Y209/W209</f>
        <v>0</v>
      </c>
      <c r="AA209" s="448"/>
      <c r="AB209" s="5"/>
      <c r="AC209" s="5"/>
      <c r="AD209" s="5"/>
      <c r="AE209" s="5"/>
    </row>
    <row r="210" spans="1:31" s="286" customFormat="1" ht="61.2" customHeight="1" x14ac:dyDescent="0.25">
      <c r="A210" s="39" t="s">
        <v>17</v>
      </c>
      <c r="B210" s="482" t="s">
        <v>402</v>
      </c>
      <c r="C210" s="331" t="s">
        <v>403</v>
      </c>
      <c r="D210" s="42" t="s">
        <v>81</v>
      </c>
      <c r="E210" s="43">
        <v>1</v>
      </c>
      <c r="F210" s="44">
        <v>1500000</v>
      </c>
      <c r="G210" s="45">
        <f t="shared" ref="G210" si="483">E210*F210</f>
        <v>1500000</v>
      </c>
      <c r="H210" s="192">
        <v>1</v>
      </c>
      <c r="I210" s="52">
        <v>1500000</v>
      </c>
      <c r="J210" s="53">
        <f t="shared" ref="J210" si="484">H210*I210</f>
        <v>1500000</v>
      </c>
      <c r="K210" s="192"/>
      <c r="L210" s="52"/>
      <c r="M210" s="53"/>
      <c r="N210" s="192"/>
      <c r="O210" s="52"/>
      <c r="P210" s="53"/>
      <c r="Q210" s="192"/>
      <c r="R210" s="52"/>
      <c r="S210" s="53"/>
      <c r="T210" s="192"/>
      <c r="U210" s="52"/>
      <c r="V210" s="269"/>
      <c r="W210" s="365">
        <f t="shared" ref="W210" si="485">G210+M210+S210</f>
        <v>1500000</v>
      </c>
      <c r="X210" s="297">
        <f t="shared" ref="X210" si="486">J210+P210+V210</f>
        <v>1500000</v>
      </c>
      <c r="Y210" s="297">
        <f t="shared" ref="Y210" si="487">W210-X210</f>
        <v>0</v>
      </c>
      <c r="Z210" s="437">
        <f t="shared" ref="Z210" si="488">Y210/W210</f>
        <v>0</v>
      </c>
      <c r="AA210" s="448"/>
      <c r="AB210" s="5"/>
      <c r="AC210" s="5"/>
      <c r="AD210" s="5"/>
      <c r="AE210" s="5"/>
    </row>
    <row r="211" spans="1:31" s="286" customFormat="1" ht="45.6" customHeight="1" x14ac:dyDescent="0.25">
      <c r="A211" s="39" t="s">
        <v>17</v>
      </c>
      <c r="B211" s="149" t="s">
        <v>404</v>
      </c>
      <c r="C211" s="66" t="s">
        <v>405</v>
      </c>
      <c r="D211" s="42" t="s">
        <v>81</v>
      </c>
      <c r="E211" s="43">
        <v>8</v>
      </c>
      <c r="F211" s="44">
        <v>7348.75</v>
      </c>
      <c r="G211" s="45">
        <f t="shared" ref="G211" si="489">E211*F211</f>
        <v>58790</v>
      </c>
      <c r="H211" s="192">
        <v>8</v>
      </c>
      <c r="I211" s="52">
        <v>7348.75</v>
      </c>
      <c r="J211" s="53">
        <f t="shared" ref="J211" si="490">H211*I211</f>
        <v>58790</v>
      </c>
      <c r="K211" s="192"/>
      <c r="L211" s="52"/>
      <c r="M211" s="53"/>
      <c r="N211" s="192"/>
      <c r="O211" s="52"/>
      <c r="P211" s="53"/>
      <c r="Q211" s="192"/>
      <c r="R211" s="52"/>
      <c r="S211" s="53"/>
      <c r="T211" s="192"/>
      <c r="U211" s="52"/>
      <c r="V211" s="269"/>
      <c r="W211" s="365">
        <f t="shared" ref="W211" si="491">G211+M211+S211</f>
        <v>58790</v>
      </c>
      <c r="X211" s="297">
        <f t="shared" ref="X211" si="492">J211+P211+V211</f>
        <v>58790</v>
      </c>
      <c r="Y211" s="297">
        <f t="shared" ref="Y211" si="493">W211-X211</f>
        <v>0</v>
      </c>
      <c r="Z211" s="437">
        <f t="shared" ref="Z211" si="494">Y211/W211</f>
        <v>0</v>
      </c>
      <c r="AA211" s="448"/>
      <c r="AB211" s="5"/>
      <c r="AC211" s="5"/>
      <c r="AD211" s="5"/>
      <c r="AE211" s="5"/>
    </row>
    <row r="212" spans="1:31" s="286" customFormat="1" ht="57" customHeight="1" x14ac:dyDescent="0.25">
      <c r="A212" s="39" t="s">
        <v>17</v>
      </c>
      <c r="B212" s="149" t="s">
        <v>339</v>
      </c>
      <c r="C212" s="66" t="s">
        <v>409</v>
      </c>
      <c r="D212" s="42" t="s">
        <v>81</v>
      </c>
      <c r="E212" s="43">
        <v>1</v>
      </c>
      <c r="F212" s="44">
        <v>150000</v>
      </c>
      <c r="G212" s="45">
        <f>E212*F212</f>
        <v>150000</v>
      </c>
      <c r="H212" s="192">
        <v>1</v>
      </c>
      <c r="I212" s="52">
        <v>150000</v>
      </c>
      <c r="J212" s="53">
        <f>H212*I212</f>
        <v>150000</v>
      </c>
      <c r="K212" s="192"/>
      <c r="L212" s="52">
        <v>1.22</v>
      </c>
      <c r="M212" s="53">
        <f>K212*L212</f>
        <v>0</v>
      </c>
      <c r="N212" s="192"/>
      <c r="O212" s="52">
        <v>1.22</v>
      </c>
      <c r="P212" s="53">
        <f>N212*O212</f>
        <v>0</v>
      </c>
      <c r="Q212" s="192"/>
      <c r="R212" s="52">
        <v>1.22</v>
      </c>
      <c r="S212" s="53">
        <f t="shared" ref="S212" si="495">Q212*R212</f>
        <v>0</v>
      </c>
      <c r="T212" s="192"/>
      <c r="U212" s="52">
        <v>1.22</v>
      </c>
      <c r="V212" s="269">
        <f t="shared" ref="V212" si="496">T212*U212</f>
        <v>0</v>
      </c>
      <c r="W212" s="365">
        <f t="shared" ref="W212" si="497">G212+M212+S212</f>
        <v>150000</v>
      </c>
      <c r="X212" s="297">
        <f t="shared" ref="X212" si="498">J212+P212+V212</f>
        <v>150000</v>
      </c>
      <c r="Y212" s="297">
        <f t="shared" ref="Y212" si="499">W212-X212</f>
        <v>0</v>
      </c>
      <c r="Z212" s="437">
        <f t="shared" ref="Z212" si="500">Y212/W212</f>
        <v>0</v>
      </c>
      <c r="AA212" s="448"/>
      <c r="AB212" s="5"/>
      <c r="AC212" s="5"/>
      <c r="AD212" s="5"/>
      <c r="AE212" s="5"/>
    </row>
    <row r="213" spans="1:31" s="286" customFormat="1" ht="49.8" customHeight="1" x14ac:dyDescent="0.25">
      <c r="A213" s="39" t="s">
        <v>17</v>
      </c>
      <c r="B213" s="149" t="s">
        <v>407</v>
      </c>
      <c r="C213" s="66" t="s">
        <v>406</v>
      </c>
      <c r="D213" s="42" t="s">
        <v>81</v>
      </c>
      <c r="E213" s="43">
        <v>1</v>
      </c>
      <c r="F213" s="44">
        <v>60000</v>
      </c>
      <c r="G213" s="45">
        <f t="shared" ref="G213" si="501">E213*F213</f>
        <v>60000</v>
      </c>
      <c r="H213" s="192">
        <v>1</v>
      </c>
      <c r="I213" s="52">
        <v>60000</v>
      </c>
      <c r="J213" s="53">
        <f t="shared" ref="J213" si="502">H213*I213</f>
        <v>60000</v>
      </c>
      <c r="K213" s="192"/>
      <c r="L213" s="52"/>
      <c r="M213" s="53"/>
      <c r="N213" s="192"/>
      <c r="O213" s="52"/>
      <c r="P213" s="53"/>
      <c r="Q213" s="192"/>
      <c r="R213" s="52"/>
      <c r="S213" s="53"/>
      <c r="T213" s="192"/>
      <c r="U213" s="52"/>
      <c r="V213" s="269"/>
      <c r="W213" s="365">
        <f t="shared" ref="W213" si="503">G213+M213+S213</f>
        <v>60000</v>
      </c>
      <c r="X213" s="297">
        <f t="shared" ref="X213" si="504">J213+P213+V213</f>
        <v>60000</v>
      </c>
      <c r="Y213" s="297">
        <f t="shared" ref="Y213" si="505">W213-X213</f>
        <v>0</v>
      </c>
      <c r="Z213" s="437">
        <f t="shared" ref="Z213" si="506">Y213/W213</f>
        <v>0</v>
      </c>
      <c r="AA213" s="448"/>
      <c r="AB213" s="5"/>
      <c r="AC213" s="5"/>
      <c r="AD213" s="5"/>
      <c r="AE213" s="5"/>
    </row>
    <row r="214" spans="1:31" s="286" customFormat="1" ht="31.2" customHeight="1" x14ac:dyDescent="0.25">
      <c r="A214" s="39" t="s">
        <v>17</v>
      </c>
      <c r="B214" s="149" t="s">
        <v>408</v>
      </c>
      <c r="C214" s="66" t="s">
        <v>240</v>
      </c>
      <c r="D214" s="42" t="s">
        <v>81</v>
      </c>
      <c r="E214" s="43"/>
      <c r="F214" s="44"/>
      <c r="G214" s="45">
        <f t="shared" ref="G214" si="507">E214*F214</f>
        <v>0</v>
      </c>
      <c r="H214" s="192"/>
      <c r="I214" s="52"/>
      <c r="J214" s="53">
        <f t="shared" ref="J214" si="508">H214*I214</f>
        <v>0</v>
      </c>
      <c r="K214" s="192"/>
      <c r="L214" s="52"/>
      <c r="M214" s="53"/>
      <c r="N214" s="192"/>
      <c r="O214" s="52"/>
      <c r="P214" s="53"/>
      <c r="Q214" s="192"/>
      <c r="R214" s="52"/>
      <c r="S214" s="53"/>
      <c r="T214" s="192"/>
      <c r="U214" s="52"/>
      <c r="V214" s="269"/>
      <c r="W214" s="365">
        <f t="shared" ref="W214" si="509">G214+M214+S214</f>
        <v>0</v>
      </c>
      <c r="X214" s="297">
        <f t="shared" ref="X214" si="510">J214+P214+V214</f>
        <v>0</v>
      </c>
      <c r="Y214" s="297">
        <f t="shared" ref="Y214" si="511">W214-X214</f>
        <v>0</v>
      </c>
      <c r="Z214" s="437" t="e">
        <f t="shared" ref="Z214" si="512">Y214/W214</f>
        <v>#DIV/0!</v>
      </c>
      <c r="AA214" s="448"/>
      <c r="AB214" s="5"/>
      <c r="AC214" s="5"/>
      <c r="AD214" s="5"/>
      <c r="AE214" s="5"/>
    </row>
    <row r="215" spans="1:31" s="286" customFormat="1" ht="28.8" customHeight="1" x14ac:dyDescent="0.25">
      <c r="A215" s="39" t="s">
        <v>17</v>
      </c>
      <c r="B215" s="149" t="s">
        <v>410</v>
      </c>
      <c r="C215" s="66" t="s">
        <v>411</v>
      </c>
      <c r="D215" s="42" t="s">
        <v>81</v>
      </c>
      <c r="E215" s="43">
        <v>1</v>
      </c>
      <c r="F215" s="44">
        <v>49900</v>
      </c>
      <c r="G215" s="45">
        <f t="shared" ref="G215" si="513">E215*F215</f>
        <v>49900</v>
      </c>
      <c r="H215" s="192">
        <v>1</v>
      </c>
      <c r="I215" s="52">
        <v>49900</v>
      </c>
      <c r="J215" s="53">
        <f t="shared" ref="J215" si="514">H215*I215</f>
        <v>49900</v>
      </c>
      <c r="K215" s="192"/>
      <c r="L215" s="52"/>
      <c r="M215" s="53"/>
      <c r="N215" s="192"/>
      <c r="O215" s="52"/>
      <c r="P215" s="53"/>
      <c r="Q215" s="192"/>
      <c r="R215" s="52"/>
      <c r="S215" s="53"/>
      <c r="T215" s="192"/>
      <c r="U215" s="52"/>
      <c r="V215" s="269"/>
      <c r="W215" s="365">
        <f t="shared" ref="W215" si="515">G215+M215+S215</f>
        <v>49900</v>
      </c>
      <c r="X215" s="297">
        <f t="shared" ref="X215" si="516">J215+P215+V215</f>
        <v>49900</v>
      </c>
      <c r="Y215" s="314">
        <f t="shared" ref="Y215" si="517">W215-X215</f>
        <v>0</v>
      </c>
      <c r="Z215" s="437">
        <f t="shared" ref="Z215" si="518">Y215/W215</f>
        <v>0</v>
      </c>
      <c r="AA215" s="448"/>
      <c r="AB215" s="5"/>
      <c r="AC215" s="5"/>
      <c r="AD215" s="5"/>
      <c r="AE215" s="5"/>
    </row>
    <row r="216" spans="1:31" s="285" customFormat="1" ht="70.8" customHeight="1" x14ac:dyDescent="0.25">
      <c r="A216" s="39" t="s">
        <v>17</v>
      </c>
      <c r="B216" s="149" t="s">
        <v>412</v>
      </c>
      <c r="C216" s="66" t="s">
        <v>413</v>
      </c>
      <c r="D216" s="42" t="s">
        <v>81</v>
      </c>
      <c r="E216" s="43">
        <v>4</v>
      </c>
      <c r="F216" s="44">
        <v>12375</v>
      </c>
      <c r="G216" s="45">
        <f t="shared" ref="G216" si="519">E216*F216</f>
        <v>49500</v>
      </c>
      <c r="H216" s="192">
        <v>4</v>
      </c>
      <c r="I216" s="52">
        <v>12375</v>
      </c>
      <c r="J216" s="53">
        <f t="shared" ref="J216" si="520">H216*I216</f>
        <v>49500</v>
      </c>
      <c r="K216" s="192"/>
      <c r="L216" s="52"/>
      <c r="M216" s="53"/>
      <c r="N216" s="192"/>
      <c r="O216" s="52"/>
      <c r="P216" s="53"/>
      <c r="Q216" s="192"/>
      <c r="R216" s="52"/>
      <c r="S216" s="53"/>
      <c r="T216" s="192"/>
      <c r="U216" s="52"/>
      <c r="V216" s="269"/>
      <c r="W216" s="365">
        <f t="shared" ref="W216" si="521">G216+M216+S216</f>
        <v>49500</v>
      </c>
      <c r="X216" s="297">
        <f t="shared" ref="X216" si="522">J216+P216+V216</f>
        <v>49500</v>
      </c>
      <c r="Y216" s="297">
        <f t="shared" ref="Y216" si="523">W216-X216</f>
        <v>0</v>
      </c>
      <c r="Z216" s="437">
        <f t="shared" ref="Z216" si="524">Y216/W216</f>
        <v>0</v>
      </c>
      <c r="AA216" s="448"/>
      <c r="AB216" s="5"/>
      <c r="AC216" s="5"/>
      <c r="AD216" s="5"/>
      <c r="AE216" s="5"/>
    </row>
    <row r="217" spans="1:31" s="312" customFormat="1" ht="40.799999999999997" customHeight="1" thickBot="1" x14ac:dyDescent="0.3">
      <c r="A217" s="311" t="s">
        <v>17</v>
      </c>
      <c r="B217" s="346" t="s">
        <v>418</v>
      </c>
      <c r="C217" s="157" t="s">
        <v>419</v>
      </c>
      <c r="D217" s="50" t="s">
        <v>420</v>
      </c>
      <c r="E217" s="192">
        <v>40</v>
      </c>
      <c r="F217" s="52">
        <v>2500</v>
      </c>
      <c r="G217" s="53">
        <f t="shared" ref="G217" si="525">E217*F217</f>
        <v>100000</v>
      </c>
      <c r="H217" s="192">
        <v>40</v>
      </c>
      <c r="I217" s="52">
        <v>2500</v>
      </c>
      <c r="J217" s="53">
        <f t="shared" ref="J217" si="526">H217*I217</f>
        <v>100000</v>
      </c>
      <c r="K217" s="192"/>
      <c r="L217" s="52"/>
      <c r="M217" s="53"/>
      <c r="N217" s="192"/>
      <c r="O217" s="52"/>
      <c r="P217" s="53"/>
      <c r="Q217" s="192"/>
      <c r="R217" s="52"/>
      <c r="S217" s="53"/>
      <c r="T217" s="192"/>
      <c r="U217" s="52"/>
      <c r="V217" s="269"/>
      <c r="W217" s="366">
        <f t="shared" ref="W217" si="527">G217+M217+S217</f>
        <v>100000</v>
      </c>
      <c r="X217" s="310">
        <f t="shared" ref="X217" si="528">J217+P217+V217</f>
        <v>100000</v>
      </c>
      <c r="Y217" s="310">
        <f t="shared" ref="Y217" si="529">W217-X217</f>
        <v>0</v>
      </c>
      <c r="Z217" s="444">
        <f t="shared" ref="Z217" si="530">Y217/W217</f>
        <v>0</v>
      </c>
      <c r="AA217" s="452"/>
      <c r="AB217" s="5"/>
      <c r="AC217" s="5"/>
      <c r="AD217" s="5"/>
      <c r="AE217" s="5"/>
    </row>
    <row r="218" spans="1:31" ht="30" customHeight="1" thickBot="1" x14ac:dyDescent="0.3">
      <c r="A218" s="355" t="s">
        <v>233</v>
      </c>
      <c r="B218" s="356"/>
      <c r="C218" s="357"/>
      <c r="D218" s="358"/>
      <c r="E218" s="359">
        <f>E183+E179+E174+E169</f>
        <v>232</v>
      </c>
      <c r="F218" s="359"/>
      <c r="G218" s="359">
        <f>G183+G179+G174+G169</f>
        <v>6097419.9900000002</v>
      </c>
      <c r="H218" s="359">
        <f>H183+H179+H174+H169</f>
        <v>232</v>
      </c>
      <c r="I218" s="359"/>
      <c r="J218" s="359">
        <f>J183+J179+J174+J169</f>
        <v>6097419.9900000002</v>
      </c>
      <c r="K218" s="359">
        <f>K183+K179+K174+K169</f>
        <v>0</v>
      </c>
      <c r="L218" s="359"/>
      <c r="M218" s="359">
        <f>M183+M179+M174+M169</f>
        <v>0</v>
      </c>
      <c r="N218" s="359">
        <f>N183+N179+N174+N169</f>
        <v>0</v>
      </c>
      <c r="O218" s="359"/>
      <c r="P218" s="359">
        <f>P183+P179+P174+P169</f>
        <v>0</v>
      </c>
      <c r="Q218" s="359">
        <f>Q183+Q179+Q174+Q169</f>
        <v>0</v>
      </c>
      <c r="R218" s="359"/>
      <c r="S218" s="359">
        <f>S183+S179+S174+S169</f>
        <v>0</v>
      </c>
      <c r="T218" s="359">
        <f>T183+T179+T174+T169</f>
        <v>0</v>
      </c>
      <c r="U218" s="359"/>
      <c r="V218" s="359">
        <f>V183+V179+V174+V169</f>
        <v>0</v>
      </c>
      <c r="W218" s="362">
        <f>W183+W169+W179+W174</f>
        <v>6097419.9900000002</v>
      </c>
      <c r="X218" s="362">
        <f>X183+X169+X179+X174</f>
        <v>6097419.9900000002</v>
      </c>
      <c r="Y218" s="362">
        <f t="shared" si="305"/>
        <v>0</v>
      </c>
      <c r="Z218" s="362">
        <f>Y218/W218</f>
        <v>0</v>
      </c>
      <c r="AA218" s="363"/>
      <c r="AB218" s="5"/>
      <c r="AC218" s="5"/>
      <c r="AD218" s="5"/>
      <c r="AE218" s="5"/>
    </row>
    <row r="219" spans="1:31" ht="30" customHeight="1" thickBot="1" x14ac:dyDescent="0.3">
      <c r="A219" s="347" t="s">
        <v>234</v>
      </c>
      <c r="B219" s="348"/>
      <c r="C219" s="349"/>
      <c r="D219" s="350"/>
      <c r="E219" s="351"/>
      <c r="F219" s="352"/>
      <c r="G219" s="352">
        <f>G34+G48+G57+G79+G93+G111+G130+G138+G150+G157+G161+G167+G218</f>
        <v>8455005.7829999998</v>
      </c>
      <c r="H219" s="351"/>
      <c r="I219" s="352"/>
      <c r="J219" s="352">
        <f>J34+J48+J57+J79+J93+J111+J130+J138+J150+J157+J161+J167+J218</f>
        <v>8455005.7829999998</v>
      </c>
      <c r="K219" s="351"/>
      <c r="L219" s="352"/>
      <c r="M219" s="352">
        <f>M34+M48+M57+M79+M93+M111+M130+M138+M150+M157+M161+M167+M218</f>
        <v>0</v>
      </c>
      <c r="N219" s="351"/>
      <c r="O219" s="352"/>
      <c r="P219" s="352">
        <f>P34+P48+P57+P79+P93+P111+P130+P138+P150+P157+P161+P167+P218</f>
        <v>0</v>
      </c>
      <c r="Q219" s="351"/>
      <c r="R219" s="352"/>
      <c r="S219" s="352">
        <f>S34+S48+S57+S79+S93+S111+S130+S138+S150+S157+S161+S167+S218</f>
        <v>0</v>
      </c>
      <c r="T219" s="351"/>
      <c r="U219" s="352"/>
      <c r="V219" s="352">
        <f>V34+V48+V57+V79+V93+V111+V130+V138+V150+V157+V161+V167+V218</f>
        <v>0</v>
      </c>
      <c r="W219" s="352">
        <f>W34+W48+W57+W79+W93+W111+W130+W138+W150+W157+W161+W167+W218</f>
        <v>8455005.7829999998</v>
      </c>
      <c r="X219" s="352">
        <f>X34+X48+X57+X79+X93+X111+X130+X138+X150+X157+X161+X167+X218</f>
        <v>8455005.7829999998</v>
      </c>
      <c r="Y219" s="352">
        <f>Y34+Y48+Y57+Y79+Y93+Y111+Y130+Y138+Y150+Y157+Y161+Y167+Y218</f>
        <v>0</v>
      </c>
      <c r="Z219" s="353">
        <f>Y219/W219</f>
        <v>0</v>
      </c>
      <c r="AA219" s="354"/>
      <c r="AB219" s="5"/>
      <c r="AC219" s="5"/>
      <c r="AD219" s="5"/>
      <c r="AE219" s="5"/>
    </row>
    <row r="220" spans="1:31" ht="15" customHeight="1" thickBot="1" x14ac:dyDescent="0.3">
      <c r="A220" s="538"/>
      <c r="B220" s="499"/>
      <c r="C220" s="499"/>
      <c r="D220" s="19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1"/>
      <c r="X220" s="21"/>
      <c r="Y220" s="21"/>
      <c r="Z220" s="21"/>
      <c r="AA220" s="177"/>
      <c r="AB220" s="5"/>
      <c r="AC220" s="5"/>
      <c r="AD220" s="5"/>
      <c r="AE220" s="5"/>
    </row>
    <row r="221" spans="1:31" ht="30" customHeight="1" thickBot="1" x14ac:dyDescent="0.3">
      <c r="A221" s="539" t="s">
        <v>235</v>
      </c>
      <c r="B221" s="525"/>
      <c r="C221" s="540"/>
      <c r="D221" s="119"/>
      <c r="E221" s="117"/>
      <c r="F221" s="118"/>
      <c r="G221" s="120">
        <f>Фінансування!C27-'Кошторис  витрат'!G219</f>
        <v>0</v>
      </c>
      <c r="H221" s="117"/>
      <c r="I221" s="118"/>
      <c r="J221" s="120">
        <f>Фінансування!C28-'Кошторис  витрат'!J219</f>
        <v>0</v>
      </c>
      <c r="K221" s="117"/>
      <c r="L221" s="118"/>
      <c r="M221" s="120">
        <f>'Кошторис  витрат'!J27-'Кошторис  витрат'!M219</f>
        <v>0</v>
      </c>
      <c r="N221" s="117"/>
      <c r="O221" s="118"/>
      <c r="P221" s="120">
        <f>'Кошторис  витрат'!J28-'Кошторис  витрат'!P219</f>
        <v>35524.368000000002</v>
      </c>
      <c r="Q221" s="117"/>
      <c r="R221" s="118"/>
      <c r="S221" s="120">
        <f>Фінансування!L27-'Кошторис  витрат'!S219</f>
        <v>0</v>
      </c>
      <c r="T221" s="117"/>
      <c r="U221" s="118"/>
      <c r="V221" s="120">
        <f>Фінансування!L28-'Кошторис  витрат'!V219</f>
        <v>0</v>
      </c>
      <c r="W221" s="121">
        <f>Фінансування!N27-'Кошторис  витрат'!W219</f>
        <v>0</v>
      </c>
      <c r="X221" s="121">
        <f>Фінансування!N28-'Кошторис  витрат'!X219</f>
        <v>0</v>
      </c>
      <c r="Y221" s="121">
        <f>W221-X221</f>
        <v>0</v>
      </c>
      <c r="Z221" s="121"/>
      <c r="AA221" s="184"/>
      <c r="AB221" s="5"/>
      <c r="AC221" s="5"/>
      <c r="AD221" s="5"/>
      <c r="AE221" s="5"/>
    </row>
    <row r="222" spans="1:31" ht="15.75" customHeight="1" x14ac:dyDescent="0.25">
      <c r="A222" s="1"/>
      <c r="B222" s="122"/>
      <c r="C222" s="2"/>
      <c r="D222" s="123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16"/>
      <c r="X222" s="16"/>
      <c r="Y222" s="16"/>
      <c r="Z222" s="16"/>
      <c r="AA222" s="174"/>
      <c r="AB222" s="1"/>
      <c r="AC222" s="1"/>
      <c r="AD222" s="1"/>
      <c r="AE222" s="1"/>
    </row>
    <row r="223" spans="1:31" ht="15.75" customHeight="1" x14ac:dyDescent="0.25">
      <c r="A223" s="6" t="s">
        <v>416</v>
      </c>
      <c r="B223" s="7"/>
      <c r="C223" s="8"/>
      <c r="D223" s="123"/>
      <c r="E223" s="124"/>
      <c r="F223" s="124"/>
      <c r="G223" s="9"/>
      <c r="H223" s="124" t="s">
        <v>428</v>
      </c>
      <c r="I223" s="124"/>
      <c r="J223" s="9"/>
      <c r="K223" s="125"/>
      <c r="L223" s="6"/>
      <c r="M223" s="124"/>
      <c r="N223" s="125"/>
      <c r="O223" s="6"/>
      <c r="P223" s="124"/>
      <c r="Q223" s="9"/>
      <c r="R223" s="9"/>
      <c r="S223" s="9"/>
      <c r="T223" s="9"/>
      <c r="U223" s="9"/>
      <c r="V223" s="9"/>
      <c r="W223" s="16"/>
      <c r="X223" s="16"/>
      <c r="Y223" s="16"/>
      <c r="Z223" s="16"/>
      <c r="AA223" s="174"/>
      <c r="AB223" s="1"/>
      <c r="AC223" s="1"/>
      <c r="AD223" s="1"/>
      <c r="AE223" s="1"/>
    </row>
    <row r="224" spans="1:31" s="454" customFormat="1" ht="15.75" customHeight="1" x14ac:dyDescent="0.25">
      <c r="A224" s="463"/>
      <c r="B224" s="464"/>
      <c r="C224" s="465" t="s">
        <v>2</v>
      </c>
      <c r="D224" s="123"/>
      <c r="E224" s="466"/>
      <c r="F224" s="466" t="s">
        <v>3</v>
      </c>
      <c r="G224" s="9"/>
      <c r="H224" s="466" t="s">
        <v>4</v>
      </c>
      <c r="I224" s="466"/>
      <c r="J224" s="9"/>
      <c r="K224" s="467"/>
      <c r="L224" s="463"/>
      <c r="M224" s="466"/>
      <c r="N224" s="467"/>
      <c r="O224" s="463"/>
      <c r="P224" s="466"/>
      <c r="Q224" s="9"/>
      <c r="R224" s="9"/>
      <c r="S224" s="9"/>
      <c r="T224" s="9"/>
      <c r="U224" s="9"/>
      <c r="V224" s="9"/>
      <c r="W224" s="16"/>
      <c r="X224" s="16"/>
      <c r="Y224" s="16"/>
      <c r="Z224" s="16"/>
      <c r="AA224" s="174"/>
      <c r="AB224" s="1"/>
      <c r="AC224" s="1"/>
      <c r="AD224" s="1"/>
      <c r="AE224" s="1"/>
    </row>
    <row r="225" spans="1:31" s="454" customFormat="1" ht="15.75" customHeight="1" x14ac:dyDescent="0.25">
      <c r="A225" s="463"/>
      <c r="B225" s="464"/>
      <c r="C225" s="465"/>
      <c r="D225" s="123"/>
      <c r="E225" s="466"/>
      <c r="F225" s="466"/>
      <c r="G225" s="9"/>
      <c r="H225" s="466"/>
      <c r="I225" s="466"/>
      <c r="J225" s="9"/>
      <c r="K225" s="467"/>
      <c r="L225" s="463"/>
      <c r="M225" s="466"/>
      <c r="N225" s="467"/>
      <c r="O225" s="463"/>
      <c r="P225" s="466"/>
      <c r="Q225" s="9"/>
      <c r="R225" s="9"/>
      <c r="S225" s="9"/>
      <c r="T225" s="9"/>
      <c r="U225" s="9"/>
      <c r="V225" s="9"/>
      <c r="W225" s="16"/>
      <c r="X225" s="16"/>
      <c r="Y225" s="16"/>
      <c r="Z225" s="16"/>
      <c r="AA225" s="174"/>
      <c r="AB225" s="1"/>
      <c r="AC225" s="1"/>
      <c r="AD225" s="1"/>
      <c r="AE225" s="1"/>
    </row>
    <row r="226" spans="1:31" ht="15.75" customHeight="1" x14ac:dyDescent="0.25">
      <c r="A226" s="10"/>
      <c r="B226" s="126"/>
      <c r="C226" s="11"/>
      <c r="D226" s="127"/>
      <c r="E226" s="14"/>
      <c r="F226" s="12"/>
      <c r="G226" s="14"/>
      <c r="H226" s="14"/>
      <c r="I226" s="335"/>
      <c r="J226" s="14"/>
      <c r="K226" s="15"/>
      <c r="L226" s="13" t="s">
        <v>4</v>
      </c>
      <c r="M226" s="14"/>
      <c r="N226" s="15"/>
      <c r="O226" s="13" t="s">
        <v>4</v>
      </c>
      <c r="P226" s="14"/>
      <c r="Q226" s="14"/>
      <c r="R226" s="14"/>
      <c r="S226" s="14"/>
      <c r="T226" s="14"/>
      <c r="U226" s="14"/>
      <c r="V226" s="14"/>
      <c r="W226" s="128"/>
      <c r="X226" s="128"/>
      <c r="Y226" s="128"/>
      <c r="Z226" s="128"/>
      <c r="AA226" s="185"/>
      <c r="AB226" s="129"/>
      <c r="AC226" s="129"/>
      <c r="AD226" s="129"/>
      <c r="AE226" s="129"/>
    </row>
    <row r="227" spans="1:31" ht="15.75" customHeight="1" x14ac:dyDescent="0.25">
      <c r="A227" s="1"/>
      <c r="B227" s="122"/>
      <c r="C227" s="2"/>
      <c r="D227" s="123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16"/>
      <c r="X227" s="16"/>
      <c r="Y227" s="16"/>
      <c r="Z227" s="16"/>
      <c r="AA227" s="174"/>
      <c r="AB227" s="1"/>
      <c r="AC227" s="1"/>
      <c r="AD227" s="1"/>
      <c r="AE227" s="1"/>
    </row>
    <row r="228" spans="1:31" ht="15.75" customHeight="1" x14ac:dyDescent="0.25">
      <c r="A228" s="1"/>
      <c r="B228" s="122"/>
      <c r="C228" s="2"/>
      <c r="D228" s="123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130"/>
      <c r="X228" s="130"/>
      <c r="Y228" s="130"/>
      <c r="Z228" s="130"/>
      <c r="AA228" s="174"/>
      <c r="AB228" s="1"/>
      <c r="AC228" s="1"/>
      <c r="AD228" s="1"/>
      <c r="AE228" s="1"/>
    </row>
    <row r="229" spans="1:31" ht="15.75" customHeight="1" x14ac:dyDescent="0.25">
      <c r="A229" s="1"/>
      <c r="B229" s="122"/>
      <c r="C229" s="2"/>
      <c r="D229" s="123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130"/>
      <c r="X229" s="130"/>
      <c r="Y229" s="130"/>
      <c r="Z229" s="130"/>
      <c r="AA229" s="174"/>
      <c r="AB229" s="1"/>
      <c r="AC229" s="1"/>
      <c r="AD229" s="1"/>
      <c r="AE229" s="1"/>
    </row>
    <row r="230" spans="1:31" ht="15.75" customHeight="1" x14ac:dyDescent="0.25">
      <c r="A230" s="1"/>
      <c r="B230" s="122"/>
      <c r="C230" s="2"/>
      <c r="D230" s="123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130"/>
      <c r="X230" s="130"/>
      <c r="Y230" s="130"/>
      <c r="Z230" s="130"/>
      <c r="AA230" s="174"/>
      <c r="AB230" s="1"/>
      <c r="AC230" s="1"/>
      <c r="AD230" s="1"/>
      <c r="AE230" s="1"/>
    </row>
    <row r="231" spans="1:31" ht="15.75" customHeight="1" x14ac:dyDescent="0.25">
      <c r="A231" s="1"/>
      <c r="B231" s="122"/>
      <c r="C231" s="2"/>
      <c r="D231" s="123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130"/>
      <c r="X231" s="130"/>
      <c r="Y231" s="130"/>
      <c r="Z231" s="130"/>
      <c r="AA231" s="174"/>
      <c r="AB231" s="1"/>
      <c r="AC231" s="1"/>
      <c r="AD231" s="1"/>
      <c r="AE231" s="1"/>
    </row>
    <row r="232" spans="1:31" ht="15.75" customHeight="1" x14ac:dyDescent="0.25">
      <c r="A232" s="1"/>
      <c r="B232" s="122"/>
      <c r="C232" s="2"/>
      <c r="D232" s="123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130"/>
      <c r="X232" s="130"/>
      <c r="Y232" s="130"/>
      <c r="Z232" s="130"/>
      <c r="AA232" s="174"/>
      <c r="AB232" s="1"/>
      <c r="AC232" s="1"/>
      <c r="AD232" s="1"/>
      <c r="AE232" s="1"/>
    </row>
    <row r="233" spans="1:31" ht="15.75" customHeight="1" x14ac:dyDescent="0.25">
      <c r="A233" s="1"/>
      <c r="B233" s="122"/>
      <c r="C233" s="2"/>
      <c r="D233" s="123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130"/>
      <c r="X233" s="130"/>
      <c r="Y233" s="130"/>
      <c r="Z233" s="130"/>
      <c r="AA233" s="174"/>
      <c r="AB233" s="1"/>
      <c r="AC233" s="1"/>
      <c r="AD233" s="1"/>
      <c r="AE233" s="1"/>
    </row>
    <row r="234" spans="1:31" ht="15.75" customHeight="1" x14ac:dyDescent="0.25">
      <c r="A234" s="1"/>
      <c r="B234" s="122"/>
      <c r="C234" s="2"/>
      <c r="D234" s="123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130"/>
      <c r="X234" s="130"/>
      <c r="Y234" s="130"/>
      <c r="Z234" s="130"/>
      <c r="AA234" s="174"/>
      <c r="AB234" s="1"/>
      <c r="AC234" s="1"/>
      <c r="AD234" s="1"/>
      <c r="AE234" s="1"/>
    </row>
    <row r="235" spans="1:31" ht="15.75" customHeight="1" x14ac:dyDescent="0.25">
      <c r="A235" s="1"/>
      <c r="B235" s="122"/>
      <c r="C235" s="2"/>
      <c r="D235" s="123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130"/>
      <c r="X235" s="130"/>
      <c r="Y235" s="130"/>
      <c r="Z235" s="130"/>
      <c r="AA235" s="174"/>
      <c r="AB235" s="1"/>
      <c r="AC235" s="1"/>
      <c r="AD235" s="1"/>
      <c r="AE235" s="1"/>
    </row>
    <row r="236" spans="1:31" ht="15.75" customHeight="1" x14ac:dyDescent="0.25">
      <c r="A236" s="1"/>
      <c r="B236" s="122"/>
      <c r="C236" s="2"/>
      <c r="D236" s="123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130"/>
      <c r="X236" s="130"/>
      <c r="Y236" s="130"/>
      <c r="Z236" s="130"/>
      <c r="AA236" s="174"/>
      <c r="AB236" s="1"/>
      <c r="AC236" s="1"/>
      <c r="AD236" s="1"/>
      <c r="AE236" s="1"/>
    </row>
    <row r="237" spans="1:31" ht="15.75" customHeight="1" x14ac:dyDescent="0.25">
      <c r="A237" s="1"/>
      <c r="B237" s="122"/>
      <c r="C237" s="2"/>
      <c r="D237" s="123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130"/>
      <c r="X237" s="130"/>
      <c r="Y237" s="130"/>
      <c r="Z237" s="130"/>
      <c r="AA237" s="174"/>
      <c r="AB237" s="1"/>
      <c r="AC237" s="1"/>
      <c r="AD237" s="1"/>
      <c r="AE237" s="1"/>
    </row>
    <row r="238" spans="1:31" ht="15.75" customHeight="1" x14ac:dyDescent="0.25">
      <c r="A238" s="1"/>
      <c r="B238" s="122"/>
      <c r="C238" s="2"/>
      <c r="D238" s="123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130"/>
      <c r="X238" s="130"/>
      <c r="Y238" s="130"/>
      <c r="Z238" s="130"/>
      <c r="AA238" s="174"/>
      <c r="AB238" s="1"/>
      <c r="AC238" s="1"/>
      <c r="AD238" s="1"/>
      <c r="AE238" s="1"/>
    </row>
    <row r="239" spans="1:31" ht="15.75" customHeight="1" x14ac:dyDescent="0.25">
      <c r="A239" s="1"/>
      <c r="B239" s="122"/>
      <c r="C239" s="2"/>
      <c r="D239" s="123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130"/>
      <c r="X239" s="130"/>
      <c r="Y239" s="130"/>
      <c r="Z239" s="130"/>
      <c r="AA239" s="174"/>
      <c r="AB239" s="1"/>
      <c r="AC239" s="1"/>
      <c r="AD239" s="1"/>
      <c r="AE239" s="1"/>
    </row>
    <row r="240" spans="1:31" ht="15.75" customHeight="1" x14ac:dyDescent="0.25">
      <c r="A240" s="1"/>
      <c r="B240" s="122"/>
      <c r="C240" s="2"/>
      <c r="D240" s="123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130"/>
      <c r="X240" s="130"/>
      <c r="Y240" s="130"/>
      <c r="Z240" s="130"/>
      <c r="AA240" s="174"/>
      <c r="AB240" s="1"/>
      <c r="AC240" s="1"/>
      <c r="AD240" s="1"/>
      <c r="AE240" s="1"/>
    </row>
    <row r="241" spans="1:31" ht="15.75" customHeight="1" x14ac:dyDescent="0.25">
      <c r="A241" s="1"/>
      <c r="B241" s="122"/>
      <c r="C241" s="2"/>
      <c r="D241" s="123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130"/>
      <c r="X241" s="130"/>
      <c r="Y241" s="130"/>
      <c r="Z241" s="130"/>
      <c r="AA241" s="174"/>
      <c r="AB241" s="1"/>
      <c r="AC241" s="1"/>
      <c r="AD241" s="1"/>
      <c r="AE241" s="1"/>
    </row>
    <row r="242" spans="1:31" ht="15.75" customHeight="1" x14ac:dyDescent="0.25">
      <c r="A242" s="1"/>
      <c r="B242" s="122"/>
      <c r="C242" s="2"/>
      <c r="D242" s="123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130"/>
      <c r="X242" s="130"/>
      <c r="Y242" s="130"/>
      <c r="Z242" s="130"/>
      <c r="AA242" s="174"/>
      <c r="AB242" s="1"/>
      <c r="AC242" s="1"/>
      <c r="AD242" s="1"/>
      <c r="AE242" s="1"/>
    </row>
    <row r="243" spans="1:31" ht="15.75" customHeight="1" x14ac:dyDescent="0.25">
      <c r="A243" s="1"/>
      <c r="B243" s="122"/>
      <c r="C243" s="2"/>
      <c r="D243" s="123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130"/>
      <c r="X243" s="130"/>
      <c r="Y243" s="130"/>
      <c r="Z243" s="130"/>
      <c r="AA243" s="174"/>
      <c r="AB243" s="1"/>
      <c r="AC243" s="1"/>
      <c r="AD243" s="1"/>
      <c r="AE243" s="1"/>
    </row>
    <row r="244" spans="1:31" ht="15.75" customHeight="1" x14ac:dyDescent="0.25">
      <c r="A244" s="1"/>
      <c r="B244" s="122"/>
      <c r="C244" s="2"/>
      <c r="D244" s="123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130"/>
      <c r="X244" s="130"/>
      <c r="Y244" s="130"/>
      <c r="Z244" s="130"/>
      <c r="AA244" s="174"/>
      <c r="AB244" s="1"/>
      <c r="AC244" s="1"/>
      <c r="AD244" s="1"/>
      <c r="AE244" s="1"/>
    </row>
    <row r="245" spans="1:31" ht="15.75" customHeight="1" x14ac:dyDescent="0.25">
      <c r="A245" s="1"/>
      <c r="B245" s="122"/>
      <c r="C245" s="2"/>
      <c r="D245" s="123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130"/>
      <c r="X245" s="130"/>
      <c r="Y245" s="130"/>
      <c r="Z245" s="130"/>
      <c r="AA245" s="174"/>
      <c r="AB245" s="1"/>
      <c r="AC245" s="1"/>
      <c r="AD245" s="1"/>
      <c r="AE245" s="1"/>
    </row>
    <row r="246" spans="1:31" ht="15.75" customHeight="1" x14ac:dyDescent="0.25">
      <c r="A246" s="1"/>
      <c r="B246" s="122"/>
      <c r="C246" s="2"/>
      <c r="D246" s="123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130"/>
      <c r="X246" s="130"/>
      <c r="Y246" s="130"/>
      <c r="Z246" s="130"/>
      <c r="AA246" s="174"/>
      <c r="AB246" s="1"/>
      <c r="AC246" s="1"/>
      <c r="AD246" s="1"/>
      <c r="AE246" s="1"/>
    </row>
    <row r="247" spans="1:31" ht="15.75" customHeight="1" x14ac:dyDescent="0.25">
      <c r="A247" s="1"/>
      <c r="B247" s="122"/>
      <c r="C247" s="2"/>
      <c r="D247" s="123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130"/>
      <c r="X247" s="130"/>
      <c r="Y247" s="130"/>
      <c r="Z247" s="130"/>
      <c r="AA247" s="174"/>
      <c r="AB247" s="1"/>
      <c r="AC247" s="1"/>
      <c r="AD247" s="1"/>
      <c r="AE247" s="1"/>
    </row>
    <row r="248" spans="1:31" ht="15.75" customHeight="1" x14ac:dyDescent="0.25">
      <c r="A248" s="1"/>
      <c r="B248" s="122"/>
      <c r="C248" s="2"/>
      <c r="D248" s="123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130"/>
      <c r="X248" s="130"/>
      <c r="Y248" s="130"/>
      <c r="Z248" s="130"/>
      <c r="AA248" s="174"/>
      <c r="AB248" s="1"/>
      <c r="AC248" s="1"/>
      <c r="AD248" s="1"/>
      <c r="AE248" s="1"/>
    </row>
    <row r="249" spans="1:31" ht="15.75" customHeight="1" x14ac:dyDescent="0.25">
      <c r="A249" s="1"/>
      <c r="B249" s="122"/>
      <c r="C249" s="2"/>
      <c r="D249" s="123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130"/>
      <c r="X249" s="130"/>
      <c r="Y249" s="130"/>
      <c r="Z249" s="130"/>
      <c r="AA249" s="174"/>
      <c r="AB249" s="1"/>
      <c r="AC249" s="1"/>
      <c r="AD249" s="1"/>
      <c r="AE249" s="1"/>
    </row>
    <row r="250" spans="1:31" ht="15.75" customHeight="1" x14ac:dyDescent="0.25">
      <c r="A250" s="1"/>
      <c r="B250" s="122"/>
      <c r="C250" s="2"/>
      <c r="D250" s="123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130"/>
      <c r="X250" s="130"/>
      <c r="Y250" s="130"/>
      <c r="Z250" s="130"/>
      <c r="AA250" s="174"/>
      <c r="AB250" s="1"/>
      <c r="AC250" s="1"/>
      <c r="AD250" s="1"/>
      <c r="AE250" s="1"/>
    </row>
    <row r="251" spans="1:31" ht="15.75" customHeight="1" x14ac:dyDescent="0.25">
      <c r="A251" s="1"/>
      <c r="B251" s="122"/>
      <c r="C251" s="2"/>
      <c r="D251" s="123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130"/>
      <c r="X251" s="130"/>
      <c r="Y251" s="130"/>
      <c r="Z251" s="130"/>
      <c r="AA251" s="174"/>
      <c r="AB251" s="1"/>
      <c r="AC251" s="1"/>
      <c r="AD251" s="1"/>
      <c r="AE251" s="1"/>
    </row>
    <row r="252" spans="1:31" ht="15.75" customHeight="1" x14ac:dyDescent="0.25">
      <c r="A252" s="1"/>
      <c r="B252" s="122"/>
      <c r="C252" s="2"/>
      <c r="D252" s="123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130"/>
      <c r="X252" s="130"/>
      <c r="Y252" s="130"/>
      <c r="Z252" s="130"/>
      <c r="AA252" s="174"/>
      <c r="AB252" s="1"/>
      <c r="AC252" s="1"/>
      <c r="AD252" s="1"/>
      <c r="AE252" s="1"/>
    </row>
    <row r="253" spans="1:31" ht="15.75" customHeight="1" x14ac:dyDescent="0.25">
      <c r="A253" s="1"/>
      <c r="B253" s="122"/>
      <c r="C253" s="2"/>
      <c r="D253" s="123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130"/>
      <c r="X253" s="130"/>
      <c r="Y253" s="130"/>
      <c r="Z253" s="130"/>
      <c r="AA253" s="174"/>
      <c r="AB253" s="1"/>
      <c r="AC253" s="1"/>
      <c r="AD253" s="1"/>
      <c r="AE253" s="1"/>
    </row>
    <row r="254" spans="1:31" ht="15.75" customHeight="1" x14ac:dyDescent="0.25">
      <c r="A254" s="1"/>
      <c r="B254" s="122"/>
      <c r="C254" s="2"/>
      <c r="D254" s="123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130"/>
      <c r="X254" s="130"/>
      <c r="Y254" s="130"/>
      <c r="Z254" s="130"/>
      <c r="AA254" s="174"/>
      <c r="AB254" s="1"/>
      <c r="AC254" s="1"/>
      <c r="AD254" s="1"/>
      <c r="AE254" s="1"/>
    </row>
    <row r="255" spans="1:31" ht="15.75" customHeight="1" x14ac:dyDescent="0.25">
      <c r="A255" s="1"/>
      <c r="B255" s="122"/>
      <c r="C255" s="2"/>
      <c r="D255" s="123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130"/>
      <c r="X255" s="130"/>
      <c r="Y255" s="130"/>
      <c r="Z255" s="130"/>
      <c r="AA255" s="174"/>
      <c r="AB255" s="1"/>
      <c r="AC255" s="1"/>
      <c r="AD255" s="1"/>
      <c r="AE255" s="1"/>
    </row>
    <row r="256" spans="1:31" ht="15.75" customHeight="1" x14ac:dyDescent="0.25">
      <c r="A256" s="1"/>
      <c r="B256" s="122"/>
      <c r="C256" s="2"/>
      <c r="D256" s="123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130"/>
      <c r="X256" s="130"/>
      <c r="Y256" s="130"/>
      <c r="Z256" s="130"/>
      <c r="AA256" s="174"/>
      <c r="AB256" s="1"/>
      <c r="AC256" s="1"/>
      <c r="AD256" s="1"/>
      <c r="AE256" s="1"/>
    </row>
    <row r="257" spans="1:31" ht="15.75" customHeight="1" x14ac:dyDescent="0.25">
      <c r="A257" s="1"/>
      <c r="B257" s="122"/>
      <c r="C257" s="2"/>
      <c r="D257" s="123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130"/>
      <c r="X257" s="130"/>
      <c r="Y257" s="130"/>
      <c r="Z257" s="130"/>
      <c r="AA257" s="174"/>
      <c r="AB257" s="1"/>
      <c r="AC257" s="1"/>
      <c r="AD257" s="1"/>
      <c r="AE257" s="1"/>
    </row>
    <row r="258" spans="1:31" ht="15.75" customHeight="1" x14ac:dyDescent="0.25">
      <c r="A258" s="1"/>
      <c r="B258" s="122"/>
      <c r="C258" s="2"/>
      <c r="D258" s="123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130"/>
      <c r="X258" s="130"/>
      <c r="Y258" s="130"/>
      <c r="Z258" s="130"/>
      <c r="AA258" s="174"/>
      <c r="AB258" s="1"/>
      <c r="AC258" s="1"/>
      <c r="AD258" s="1"/>
      <c r="AE258" s="1"/>
    </row>
    <row r="259" spans="1:31" ht="15.75" customHeight="1" x14ac:dyDescent="0.25">
      <c r="A259" s="1"/>
      <c r="B259" s="122"/>
      <c r="C259" s="2"/>
      <c r="D259" s="123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130"/>
      <c r="X259" s="130"/>
      <c r="Y259" s="130"/>
      <c r="Z259" s="130"/>
      <c r="AA259" s="174"/>
      <c r="AB259" s="1"/>
      <c r="AC259" s="1"/>
      <c r="AD259" s="1"/>
      <c r="AE259" s="1"/>
    </row>
    <row r="260" spans="1:31" ht="15.75" customHeight="1" x14ac:dyDescent="0.25">
      <c r="A260" s="1"/>
      <c r="B260" s="122"/>
      <c r="C260" s="2"/>
      <c r="D260" s="123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130"/>
      <c r="X260" s="130"/>
      <c r="Y260" s="130"/>
      <c r="Z260" s="130"/>
      <c r="AA260" s="174"/>
      <c r="AB260" s="1"/>
      <c r="AC260" s="1"/>
      <c r="AD260" s="1"/>
      <c r="AE260" s="1"/>
    </row>
    <row r="261" spans="1:31" ht="15.75" customHeight="1" x14ac:dyDescent="0.25">
      <c r="A261" s="1"/>
      <c r="B261" s="122"/>
      <c r="C261" s="2"/>
      <c r="D261" s="123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130"/>
      <c r="X261" s="130"/>
      <c r="Y261" s="130"/>
      <c r="Z261" s="130"/>
      <c r="AA261" s="174"/>
      <c r="AB261" s="1"/>
      <c r="AC261" s="1"/>
      <c r="AD261" s="1"/>
      <c r="AE261" s="1"/>
    </row>
    <row r="262" spans="1:31" ht="15.75" customHeight="1" x14ac:dyDescent="0.25">
      <c r="A262" s="1"/>
      <c r="B262" s="122"/>
      <c r="C262" s="2"/>
      <c r="D262" s="123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130"/>
      <c r="X262" s="130"/>
      <c r="Y262" s="130"/>
      <c r="Z262" s="130"/>
      <c r="AA262" s="174"/>
      <c r="AB262" s="1"/>
      <c r="AC262" s="1"/>
      <c r="AD262" s="1"/>
      <c r="AE262" s="1"/>
    </row>
    <row r="263" spans="1:31" ht="15.75" customHeight="1" x14ac:dyDescent="0.25">
      <c r="A263" s="1"/>
      <c r="B263" s="122"/>
      <c r="C263" s="2"/>
      <c r="D263" s="123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130"/>
      <c r="X263" s="130"/>
      <c r="Y263" s="130"/>
      <c r="Z263" s="130"/>
      <c r="AA263" s="174"/>
      <c r="AB263" s="1"/>
      <c r="AC263" s="1"/>
      <c r="AD263" s="1"/>
      <c r="AE263" s="1"/>
    </row>
    <row r="264" spans="1:31" ht="15.75" customHeight="1" x14ac:dyDescent="0.25">
      <c r="A264" s="1"/>
      <c r="B264" s="122"/>
      <c r="C264" s="2"/>
      <c r="D264" s="123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130"/>
      <c r="X264" s="130"/>
      <c r="Y264" s="130"/>
      <c r="Z264" s="130"/>
      <c r="AA264" s="174"/>
      <c r="AB264" s="1"/>
      <c r="AC264" s="1"/>
      <c r="AD264" s="1"/>
      <c r="AE264" s="1"/>
    </row>
    <row r="265" spans="1:31" ht="15.75" customHeight="1" x14ac:dyDescent="0.25">
      <c r="A265" s="1"/>
      <c r="B265" s="122"/>
      <c r="C265" s="2"/>
      <c r="D265" s="123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130"/>
      <c r="X265" s="130"/>
      <c r="Y265" s="130"/>
      <c r="Z265" s="130"/>
      <c r="AA265" s="174"/>
      <c r="AB265" s="1"/>
      <c r="AC265" s="1"/>
      <c r="AD265" s="1"/>
      <c r="AE265" s="1"/>
    </row>
    <row r="266" spans="1:31" ht="15.75" customHeight="1" x14ac:dyDescent="0.25">
      <c r="A266" s="1"/>
      <c r="B266" s="122"/>
      <c r="C266" s="2"/>
      <c r="D266" s="123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130"/>
      <c r="X266" s="130"/>
      <c r="Y266" s="130"/>
      <c r="Z266" s="130"/>
      <c r="AA266" s="174"/>
      <c r="AB266" s="1"/>
      <c r="AC266" s="1"/>
      <c r="AD266" s="1"/>
      <c r="AE266" s="1"/>
    </row>
    <row r="267" spans="1:31" ht="15.75" customHeight="1" x14ac:dyDescent="0.25">
      <c r="A267" s="1"/>
      <c r="B267" s="122"/>
      <c r="C267" s="2"/>
      <c r="D267" s="123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130"/>
      <c r="X267" s="130"/>
      <c r="Y267" s="130"/>
      <c r="Z267" s="130"/>
      <c r="AA267" s="174"/>
      <c r="AB267" s="1"/>
      <c r="AC267" s="1"/>
      <c r="AD267" s="1"/>
      <c r="AE267" s="1"/>
    </row>
    <row r="268" spans="1:31" ht="15.75" customHeight="1" x14ac:dyDescent="0.25">
      <c r="A268" s="1"/>
      <c r="B268" s="122"/>
      <c r="C268" s="2"/>
      <c r="D268" s="123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130"/>
      <c r="X268" s="130"/>
      <c r="Y268" s="130"/>
      <c r="Z268" s="130"/>
      <c r="AA268" s="174"/>
      <c r="AB268" s="1"/>
      <c r="AC268" s="1"/>
      <c r="AD268" s="1"/>
      <c r="AE268" s="1"/>
    </row>
    <row r="269" spans="1:31" ht="15.75" customHeight="1" x14ac:dyDescent="0.25">
      <c r="A269" s="1"/>
      <c r="B269" s="122"/>
      <c r="C269" s="2"/>
      <c r="D269" s="123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130"/>
      <c r="X269" s="130"/>
      <c r="Y269" s="130"/>
      <c r="Z269" s="130"/>
      <c r="AA269" s="174"/>
      <c r="AB269" s="1"/>
      <c r="AC269" s="1"/>
      <c r="AD269" s="1"/>
      <c r="AE269" s="1"/>
    </row>
    <row r="270" spans="1:31" ht="15.75" customHeight="1" x14ac:dyDescent="0.25">
      <c r="A270" s="1"/>
      <c r="B270" s="122"/>
      <c r="C270" s="2"/>
      <c r="D270" s="123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130"/>
      <c r="X270" s="130"/>
      <c r="Y270" s="130"/>
      <c r="Z270" s="130"/>
      <c r="AA270" s="174"/>
      <c r="AB270" s="1"/>
      <c r="AC270" s="1"/>
      <c r="AD270" s="1"/>
      <c r="AE270" s="1"/>
    </row>
    <row r="271" spans="1:31" ht="15.75" customHeight="1" x14ac:dyDescent="0.25">
      <c r="A271" s="1"/>
      <c r="B271" s="122"/>
      <c r="C271" s="2"/>
      <c r="D271" s="123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130"/>
      <c r="X271" s="130"/>
      <c r="Y271" s="130"/>
      <c r="Z271" s="130"/>
      <c r="AA271" s="174"/>
      <c r="AB271" s="1"/>
      <c r="AC271" s="1"/>
      <c r="AD271" s="1"/>
      <c r="AE271" s="1"/>
    </row>
    <row r="272" spans="1:31" ht="15.75" customHeight="1" x14ac:dyDescent="0.25">
      <c r="A272" s="1"/>
      <c r="B272" s="122"/>
      <c r="C272" s="2"/>
      <c r="D272" s="123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130"/>
      <c r="X272" s="130"/>
      <c r="Y272" s="130"/>
      <c r="Z272" s="130"/>
      <c r="AA272" s="174"/>
      <c r="AB272" s="1"/>
      <c r="AC272" s="1"/>
      <c r="AD272" s="1"/>
      <c r="AE272" s="1"/>
    </row>
    <row r="273" spans="1:31" ht="15.75" customHeight="1" x14ac:dyDescent="0.25">
      <c r="A273" s="1"/>
      <c r="B273" s="122"/>
      <c r="C273" s="2"/>
      <c r="D273" s="123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130"/>
      <c r="X273" s="130"/>
      <c r="Y273" s="130"/>
      <c r="Z273" s="130"/>
      <c r="AA273" s="174"/>
      <c r="AB273" s="1"/>
      <c r="AC273" s="1"/>
      <c r="AD273" s="1"/>
      <c r="AE273" s="1"/>
    </row>
    <row r="274" spans="1:31" ht="15.75" customHeight="1" x14ac:dyDescent="0.25">
      <c r="A274" s="1"/>
      <c r="B274" s="122"/>
      <c r="C274" s="2"/>
      <c r="D274" s="123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130"/>
      <c r="X274" s="130"/>
      <c r="Y274" s="130"/>
      <c r="Z274" s="130"/>
      <c r="AA274" s="174"/>
      <c r="AB274" s="1"/>
      <c r="AC274" s="1"/>
      <c r="AD274" s="1"/>
      <c r="AE274" s="1"/>
    </row>
    <row r="275" spans="1:31" ht="15.75" customHeight="1" x14ac:dyDescent="0.25">
      <c r="A275" s="1"/>
      <c r="B275" s="122"/>
      <c r="C275" s="2"/>
      <c r="D275" s="123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130"/>
      <c r="X275" s="130"/>
      <c r="Y275" s="130"/>
      <c r="Z275" s="130"/>
      <c r="AA275" s="174"/>
      <c r="AB275" s="1"/>
      <c r="AC275" s="1"/>
      <c r="AD275" s="1"/>
      <c r="AE275" s="1"/>
    </row>
    <row r="276" spans="1:31" ht="15.75" customHeight="1" x14ac:dyDescent="0.25">
      <c r="A276" s="1"/>
      <c r="B276" s="122"/>
      <c r="C276" s="2"/>
      <c r="D276" s="123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30"/>
      <c r="X276" s="130"/>
      <c r="Y276" s="130"/>
      <c r="Z276" s="130"/>
      <c r="AA276" s="174"/>
      <c r="AB276" s="1"/>
      <c r="AC276" s="1"/>
      <c r="AD276" s="1"/>
      <c r="AE276" s="1"/>
    </row>
    <row r="277" spans="1:31" ht="15.75" customHeight="1" x14ac:dyDescent="0.25">
      <c r="A277" s="1"/>
      <c r="B277" s="122"/>
      <c r="C277" s="2"/>
      <c r="D277" s="123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130"/>
      <c r="X277" s="130"/>
      <c r="Y277" s="130"/>
      <c r="Z277" s="130"/>
      <c r="AA277" s="174"/>
      <c r="AB277" s="1"/>
      <c r="AC277" s="1"/>
      <c r="AD277" s="1"/>
      <c r="AE277" s="1"/>
    </row>
    <row r="278" spans="1:31" ht="15.75" customHeight="1" x14ac:dyDescent="0.25">
      <c r="A278" s="1"/>
      <c r="B278" s="122"/>
      <c r="C278" s="2"/>
      <c r="D278" s="123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130"/>
      <c r="X278" s="130"/>
      <c r="Y278" s="130"/>
      <c r="Z278" s="130"/>
      <c r="AA278" s="174"/>
      <c r="AB278" s="1"/>
      <c r="AC278" s="1"/>
      <c r="AD278" s="1"/>
      <c r="AE278" s="1"/>
    </row>
    <row r="279" spans="1:31" ht="15.75" customHeight="1" x14ac:dyDescent="0.25">
      <c r="A279" s="1"/>
      <c r="B279" s="122"/>
      <c r="C279" s="2"/>
      <c r="D279" s="123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130"/>
      <c r="X279" s="130"/>
      <c r="Y279" s="130"/>
      <c r="Z279" s="130"/>
      <c r="AA279" s="174"/>
      <c r="AB279" s="1"/>
      <c r="AC279" s="1"/>
      <c r="AD279" s="1"/>
      <c r="AE279" s="1"/>
    </row>
    <row r="280" spans="1:31" ht="15.75" customHeight="1" x14ac:dyDescent="0.25">
      <c r="A280" s="1"/>
      <c r="B280" s="122"/>
      <c r="C280" s="2"/>
      <c r="D280" s="123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130"/>
      <c r="X280" s="130"/>
      <c r="Y280" s="130"/>
      <c r="Z280" s="130"/>
      <c r="AA280" s="174"/>
      <c r="AB280" s="1"/>
      <c r="AC280" s="1"/>
      <c r="AD280" s="1"/>
      <c r="AE280" s="1"/>
    </row>
    <row r="281" spans="1:31" ht="15.75" customHeight="1" x14ac:dyDescent="0.25">
      <c r="A281" s="1"/>
      <c r="B281" s="122"/>
      <c r="C281" s="2"/>
      <c r="D281" s="123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130"/>
      <c r="X281" s="130"/>
      <c r="Y281" s="130"/>
      <c r="Z281" s="130"/>
      <c r="AA281" s="174"/>
      <c r="AB281" s="1"/>
      <c r="AC281" s="1"/>
      <c r="AD281" s="1"/>
      <c r="AE281" s="1"/>
    </row>
    <row r="282" spans="1:31" ht="15.75" customHeight="1" x14ac:dyDescent="0.25">
      <c r="A282" s="1"/>
      <c r="B282" s="122"/>
      <c r="C282" s="2"/>
      <c r="D282" s="123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130"/>
      <c r="X282" s="130"/>
      <c r="Y282" s="130"/>
      <c r="Z282" s="130"/>
      <c r="AA282" s="174"/>
      <c r="AB282" s="1"/>
      <c r="AC282" s="1"/>
      <c r="AD282" s="1"/>
      <c r="AE282" s="1"/>
    </row>
    <row r="283" spans="1:31" ht="15.75" customHeight="1" x14ac:dyDescent="0.25">
      <c r="A283" s="1"/>
      <c r="B283" s="122"/>
      <c r="C283" s="2"/>
      <c r="D283" s="123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130"/>
      <c r="X283" s="130"/>
      <c r="Y283" s="130"/>
      <c r="Z283" s="130"/>
      <c r="AA283" s="174"/>
      <c r="AB283" s="1"/>
      <c r="AC283" s="1"/>
      <c r="AD283" s="1"/>
      <c r="AE283" s="1"/>
    </row>
    <row r="284" spans="1:31" ht="15.75" customHeight="1" x14ac:dyDescent="0.25">
      <c r="A284" s="1"/>
      <c r="B284" s="122"/>
      <c r="C284" s="2"/>
      <c r="D284" s="123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130"/>
      <c r="X284" s="130"/>
      <c r="Y284" s="130"/>
      <c r="Z284" s="130"/>
      <c r="AA284" s="174"/>
      <c r="AB284" s="1"/>
      <c r="AC284" s="1"/>
      <c r="AD284" s="1"/>
      <c r="AE284" s="1"/>
    </row>
    <row r="285" spans="1:31" ht="15.75" customHeight="1" x14ac:dyDescent="0.25">
      <c r="A285" s="1"/>
      <c r="B285" s="122"/>
      <c r="C285" s="2"/>
      <c r="D285" s="123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130"/>
      <c r="X285" s="130"/>
      <c r="Y285" s="130"/>
      <c r="Z285" s="130"/>
      <c r="AA285" s="174"/>
      <c r="AB285" s="1"/>
      <c r="AC285" s="1"/>
      <c r="AD285" s="1"/>
      <c r="AE285" s="1"/>
    </row>
    <row r="286" spans="1:31" ht="15.75" customHeight="1" x14ac:dyDescent="0.25">
      <c r="A286" s="1"/>
      <c r="B286" s="122"/>
      <c r="C286" s="2"/>
      <c r="D286" s="123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130"/>
      <c r="X286" s="130"/>
      <c r="Y286" s="130"/>
      <c r="Z286" s="130"/>
      <c r="AA286" s="174"/>
      <c r="AB286" s="1"/>
      <c r="AC286" s="1"/>
      <c r="AD286" s="1"/>
      <c r="AE286" s="1"/>
    </row>
    <row r="287" spans="1:31" ht="15.75" customHeight="1" x14ac:dyDescent="0.25">
      <c r="A287" s="1"/>
      <c r="B287" s="122"/>
      <c r="C287" s="2"/>
      <c r="D287" s="123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130"/>
      <c r="X287" s="130"/>
      <c r="Y287" s="130"/>
      <c r="Z287" s="130"/>
      <c r="AA287" s="174"/>
      <c r="AB287" s="1"/>
      <c r="AC287" s="1"/>
      <c r="AD287" s="1"/>
      <c r="AE287" s="1"/>
    </row>
    <row r="288" spans="1:31" ht="15.75" customHeight="1" x14ac:dyDescent="0.25">
      <c r="A288" s="1"/>
      <c r="B288" s="122"/>
      <c r="C288" s="2"/>
      <c r="D288" s="123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130"/>
      <c r="X288" s="130"/>
      <c r="Y288" s="130"/>
      <c r="Z288" s="130"/>
      <c r="AA288" s="174"/>
      <c r="AB288" s="1"/>
      <c r="AC288" s="1"/>
      <c r="AD288" s="1"/>
      <c r="AE288" s="1"/>
    </row>
    <row r="289" spans="1:31" ht="15.75" customHeight="1" x14ac:dyDescent="0.25">
      <c r="A289" s="1"/>
      <c r="B289" s="122"/>
      <c r="C289" s="2"/>
      <c r="D289" s="123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130"/>
      <c r="X289" s="130"/>
      <c r="Y289" s="130"/>
      <c r="Z289" s="130"/>
      <c r="AA289" s="174"/>
      <c r="AB289" s="1"/>
      <c r="AC289" s="1"/>
      <c r="AD289" s="1"/>
      <c r="AE289" s="1"/>
    </row>
    <row r="290" spans="1:31" ht="15.75" customHeight="1" x14ac:dyDescent="0.25">
      <c r="A290" s="1"/>
      <c r="B290" s="122"/>
      <c r="C290" s="2"/>
      <c r="D290" s="123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130"/>
      <c r="X290" s="130"/>
      <c r="Y290" s="130"/>
      <c r="Z290" s="130"/>
      <c r="AA290" s="174"/>
      <c r="AB290" s="1"/>
      <c r="AC290" s="1"/>
      <c r="AD290" s="1"/>
      <c r="AE290" s="1"/>
    </row>
    <row r="291" spans="1:31" ht="15.75" customHeight="1" x14ac:dyDescent="0.25">
      <c r="A291" s="1"/>
      <c r="B291" s="122"/>
      <c r="C291" s="2"/>
      <c r="D291" s="123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130"/>
      <c r="X291" s="130"/>
      <c r="Y291" s="130"/>
      <c r="Z291" s="130"/>
      <c r="AA291" s="174"/>
      <c r="AB291" s="1"/>
      <c r="AC291" s="1"/>
      <c r="AD291" s="1"/>
      <c r="AE291" s="1"/>
    </row>
    <row r="292" spans="1:31" ht="15.75" customHeight="1" x14ac:dyDescent="0.25">
      <c r="A292" s="1"/>
      <c r="B292" s="122"/>
      <c r="C292" s="2"/>
      <c r="D292" s="123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130"/>
      <c r="X292" s="130"/>
      <c r="Y292" s="130"/>
      <c r="Z292" s="130"/>
      <c r="AA292" s="174"/>
      <c r="AB292" s="1"/>
      <c r="AC292" s="1"/>
      <c r="AD292" s="1"/>
      <c r="AE292" s="1"/>
    </row>
    <row r="293" spans="1:31" ht="15.75" customHeight="1" x14ac:dyDescent="0.25">
      <c r="A293" s="1"/>
      <c r="B293" s="122"/>
      <c r="C293" s="2"/>
      <c r="D293" s="123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130"/>
      <c r="X293" s="130"/>
      <c r="Y293" s="130"/>
      <c r="Z293" s="130"/>
      <c r="AA293" s="174"/>
      <c r="AB293" s="1"/>
      <c r="AC293" s="1"/>
      <c r="AD293" s="1"/>
      <c r="AE293" s="1"/>
    </row>
    <row r="294" spans="1:31" ht="15.75" customHeight="1" x14ac:dyDescent="0.25">
      <c r="A294" s="1"/>
      <c r="B294" s="122"/>
      <c r="C294" s="2"/>
      <c r="D294" s="123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130"/>
      <c r="X294" s="130"/>
      <c r="Y294" s="130"/>
      <c r="Z294" s="130"/>
      <c r="AA294" s="174"/>
      <c r="AB294" s="1"/>
      <c r="AC294" s="1"/>
      <c r="AD294" s="1"/>
      <c r="AE294" s="1"/>
    </row>
    <row r="295" spans="1:31" ht="15.75" customHeight="1" x14ac:dyDescent="0.25">
      <c r="A295" s="1"/>
      <c r="B295" s="122"/>
      <c r="C295" s="2"/>
      <c r="D295" s="123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130"/>
      <c r="X295" s="130"/>
      <c r="Y295" s="130"/>
      <c r="Z295" s="130"/>
      <c r="AA295" s="174"/>
      <c r="AB295" s="1"/>
      <c r="AC295" s="1"/>
      <c r="AD295" s="1"/>
      <c r="AE295" s="1"/>
    </row>
    <row r="296" spans="1:31" ht="15.75" customHeight="1" x14ac:dyDescent="0.25">
      <c r="A296" s="1"/>
      <c r="B296" s="122"/>
      <c r="C296" s="2"/>
      <c r="D296" s="123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130"/>
      <c r="X296" s="130"/>
      <c r="Y296" s="130"/>
      <c r="Z296" s="130"/>
      <c r="AA296" s="174"/>
      <c r="AB296" s="1"/>
      <c r="AC296" s="1"/>
      <c r="AD296" s="1"/>
      <c r="AE296" s="1"/>
    </row>
    <row r="297" spans="1:31" ht="15.75" customHeight="1" x14ac:dyDescent="0.25">
      <c r="A297" s="1"/>
      <c r="B297" s="122"/>
      <c r="C297" s="2"/>
      <c r="D297" s="123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130"/>
      <c r="X297" s="130"/>
      <c r="Y297" s="130"/>
      <c r="Z297" s="130"/>
      <c r="AA297" s="174"/>
      <c r="AB297" s="1"/>
      <c r="AC297" s="1"/>
      <c r="AD297" s="1"/>
      <c r="AE297" s="1"/>
    </row>
    <row r="298" spans="1:31" ht="15.75" customHeight="1" x14ac:dyDescent="0.25">
      <c r="A298" s="1"/>
      <c r="B298" s="122"/>
      <c r="C298" s="2"/>
      <c r="D298" s="123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130"/>
      <c r="X298" s="130"/>
      <c r="Y298" s="130"/>
      <c r="Z298" s="130"/>
      <c r="AA298" s="174"/>
      <c r="AB298" s="1"/>
      <c r="AC298" s="1"/>
      <c r="AD298" s="1"/>
      <c r="AE298" s="1"/>
    </row>
    <row r="299" spans="1:31" ht="15.75" customHeight="1" x14ac:dyDescent="0.25">
      <c r="A299" s="1"/>
      <c r="B299" s="122"/>
      <c r="C299" s="2"/>
      <c r="D299" s="123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130"/>
      <c r="X299" s="130"/>
      <c r="Y299" s="130"/>
      <c r="Z299" s="130"/>
      <c r="AA299" s="174"/>
      <c r="AB299" s="1"/>
      <c r="AC299" s="1"/>
      <c r="AD299" s="1"/>
      <c r="AE299" s="1"/>
    </row>
    <row r="300" spans="1:31" ht="15.75" customHeight="1" x14ac:dyDescent="0.25">
      <c r="A300" s="1"/>
      <c r="B300" s="122"/>
      <c r="C300" s="2"/>
      <c r="D300" s="123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130"/>
      <c r="X300" s="130"/>
      <c r="Y300" s="130"/>
      <c r="Z300" s="130"/>
      <c r="AA300" s="174"/>
      <c r="AB300" s="1"/>
      <c r="AC300" s="1"/>
      <c r="AD300" s="1"/>
      <c r="AE300" s="1"/>
    </row>
    <row r="301" spans="1:31" ht="15.75" customHeight="1" x14ac:dyDescent="0.25">
      <c r="A301" s="1"/>
      <c r="B301" s="122"/>
      <c r="C301" s="2"/>
      <c r="D301" s="123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130"/>
      <c r="X301" s="130"/>
      <c r="Y301" s="130"/>
      <c r="Z301" s="130"/>
      <c r="AA301" s="174"/>
      <c r="AB301" s="1"/>
      <c r="AC301" s="1"/>
      <c r="AD301" s="1"/>
      <c r="AE301" s="1"/>
    </row>
    <row r="302" spans="1:31" ht="15.75" customHeight="1" x14ac:dyDescent="0.25">
      <c r="A302" s="1"/>
      <c r="B302" s="122"/>
      <c r="C302" s="2"/>
      <c r="D302" s="123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130"/>
      <c r="X302" s="130"/>
      <c r="Y302" s="130"/>
      <c r="Z302" s="130"/>
      <c r="AA302" s="174"/>
      <c r="AB302" s="1"/>
      <c r="AC302" s="1"/>
      <c r="AD302" s="1"/>
      <c r="AE302" s="1"/>
    </row>
    <row r="303" spans="1:31" ht="15.75" customHeight="1" x14ac:dyDescent="0.25">
      <c r="A303" s="1"/>
      <c r="B303" s="122"/>
      <c r="C303" s="2"/>
      <c r="D303" s="123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130"/>
      <c r="X303" s="130"/>
      <c r="Y303" s="130"/>
      <c r="Z303" s="130"/>
      <c r="AA303" s="174"/>
      <c r="AB303" s="1"/>
      <c r="AC303" s="1"/>
      <c r="AD303" s="1"/>
      <c r="AE303" s="1"/>
    </row>
    <row r="304" spans="1:31" ht="15.75" customHeight="1" x14ac:dyDescent="0.25">
      <c r="A304" s="1"/>
      <c r="B304" s="122"/>
      <c r="C304" s="2"/>
      <c r="D304" s="123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130"/>
      <c r="X304" s="130"/>
      <c r="Y304" s="130"/>
      <c r="Z304" s="130"/>
      <c r="AA304" s="174"/>
      <c r="AB304" s="1"/>
      <c r="AC304" s="1"/>
      <c r="AD304" s="1"/>
      <c r="AE304" s="1"/>
    </row>
    <row r="305" spans="1:31" ht="15.75" customHeight="1" x14ac:dyDescent="0.25">
      <c r="A305" s="1"/>
      <c r="B305" s="122"/>
      <c r="C305" s="2"/>
      <c r="D305" s="123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130"/>
      <c r="X305" s="130"/>
      <c r="Y305" s="130"/>
      <c r="Z305" s="130"/>
      <c r="AA305" s="174"/>
      <c r="AB305" s="1"/>
      <c r="AC305" s="1"/>
      <c r="AD305" s="1"/>
      <c r="AE305" s="1"/>
    </row>
    <row r="306" spans="1:31" ht="15.75" customHeight="1" x14ac:dyDescent="0.25">
      <c r="A306" s="1"/>
      <c r="B306" s="122"/>
      <c r="C306" s="2"/>
      <c r="D306" s="123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130"/>
      <c r="X306" s="130"/>
      <c r="Y306" s="130"/>
      <c r="Z306" s="130"/>
      <c r="AA306" s="174"/>
      <c r="AB306" s="1"/>
      <c r="AC306" s="1"/>
      <c r="AD306" s="1"/>
      <c r="AE306" s="1"/>
    </row>
    <row r="307" spans="1:31" ht="15.75" customHeight="1" x14ac:dyDescent="0.25">
      <c r="A307" s="1"/>
      <c r="B307" s="122"/>
      <c r="C307" s="2"/>
      <c r="D307" s="123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130"/>
      <c r="X307" s="130"/>
      <c r="Y307" s="130"/>
      <c r="Z307" s="130"/>
      <c r="AA307" s="174"/>
      <c r="AB307" s="1"/>
      <c r="AC307" s="1"/>
      <c r="AD307" s="1"/>
      <c r="AE307" s="1"/>
    </row>
    <row r="308" spans="1:31" ht="15.75" customHeight="1" x14ac:dyDescent="0.25">
      <c r="A308" s="1"/>
      <c r="B308" s="122"/>
      <c r="C308" s="2"/>
      <c r="D308" s="123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130"/>
      <c r="X308" s="130"/>
      <c r="Y308" s="130"/>
      <c r="Z308" s="130"/>
      <c r="AA308" s="174"/>
      <c r="AB308" s="1"/>
      <c r="AC308" s="1"/>
      <c r="AD308" s="1"/>
      <c r="AE308" s="1"/>
    </row>
    <row r="309" spans="1:31" ht="15.75" customHeight="1" x14ac:dyDescent="0.25">
      <c r="A309" s="1"/>
      <c r="B309" s="122"/>
      <c r="C309" s="2"/>
      <c r="D309" s="123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130"/>
      <c r="X309" s="130"/>
      <c r="Y309" s="130"/>
      <c r="Z309" s="130"/>
      <c r="AA309" s="174"/>
      <c r="AB309" s="1"/>
      <c r="AC309" s="1"/>
      <c r="AD309" s="1"/>
      <c r="AE309" s="1"/>
    </row>
    <row r="310" spans="1:31" ht="15.75" customHeight="1" x14ac:dyDescent="0.25">
      <c r="A310" s="1"/>
      <c r="B310" s="122"/>
      <c r="C310" s="2"/>
      <c r="D310" s="123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130"/>
      <c r="X310" s="130"/>
      <c r="Y310" s="130"/>
      <c r="Z310" s="130"/>
      <c r="AA310" s="174"/>
      <c r="AB310" s="1"/>
      <c r="AC310" s="1"/>
      <c r="AD310" s="1"/>
      <c r="AE310" s="1"/>
    </row>
    <row r="311" spans="1:31" ht="15.75" customHeight="1" x14ac:dyDescent="0.25">
      <c r="A311" s="1"/>
      <c r="B311" s="122"/>
      <c r="C311" s="2"/>
      <c r="D311" s="123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130"/>
      <c r="X311" s="130"/>
      <c r="Y311" s="130"/>
      <c r="Z311" s="130"/>
      <c r="AA311" s="174"/>
      <c r="AB311" s="1"/>
      <c r="AC311" s="1"/>
      <c r="AD311" s="1"/>
      <c r="AE311" s="1"/>
    </row>
    <row r="312" spans="1:31" ht="15.75" customHeight="1" x14ac:dyDescent="0.25">
      <c r="A312" s="1"/>
      <c r="B312" s="122"/>
      <c r="C312" s="2"/>
      <c r="D312" s="123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130"/>
      <c r="X312" s="130"/>
      <c r="Y312" s="130"/>
      <c r="Z312" s="130"/>
      <c r="AA312" s="174"/>
      <c r="AB312" s="1"/>
      <c r="AC312" s="1"/>
      <c r="AD312" s="1"/>
      <c r="AE312" s="1"/>
    </row>
    <row r="313" spans="1:31" ht="15.75" customHeight="1" x14ac:dyDescent="0.25">
      <c r="A313" s="1"/>
      <c r="B313" s="122"/>
      <c r="C313" s="2"/>
      <c r="D313" s="123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130"/>
      <c r="X313" s="130"/>
      <c r="Y313" s="130"/>
      <c r="Z313" s="130"/>
      <c r="AA313" s="174"/>
      <c r="AB313" s="1"/>
      <c r="AC313" s="1"/>
      <c r="AD313" s="1"/>
      <c r="AE313" s="1"/>
    </row>
    <row r="314" spans="1:31" ht="15.75" customHeight="1" x14ac:dyDescent="0.25">
      <c r="A314" s="1"/>
      <c r="B314" s="122"/>
      <c r="C314" s="2"/>
      <c r="D314" s="123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130"/>
      <c r="X314" s="130"/>
      <c r="Y314" s="130"/>
      <c r="Z314" s="130"/>
      <c r="AA314" s="174"/>
      <c r="AB314" s="1"/>
      <c r="AC314" s="1"/>
      <c r="AD314" s="1"/>
      <c r="AE314" s="1"/>
    </row>
    <row r="315" spans="1:31" ht="15.75" customHeight="1" x14ac:dyDescent="0.25">
      <c r="A315" s="1"/>
      <c r="B315" s="122"/>
      <c r="C315" s="2"/>
      <c r="D315" s="123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130"/>
      <c r="X315" s="130"/>
      <c r="Y315" s="130"/>
      <c r="Z315" s="130"/>
      <c r="AA315" s="174"/>
      <c r="AB315" s="1"/>
      <c r="AC315" s="1"/>
      <c r="AD315" s="1"/>
      <c r="AE315" s="1"/>
    </row>
    <row r="316" spans="1:31" ht="15.75" customHeight="1" x14ac:dyDescent="0.25">
      <c r="A316" s="1"/>
      <c r="B316" s="122"/>
      <c r="C316" s="2"/>
      <c r="D316" s="123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130"/>
      <c r="X316" s="130"/>
      <c r="Y316" s="130"/>
      <c r="Z316" s="130"/>
      <c r="AA316" s="174"/>
      <c r="AB316" s="1"/>
      <c r="AC316" s="1"/>
      <c r="AD316" s="1"/>
      <c r="AE316" s="1"/>
    </row>
    <row r="317" spans="1:31" ht="15.75" customHeight="1" x14ac:dyDescent="0.25">
      <c r="A317" s="1"/>
      <c r="B317" s="122"/>
      <c r="C317" s="2"/>
      <c r="D317" s="123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130"/>
      <c r="X317" s="130"/>
      <c r="Y317" s="130"/>
      <c r="Z317" s="130"/>
      <c r="AA317" s="174"/>
      <c r="AB317" s="1"/>
      <c r="AC317" s="1"/>
      <c r="AD317" s="1"/>
      <c r="AE317" s="1"/>
    </row>
    <row r="318" spans="1:31" ht="15.75" customHeight="1" x14ac:dyDescent="0.25">
      <c r="A318" s="1"/>
      <c r="B318" s="122"/>
      <c r="C318" s="2"/>
      <c r="D318" s="123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130"/>
      <c r="X318" s="130"/>
      <c r="Y318" s="130"/>
      <c r="Z318" s="130"/>
      <c r="AA318" s="174"/>
      <c r="AB318" s="1"/>
      <c r="AC318" s="1"/>
      <c r="AD318" s="1"/>
      <c r="AE318" s="1"/>
    </row>
    <row r="319" spans="1:31" ht="15.75" customHeight="1" x14ac:dyDescent="0.25">
      <c r="A319" s="1"/>
      <c r="B319" s="122"/>
      <c r="C319" s="2"/>
      <c r="D319" s="123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130"/>
      <c r="X319" s="130"/>
      <c r="Y319" s="130"/>
      <c r="Z319" s="130"/>
      <c r="AA319" s="174"/>
      <c r="AB319" s="1"/>
      <c r="AC319" s="1"/>
      <c r="AD319" s="1"/>
      <c r="AE319" s="1"/>
    </row>
    <row r="320" spans="1:31" ht="15.75" customHeight="1" x14ac:dyDescent="0.25">
      <c r="A320" s="1"/>
      <c r="B320" s="122"/>
      <c r="C320" s="2"/>
      <c r="D320" s="123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130"/>
      <c r="X320" s="130"/>
      <c r="Y320" s="130"/>
      <c r="Z320" s="130"/>
      <c r="AA320" s="174"/>
      <c r="AB320" s="1"/>
      <c r="AC320" s="1"/>
      <c r="AD320" s="1"/>
      <c r="AE320" s="1"/>
    </row>
    <row r="321" spans="1:31" ht="15.75" customHeight="1" x14ac:dyDescent="0.25">
      <c r="A321" s="1"/>
      <c r="B321" s="122"/>
      <c r="C321" s="2"/>
      <c r="D321" s="123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130"/>
      <c r="X321" s="130"/>
      <c r="Y321" s="130"/>
      <c r="Z321" s="130"/>
      <c r="AA321" s="174"/>
      <c r="AB321" s="1"/>
      <c r="AC321" s="1"/>
      <c r="AD321" s="1"/>
      <c r="AE321" s="1"/>
    </row>
    <row r="322" spans="1:31" ht="15.75" customHeight="1" x14ac:dyDescent="0.25">
      <c r="A322" s="1"/>
      <c r="B322" s="122"/>
      <c r="C322" s="2"/>
      <c r="D322" s="123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130"/>
      <c r="X322" s="130"/>
      <c r="Y322" s="130"/>
      <c r="Z322" s="130"/>
      <c r="AA322" s="174"/>
      <c r="AB322" s="1"/>
      <c r="AC322" s="1"/>
      <c r="AD322" s="1"/>
      <c r="AE322" s="1"/>
    </row>
    <row r="323" spans="1:31" ht="15.75" customHeight="1" x14ac:dyDescent="0.25">
      <c r="A323" s="1"/>
      <c r="B323" s="122"/>
      <c r="C323" s="2"/>
      <c r="D323" s="123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130"/>
      <c r="X323" s="130"/>
      <c r="Y323" s="130"/>
      <c r="Z323" s="130"/>
      <c r="AA323" s="174"/>
      <c r="AB323" s="1"/>
      <c r="AC323" s="1"/>
      <c r="AD323" s="1"/>
      <c r="AE323" s="1"/>
    </row>
    <row r="324" spans="1:31" ht="15.75" customHeight="1" x14ac:dyDescent="0.25">
      <c r="A324" s="1"/>
      <c r="B324" s="122"/>
      <c r="C324" s="2"/>
      <c r="D324" s="123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130"/>
      <c r="X324" s="130"/>
      <c r="Y324" s="130"/>
      <c r="Z324" s="130"/>
      <c r="AA324" s="174"/>
      <c r="AB324" s="1"/>
      <c r="AC324" s="1"/>
      <c r="AD324" s="1"/>
      <c r="AE324" s="1"/>
    </row>
    <row r="325" spans="1:31" ht="15.75" customHeight="1" x14ac:dyDescent="0.25">
      <c r="A325" s="1"/>
      <c r="B325" s="122"/>
      <c r="C325" s="2"/>
      <c r="D325" s="123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130"/>
      <c r="X325" s="130"/>
      <c r="Y325" s="130"/>
      <c r="Z325" s="130"/>
      <c r="AA325" s="174"/>
      <c r="AB325" s="1"/>
      <c r="AC325" s="1"/>
      <c r="AD325" s="1"/>
      <c r="AE325" s="1"/>
    </row>
    <row r="326" spans="1:31" ht="15.75" customHeight="1" x14ac:dyDescent="0.25">
      <c r="A326" s="1"/>
      <c r="B326" s="122"/>
      <c r="C326" s="2"/>
      <c r="D326" s="123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130"/>
      <c r="X326" s="130"/>
      <c r="Y326" s="130"/>
      <c r="Z326" s="130"/>
      <c r="AA326" s="174"/>
      <c r="AB326" s="1"/>
      <c r="AC326" s="1"/>
      <c r="AD326" s="1"/>
      <c r="AE326" s="1"/>
    </row>
    <row r="327" spans="1:31" ht="15.75" customHeight="1" x14ac:dyDescent="0.25">
      <c r="A327" s="1"/>
      <c r="B327" s="122"/>
      <c r="C327" s="2"/>
      <c r="D327" s="123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130"/>
      <c r="X327" s="130"/>
      <c r="Y327" s="130"/>
      <c r="Z327" s="130"/>
      <c r="AA327" s="174"/>
      <c r="AB327" s="1"/>
      <c r="AC327" s="1"/>
      <c r="AD327" s="1"/>
      <c r="AE327" s="1"/>
    </row>
    <row r="328" spans="1:31" ht="15.75" customHeight="1" x14ac:dyDescent="0.25">
      <c r="A328" s="1"/>
      <c r="B328" s="122"/>
      <c r="C328" s="2"/>
      <c r="D328" s="123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130"/>
      <c r="X328" s="130"/>
      <c r="Y328" s="130"/>
      <c r="Z328" s="130"/>
      <c r="AA328" s="174"/>
      <c r="AB328" s="1"/>
      <c r="AC328" s="1"/>
      <c r="AD328" s="1"/>
      <c r="AE328" s="1"/>
    </row>
    <row r="329" spans="1:31" ht="15.75" customHeight="1" x14ac:dyDescent="0.25">
      <c r="A329" s="1"/>
      <c r="B329" s="122"/>
      <c r="C329" s="2"/>
      <c r="D329" s="123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130"/>
      <c r="X329" s="130"/>
      <c r="Y329" s="130"/>
      <c r="Z329" s="130"/>
      <c r="AA329" s="174"/>
      <c r="AB329" s="1"/>
      <c r="AC329" s="1"/>
      <c r="AD329" s="1"/>
      <c r="AE329" s="1"/>
    </row>
    <row r="330" spans="1:31" ht="15.75" customHeight="1" x14ac:dyDescent="0.25">
      <c r="A330" s="1"/>
      <c r="B330" s="122"/>
      <c r="C330" s="2"/>
      <c r="D330" s="123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130"/>
      <c r="X330" s="130"/>
      <c r="Y330" s="130"/>
      <c r="Z330" s="130"/>
      <c r="AA330" s="174"/>
      <c r="AB330" s="1"/>
      <c r="AC330" s="1"/>
      <c r="AD330" s="1"/>
      <c r="AE330" s="1"/>
    </row>
    <row r="331" spans="1:31" ht="15.75" customHeight="1" x14ac:dyDescent="0.25">
      <c r="A331" s="1"/>
      <c r="B331" s="122"/>
      <c r="C331" s="2"/>
      <c r="D331" s="123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130"/>
      <c r="X331" s="130"/>
      <c r="Y331" s="130"/>
      <c r="Z331" s="130"/>
      <c r="AA331" s="174"/>
      <c r="AB331" s="1"/>
      <c r="AC331" s="1"/>
      <c r="AD331" s="1"/>
      <c r="AE331" s="1"/>
    </row>
    <row r="332" spans="1:31" ht="15.75" customHeight="1" x14ac:dyDescent="0.25">
      <c r="A332" s="1"/>
      <c r="B332" s="122"/>
      <c r="C332" s="2"/>
      <c r="D332" s="123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130"/>
      <c r="X332" s="130"/>
      <c r="Y332" s="130"/>
      <c r="Z332" s="130"/>
      <c r="AA332" s="174"/>
      <c r="AB332" s="1"/>
      <c r="AC332" s="1"/>
      <c r="AD332" s="1"/>
      <c r="AE332" s="1"/>
    </row>
    <row r="333" spans="1:31" ht="15.75" customHeight="1" x14ac:dyDescent="0.25">
      <c r="A333" s="1"/>
      <c r="B333" s="122"/>
      <c r="C333" s="2"/>
      <c r="D333" s="123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130"/>
      <c r="X333" s="130"/>
      <c r="Y333" s="130"/>
      <c r="Z333" s="130"/>
      <c r="AA333" s="174"/>
      <c r="AB333" s="1"/>
      <c r="AC333" s="1"/>
      <c r="AD333" s="1"/>
      <c r="AE333" s="1"/>
    </row>
    <row r="334" spans="1:31" ht="15.75" customHeight="1" x14ac:dyDescent="0.25">
      <c r="A334" s="1"/>
      <c r="B334" s="122"/>
      <c r="C334" s="2"/>
      <c r="D334" s="123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130"/>
      <c r="X334" s="130"/>
      <c r="Y334" s="130"/>
      <c r="Z334" s="130"/>
      <c r="AA334" s="174"/>
      <c r="AB334" s="1"/>
      <c r="AC334" s="1"/>
      <c r="AD334" s="1"/>
      <c r="AE334" s="1"/>
    </row>
    <row r="335" spans="1:31" ht="15.75" customHeight="1" x14ac:dyDescent="0.25">
      <c r="A335" s="1"/>
      <c r="B335" s="122"/>
      <c r="C335" s="2"/>
      <c r="D335" s="123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130"/>
      <c r="X335" s="130"/>
      <c r="Y335" s="130"/>
      <c r="Z335" s="130"/>
      <c r="AA335" s="174"/>
      <c r="AB335" s="1"/>
      <c r="AC335" s="1"/>
      <c r="AD335" s="1"/>
      <c r="AE335" s="1"/>
    </row>
    <row r="336" spans="1:31" ht="15.75" customHeight="1" x14ac:dyDescent="0.25">
      <c r="A336" s="1"/>
      <c r="B336" s="122"/>
      <c r="C336" s="2"/>
      <c r="D336" s="123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130"/>
      <c r="X336" s="130"/>
      <c r="Y336" s="130"/>
      <c r="Z336" s="130"/>
      <c r="AA336" s="174"/>
      <c r="AB336" s="1"/>
      <c r="AC336" s="1"/>
      <c r="AD336" s="1"/>
      <c r="AE336" s="1"/>
    </row>
    <row r="337" spans="1:31" ht="15.75" customHeight="1" x14ac:dyDescent="0.25">
      <c r="A337" s="1"/>
      <c r="B337" s="122"/>
      <c r="C337" s="2"/>
      <c r="D337" s="123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130"/>
      <c r="X337" s="130"/>
      <c r="Y337" s="130"/>
      <c r="Z337" s="130"/>
      <c r="AA337" s="174"/>
      <c r="AB337" s="1"/>
      <c r="AC337" s="1"/>
      <c r="AD337" s="1"/>
      <c r="AE337" s="1"/>
    </row>
    <row r="338" spans="1:31" ht="15.75" customHeight="1" x14ac:dyDescent="0.25">
      <c r="A338" s="1"/>
      <c r="B338" s="122"/>
      <c r="C338" s="2"/>
      <c r="D338" s="123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130"/>
      <c r="X338" s="130"/>
      <c r="Y338" s="130"/>
      <c r="Z338" s="130"/>
      <c r="AA338" s="174"/>
      <c r="AB338" s="1"/>
      <c r="AC338" s="1"/>
      <c r="AD338" s="1"/>
      <c r="AE338" s="1"/>
    </row>
    <row r="339" spans="1:31" ht="15.75" customHeight="1" x14ac:dyDescent="0.25">
      <c r="A339" s="1"/>
      <c r="B339" s="122"/>
      <c r="C339" s="2"/>
      <c r="D339" s="123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130"/>
      <c r="X339" s="130"/>
      <c r="Y339" s="130"/>
      <c r="Z339" s="130"/>
      <c r="AA339" s="174"/>
      <c r="AB339" s="1"/>
      <c r="AC339" s="1"/>
      <c r="AD339" s="1"/>
      <c r="AE339" s="1"/>
    </row>
    <row r="340" spans="1:31" ht="15.75" customHeight="1" x14ac:dyDescent="0.25">
      <c r="A340" s="1"/>
      <c r="B340" s="122"/>
      <c r="C340" s="2"/>
      <c r="D340" s="123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130"/>
      <c r="X340" s="130"/>
      <c r="Y340" s="130"/>
      <c r="Z340" s="130"/>
      <c r="AA340" s="174"/>
      <c r="AB340" s="1"/>
      <c r="AC340" s="1"/>
      <c r="AD340" s="1"/>
      <c r="AE340" s="1"/>
    </row>
    <row r="341" spans="1:31" ht="15.75" customHeight="1" x14ac:dyDescent="0.25">
      <c r="A341" s="1"/>
      <c r="B341" s="122"/>
      <c r="C341" s="2"/>
      <c r="D341" s="123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130"/>
      <c r="X341" s="130"/>
      <c r="Y341" s="130"/>
      <c r="Z341" s="130"/>
      <c r="AA341" s="174"/>
      <c r="AB341" s="1"/>
      <c r="AC341" s="1"/>
      <c r="AD341" s="1"/>
      <c r="AE341" s="1"/>
    </row>
    <row r="342" spans="1:31" ht="15.75" customHeight="1" x14ac:dyDescent="0.25">
      <c r="A342" s="1"/>
      <c r="B342" s="122"/>
      <c r="C342" s="2"/>
      <c r="D342" s="123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130"/>
      <c r="X342" s="130"/>
      <c r="Y342" s="130"/>
      <c r="Z342" s="130"/>
      <c r="AA342" s="174"/>
      <c r="AB342" s="1"/>
      <c r="AC342" s="1"/>
      <c r="AD342" s="1"/>
      <c r="AE342" s="1"/>
    </row>
    <row r="343" spans="1:31" ht="15.75" customHeight="1" x14ac:dyDescent="0.25">
      <c r="A343" s="1"/>
      <c r="B343" s="122"/>
      <c r="C343" s="2"/>
      <c r="D343" s="123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130"/>
      <c r="X343" s="130"/>
      <c r="Y343" s="130"/>
      <c r="Z343" s="130"/>
      <c r="AA343" s="174"/>
      <c r="AB343" s="1"/>
      <c r="AC343" s="1"/>
      <c r="AD343" s="1"/>
      <c r="AE343" s="1"/>
    </row>
    <row r="344" spans="1:31" ht="15.75" customHeight="1" x14ac:dyDescent="0.25">
      <c r="A344" s="1"/>
      <c r="B344" s="122"/>
      <c r="C344" s="2"/>
      <c r="D344" s="123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130"/>
      <c r="X344" s="130"/>
      <c r="Y344" s="130"/>
      <c r="Z344" s="130"/>
      <c r="AA344" s="174"/>
      <c r="AB344" s="1"/>
      <c r="AC344" s="1"/>
      <c r="AD344" s="1"/>
      <c r="AE344" s="1"/>
    </row>
    <row r="345" spans="1:31" ht="15.75" customHeight="1" x14ac:dyDescent="0.25">
      <c r="A345" s="1"/>
      <c r="B345" s="122"/>
      <c r="C345" s="2"/>
      <c r="D345" s="123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130"/>
      <c r="X345" s="130"/>
      <c r="Y345" s="130"/>
      <c r="Z345" s="130"/>
      <c r="AA345" s="174"/>
      <c r="AB345" s="1"/>
      <c r="AC345" s="1"/>
      <c r="AD345" s="1"/>
      <c r="AE345" s="1"/>
    </row>
    <row r="346" spans="1:31" ht="15.75" customHeight="1" x14ac:dyDescent="0.25">
      <c r="A346" s="1"/>
      <c r="B346" s="122"/>
      <c r="C346" s="2"/>
      <c r="D346" s="123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130"/>
      <c r="X346" s="130"/>
      <c r="Y346" s="130"/>
      <c r="Z346" s="130"/>
      <c r="AA346" s="174"/>
      <c r="AB346" s="1"/>
      <c r="AC346" s="1"/>
      <c r="AD346" s="1"/>
      <c r="AE346" s="1"/>
    </row>
    <row r="347" spans="1:31" ht="15.75" customHeight="1" x14ac:dyDescent="0.25">
      <c r="A347" s="1"/>
      <c r="B347" s="122"/>
      <c r="C347" s="2"/>
      <c r="D347" s="123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130"/>
      <c r="X347" s="130"/>
      <c r="Y347" s="130"/>
      <c r="Z347" s="130"/>
      <c r="AA347" s="174"/>
      <c r="AB347" s="1"/>
      <c r="AC347" s="1"/>
      <c r="AD347" s="1"/>
      <c r="AE347" s="1"/>
    </row>
    <row r="348" spans="1:31" ht="15.75" customHeight="1" x14ac:dyDescent="0.25">
      <c r="A348" s="1"/>
      <c r="B348" s="122"/>
      <c r="C348" s="2"/>
      <c r="D348" s="123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130"/>
      <c r="X348" s="130"/>
      <c r="Y348" s="130"/>
      <c r="Z348" s="130"/>
      <c r="AA348" s="174"/>
      <c r="AB348" s="1"/>
      <c r="AC348" s="1"/>
      <c r="AD348" s="1"/>
      <c r="AE348" s="1"/>
    </row>
    <row r="349" spans="1:31" ht="15.75" customHeight="1" x14ac:dyDescent="0.25">
      <c r="A349" s="1"/>
      <c r="B349" s="122"/>
      <c r="C349" s="2"/>
      <c r="D349" s="123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130"/>
      <c r="X349" s="130"/>
      <c r="Y349" s="130"/>
      <c r="Z349" s="130"/>
      <c r="AA349" s="174"/>
      <c r="AB349" s="1"/>
      <c r="AC349" s="1"/>
      <c r="AD349" s="1"/>
      <c r="AE349" s="1"/>
    </row>
    <row r="350" spans="1:31" ht="15.75" customHeight="1" x14ac:dyDescent="0.25">
      <c r="A350" s="1"/>
      <c r="B350" s="122"/>
      <c r="C350" s="2"/>
      <c r="D350" s="123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130"/>
      <c r="X350" s="130"/>
      <c r="Y350" s="130"/>
      <c r="Z350" s="130"/>
      <c r="AA350" s="174"/>
      <c r="AB350" s="1"/>
      <c r="AC350" s="1"/>
      <c r="AD350" s="1"/>
      <c r="AE350" s="1"/>
    </row>
    <row r="351" spans="1:31" ht="15.75" customHeight="1" x14ac:dyDescent="0.25">
      <c r="A351" s="1"/>
      <c r="B351" s="122"/>
      <c r="C351" s="2"/>
      <c r="D351" s="123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130"/>
      <c r="X351" s="130"/>
      <c r="Y351" s="130"/>
      <c r="Z351" s="130"/>
      <c r="AA351" s="174"/>
      <c r="AB351" s="1"/>
      <c r="AC351" s="1"/>
      <c r="AD351" s="1"/>
      <c r="AE351" s="1"/>
    </row>
    <row r="352" spans="1:31" ht="15.75" customHeight="1" x14ac:dyDescent="0.25">
      <c r="A352" s="1"/>
      <c r="B352" s="122"/>
      <c r="C352" s="2"/>
      <c r="D352" s="123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130"/>
      <c r="X352" s="130"/>
      <c r="Y352" s="130"/>
      <c r="Z352" s="130"/>
      <c r="AA352" s="174"/>
      <c r="AB352" s="1"/>
      <c r="AC352" s="1"/>
      <c r="AD352" s="1"/>
      <c r="AE352" s="1"/>
    </row>
    <row r="353" spans="1:31" ht="15.75" customHeight="1" x14ac:dyDescent="0.25">
      <c r="A353" s="1"/>
      <c r="B353" s="122"/>
      <c r="C353" s="2"/>
      <c r="D353" s="123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130"/>
      <c r="X353" s="130"/>
      <c r="Y353" s="130"/>
      <c r="Z353" s="130"/>
      <c r="AA353" s="174"/>
      <c r="AB353" s="1"/>
      <c r="AC353" s="1"/>
      <c r="AD353" s="1"/>
      <c r="AE353" s="1"/>
    </row>
    <row r="354" spans="1:31" ht="15.75" customHeight="1" x14ac:dyDescent="0.25">
      <c r="A354" s="1"/>
      <c r="B354" s="122"/>
      <c r="C354" s="2"/>
      <c r="D354" s="123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130"/>
      <c r="X354" s="130"/>
      <c r="Y354" s="130"/>
      <c r="Z354" s="130"/>
      <c r="AA354" s="174"/>
      <c r="AB354" s="1"/>
      <c r="AC354" s="1"/>
      <c r="AD354" s="1"/>
      <c r="AE354" s="1"/>
    </row>
    <row r="355" spans="1:31" ht="15.75" customHeight="1" x14ac:dyDescent="0.25">
      <c r="A355" s="1"/>
      <c r="B355" s="122"/>
      <c r="C355" s="2"/>
      <c r="D355" s="123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130"/>
      <c r="X355" s="130"/>
      <c r="Y355" s="130"/>
      <c r="Z355" s="130"/>
      <c r="AA355" s="174"/>
      <c r="AB355" s="1"/>
      <c r="AC355" s="1"/>
      <c r="AD355" s="1"/>
      <c r="AE355" s="1"/>
    </row>
    <row r="356" spans="1:31" ht="15.75" customHeight="1" x14ac:dyDescent="0.25">
      <c r="A356" s="1"/>
      <c r="B356" s="122"/>
      <c r="C356" s="2"/>
      <c r="D356" s="123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130"/>
      <c r="X356" s="130"/>
      <c r="Y356" s="130"/>
      <c r="Z356" s="130"/>
      <c r="AA356" s="174"/>
      <c r="AB356" s="1"/>
      <c r="AC356" s="1"/>
      <c r="AD356" s="1"/>
      <c r="AE356" s="1"/>
    </row>
    <row r="357" spans="1:31" ht="15.75" customHeight="1" x14ac:dyDescent="0.25">
      <c r="A357" s="1"/>
      <c r="B357" s="122"/>
      <c r="C357" s="2"/>
      <c r="D357" s="123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130"/>
      <c r="X357" s="130"/>
      <c r="Y357" s="130"/>
      <c r="Z357" s="130"/>
      <c r="AA357" s="174"/>
      <c r="AB357" s="1"/>
      <c r="AC357" s="1"/>
      <c r="AD357" s="1"/>
      <c r="AE357" s="1"/>
    </row>
    <row r="358" spans="1:31" ht="15.75" customHeight="1" x14ac:dyDescent="0.25">
      <c r="A358" s="1"/>
      <c r="B358" s="122"/>
      <c r="C358" s="2"/>
      <c r="D358" s="123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130"/>
      <c r="X358" s="130"/>
      <c r="Y358" s="130"/>
      <c r="Z358" s="130"/>
      <c r="AA358" s="174"/>
      <c r="AB358" s="1"/>
      <c r="AC358" s="1"/>
      <c r="AD358" s="1"/>
      <c r="AE358" s="1"/>
    </row>
    <row r="359" spans="1:31" ht="15.75" customHeight="1" x14ac:dyDescent="0.25">
      <c r="A359" s="1"/>
      <c r="B359" s="122"/>
      <c r="C359" s="2"/>
      <c r="D359" s="123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130"/>
      <c r="X359" s="130"/>
      <c r="Y359" s="130"/>
      <c r="Z359" s="130"/>
      <c r="AA359" s="174"/>
      <c r="AB359" s="1"/>
      <c r="AC359" s="1"/>
      <c r="AD359" s="1"/>
      <c r="AE359" s="1"/>
    </row>
    <row r="360" spans="1:31" ht="15.75" customHeight="1" x14ac:dyDescent="0.25">
      <c r="A360" s="1"/>
      <c r="B360" s="122"/>
      <c r="C360" s="2"/>
      <c r="D360" s="123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130"/>
      <c r="X360" s="130"/>
      <c r="Y360" s="130"/>
      <c r="Z360" s="130"/>
      <c r="AA360" s="174"/>
      <c r="AB360" s="1"/>
      <c r="AC360" s="1"/>
      <c r="AD360" s="1"/>
      <c r="AE360" s="1"/>
    </row>
    <row r="361" spans="1:31" ht="15.75" customHeight="1" x14ac:dyDescent="0.25">
      <c r="A361" s="1"/>
      <c r="B361" s="122"/>
      <c r="C361" s="2"/>
      <c r="D361" s="123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130"/>
      <c r="X361" s="130"/>
      <c r="Y361" s="130"/>
      <c r="Z361" s="130"/>
      <c r="AA361" s="174"/>
      <c r="AB361" s="1"/>
      <c r="AC361" s="1"/>
      <c r="AD361" s="1"/>
      <c r="AE361" s="1"/>
    </row>
    <row r="362" spans="1:31" ht="15.75" customHeight="1" x14ac:dyDescent="0.25">
      <c r="A362" s="1"/>
      <c r="B362" s="122"/>
      <c r="C362" s="2"/>
      <c r="D362" s="123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130"/>
      <c r="X362" s="130"/>
      <c r="Y362" s="130"/>
      <c r="Z362" s="130"/>
      <c r="AA362" s="174"/>
      <c r="AB362" s="1"/>
      <c r="AC362" s="1"/>
      <c r="AD362" s="1"/>
      <c r="AE362" s="1"/>
    </row>
    <row r="363" spans="1:31" ht="15.75" customHeight="1" x14ac:dyDescent="0.25">
      <c r="A363" s="1"/>
      <c r="B363" s="122"/>
      <c r="C363" s="2"/>
      <c r="D363" s="123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130"/>
      <c r="X363" s="130"/>
      <c r="Y363" s="130"/>
      <c r="Z363" s="130"/>
      <c r="AA363" s="174"/>
      <c r="AB363" s="1"/>
      <c r="AC363" s="1"/>
      <c r="AD363" s="1"/>
      <c r="AE363" s="1"/>
    </row>
    <row r="364" spans="1:31" ht="15.75" customHeight="1" x14ac:dyDescent="0.25">
      <c r="A364" s="1"/>
      <c r="B364" s="122"/>
      <c r="C364" s="2"/>
      <c r="D364" s="123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130"/>
      <c r="X364" s="130"/>
      <c r="Y364" s="130"/>
      <c r="Z364" s="130"/>
      <c r="AA364" s="174"/>
      <c r="AB364" s="1"/>
      <c r="AC364" s="1"/>
      <c r="AD364" s="1"/>
      <c r="AE364" s="1"/>
    </row>
    <row r="365" spans="1:31" ht="15.75" customHeight="1" x14ac:dyDescent="0.25">
      <c r="A365" s="1"/>
      <c r="B365" s="122"/>
      <c r="C365" s="2"/>
      <c r="D365" s="123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130"/>
      <c r="X365" s="130"/>
      <c r="Y365" s="130"/>
      <c r="Z365" s="130"/>
      <c r="AA365" s="174"/>
      <c r="AB365" s="1"/>
      <c r="AC365" s="1"/>
      <c r="AD365" s="1"/>
      <c r="AE365" s="1"/>
    </row>
    <row r="366" spans="1:31" ht="15.75" customHeight="1" x14ac:dyDescent="0.25">
      <c r="A366" s="1"/>
      <c r="B366" s="122"/>
      <c r="C366" s="2"/>
      <c r="D366" s="123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130"/>
      <c r="X366" s="130"/>
      <c r="Y366" s="130"/>
      <c r="Z366" s="130"/>
      <c r="AA366" s="174"/>
      <c r="AB366" s="1"/>
      <c r="AC366" s="1"/>
      <c r="AD366" s="1"/>
      <c r="AE366" s="1"/>
    </row>
    <row r="367" spans="1:31" ht="15.75" customHeight="1" x14ac:dyDescent="0.25">
      <c r="A367" s="1"/>
      <c r="B367" s="122"/>
      <c r="C367" s="2"/>
      <c r="D367" s="123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130"/>
      <c r="X367" s="130"/>
      <c r="Y367" s="130"/>
      <c r="Z367" s="130"/>
      <c r="AA367" s="174"/>
      <c r="AB367" s="1"/>
      <c r="AC367" s="1"/>
      <c r="AD367" s="1"/>
      <c r="AE367" s="1"/>
    </row>
    <row r="368" spans="1:31" ht="15.75" customHeight="1" x14ac:dyDescent="0.25">
      <c r="A368" s="1"/>
      <c r="B368" s="122"/>
      <c r="C368" s="2"/>
      <c r="D368" s="123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130"/>
      <c r="X368" s="130"/>
      <c r="Y368" s="130"/>
      <c r="Z368" s="130"/>
      <c r="AA368" s="174"/>
      <c r="AB368" s="1"/>
      <c r="AC368" s="1"/>
      <c r="AD368" s="1"/>
      <c r="AE368" s="1"/>
    </row>
    <row r="369" spans="1:31" ht="15.75" customHeight="1" x14ac:dyDescent="0.25">
      <c r="A369" s="1"/>
      <c r="B369" s="122"/>
      <c r="C369" s="2"/>
      <c r="D369" s="123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130"/>
      <c r="X369" s="130"/>
      <c r="Y369" s="130"/>
      <c r="Z369" s="130"/>
      <c r="AA369" s="174"/>
      <c r="AB369" s="1"/>
      <c r="AC369" s="1"/>
      <c r="AD369" s="1"/>
      <c r="AE369" s="1"/>
    </row>
    <row r="370" spans="1:31" ht="15.75" customHeight="1" x14ac:dyDescent="0.25">
      <c r="A370" s="1"/>
      <c r="B370" s="122"/>
      <c r="C370" s="2"/>
      <c r="D370" s="123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130"/>
      <c r="X370" s="130"/>
      <c r="Y370" s="130"/>
      <c r="Z370" s="130"/>
      <c r="AA370" s="174"/>
      <c r="AB370" s="1"/>
      <c r="AC370" s="1"/>
      <c r="AD370" s="1"/>
      <c r="AE370" s="1"/>
    </row>
    <row r="371" spans="1:31" ht="15.75" customHeight="1" x14ac:dyDescent="0.25">
      <c r="A371" s="1"/>
      <c r="B371" s="122"/>
      <c r="C371" s="2"/>
      <c r="D371" s="123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130"/>
      <c r="X371" s="130"/>
      <c r="Y371" s="130"/>
      <c r="Z371" s="130"/>
      <c r="AA371" s="174"/>
      <c r="AB371" s="1"/>
      <c r="AC371" s="1"/>
      <c r="AD371" s="1"/>
      <c r="AE371" s="1"/>
    </row>
    <row r="372" spans="1:31" ht="15.75" customHeight="1" x14ac:dyDescent="0.25">
      <c r="A372" s="1"/>
      <c r="B372" s="122"/>
      <c r="C372" s="2"/>
      <c r="D372" s="123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130"/>
      <c r="X372" s="130"/>
      <c r="Y372" s="130"/>
      <c r="Z372" s="130"/>
      <c r="AA372" s="174"/>
      <c r="AB372" s="1"/>
      <c r="AC372" s="1"/>
      <c r="AD372" s="1"/>
      <c r="AE372" s="1"/>
    </row>
    <row r="373" spans="1:31" ht="15.75" customHeight="1" x14ac:dyDescent="0.25">
      <c r="A373" s="1"/>
      <c r="B373" s="122"/>
      <c r="C373" s="2"/>
      <c r="D373" s="123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30"/>
      <c r="X373" s="130"/>
      <c r="Y373" s="130"/>
      <c r="Z373" s="130"/>
      <c r="AA373" s="174"/>
      <c r="AB373" s="1"/>
      <c r="AC373" s="1"/>
      <c r="AD373" s="1"/>
      <c r="AE373" s="1"/>
    </row>
    <row r="374" spans="1:31" ht="15.75" customHeight="1" x14ac:dyDescent="0.25">
      <c r="A374" s="1"/>
      <c r="B374" s="122"/>
      <c r="C374" s="2"/>
      <c r="D374" s="123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130"/>
      <c r="X374" s="130"/>
      <c r="Y374" s="130"/>
      <c r="Z374" s="130"/>
      <c r="AA374" s="174"/>
      <c r="AB374" s="1"/>
      <c r="AC374" s="1"/>
      <c r="AD374" s="1"/>
      <c r="AE374" s="1"/>
    </row>
    <row r="375" spans="1:31" ht="15.75" customHeight="1" x14ac:dyDescent="0.25">
      <c r="A375" s="1"/>
      <c r="B375" s="122"/>
      <c r="C375" s="2"/>
      <c r="D375" s="123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130"/>
      <c r="X375" s="130"/>
      <c r="Y375" s="130"/>
      <c r="Z375" s="130"/>
      <c r="AA375" s="174"/>
      <c r="AB375" s="1"/>
      <c r="AC375" s="1"/>
      <c r="AD375" s="1"/>
      <c r="AE375" s="1"/>
    </row>
    <row r="376" spans="1:31" ht="15.75" customHeight="1" x14ac:dyDescent="0.25">
      <c r="A376" s="1"/>
      <c r="B376" s="122"/>
      <c r="C376" s="2"/>
      <c r="D376" s="123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130"/>
      <c r="X376" s="130"/>
      <c r="Y376" s="130"/>
      <c r="Z376" s="130"/>
      <c r="AA376" s="174"/>
      <c r="AB376" s="1"/>
      <c r="AC376" s="1"/>
      <c r="AD376" s="1"/>
      <c r="AE376" s="1"/>
    </row>
    <row r="377" spans="1:31" ht="15.75" customHeight="1" x14ac:dyDescent="0.25">
      <c r="A377" s="1"/>
      <c r="B377" s="122"/>
      <c r="C377" s="2"/>
      <c r="D377" s="123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130"/>
      <c r="X377" s="130"/>
      <c r="Y377" s="130"/>
      <c r="Z377" s="130"/>
      <c r="AA377" s="174"/>
      <c r="AB377" s="1"/>
      <c r="AC377" s="1"/>
      <c r="AD377" s="1"/>
      <c r="AE377" s="1"/>
    </row>
    <row r="378" spans="1:31" ht="15.75" customHeight="1" x14ac:dyDescent="0.25">
      <c r="A378" s="1"/>
      <c r="B378" s="122"/>
      <c r="C378" s="2"/>
      <c r="D378" s="123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130"/>
      <c r="X378" s="130"/>
      <c r="Y378" s="130"/>
      <c r="Z378" s="130"/>
      <c r="AA378" s="174"/>
      <c r="AB378" s="1"/>
      <c r="AC378" s="1"/>
      <c r="AD378" s="1"/>
      <c r="AE378" s="1"/>
    </row>
    <row r="379" spans="1:31" ht="15.75" customHeight="1" x14ac:dyDescent="0.25">
      <c r="A379" s="1"/>
      <c r="B379" s="122"/>
      <c r="C379" s="2"/>
      <c r="D379" s="123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130"/>
      <c r="X379" s="130"/>
      <c r="Y379" s="130"/>
      <c r="Z379" s="130"/>
      <c r="AA379" s="174"/>
      <c r="AB379" s="1"/>
      <c r="AC379" s="1"/>
      <c r="AD379" s="1"/>
      <c r="AE379" s="1"/>
    </row>
    <row r="380" spans="1:31" ht="15.75" customHeight="1" x14ac:dyDescent="0.25">
      <c r="A380" s="1"/>
      <c r="B380" s="122"/>
      <c r="C380" s="2"/>
      <c r="D380" s="123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130"/>
      <c r="X380" s="130"/>
      <c r="Y380" s="130"/>
      <c r="Z380" s="130"/>
      <c r="AA380" s="174"/>
      <c r="AB380" s="1"/>
      <c r="AC380" s="1"/>
      <c r="AD380" s="1"/>
      <c r="AE380" s="1"/>
    </row>
    <row r="381" spans="1:31" ht="15.75" customHeight="1" x14ac:dyDescent="0.25">
      <c r="A381" s="1"/>
      <c r="B381" s="122"/>
      <c r="C381" s="2"/>
      <c r="D381" s="123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130"/>
      <c r="X381" s="130"/>
      <c r="Y381" s="130"/>
      <c r="Z381" s="130"/>
      <c r="AA381" s="174"/>
      <c r="AB381" s="1"/>
      <c r="AC381" s="1"/>
      <c r="AD381" s="1"/>
      <c r="AE381" s="1"/>
    </row>
    <row r="382" spans="1:31" ht="15.75" customHeight="1" x14ac:dyDescent="0.25">
      <c r="A382" s="1"/>
      <c r="B382" s="122"/>
      <c r="C382" s="2"/>
      <c r="D382" s="123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130"/>
      <c r="X382" s="130"/>
      <c r="Y382" s="130"/>
      <c r="Z382" s="130"/>
      <c r="AA382" s="174"/>
      <c r="AB382" s="1"/>
      <c r="AC382" s="1"/>
      <c r="AD382" s="1"/>
      <c r="AE382" s="1"/>
    </row>
    <row r="383" spans="1:31" ht="15.75" customHeight="1" x14ac:dyDescent="0.25">
      <c r="A383" s="1"/>
      <c r="B383" s="122"/>
      <c r="C383" s="2"/>
      <c r="D383" s="123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130"/>
      <c r="X383" s="130"/>
      <c r="Y383" s="130"/>
      <c r="Z383" s="130"/>
      <c r="AA383" s="174"/>
      <c r="AB383" s="1"/>
      <c r="AC383" s="1"/>
      <c r="AD383" s="1"/>
      <c r="AE383" s="1"/>
    </row>
    <row r="384" spans="1:31" ht="15.75" customHeight="1" x14ac:dyDescent="0.25">
      <c r="A384" s="1"/>
      <c r="B384" s="122"/>
      <c r="C384" s="2"/>
      <c r="D384" s="123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130"/>
      <c r="X384" s="130"/>
      <c r="Y384" s="130"/>
      <c r="Z384" s="130"/>
      <c r="AA384" s="174"/>
      <c r="AB384" s="1"/>
      <c r="AC384" s="1"/>
      <c r="AD384" s="1"/>
      <c r="AE384" s="1"/>
    </row>
    <row r="385" spans="1:31" ht="15.75" customHeight="1" x14ac:dyDescent="0.25">
      <c r="A385" s="1"/>
      <c r="B385" s="122"/>
      <c r="C385" s="2"/>
      <c r="D385" s="123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130"/>
      <c r="X385" s="130"/>
      <c r="Y385" s="130"/>
      <c r="Z385" s="130"/>
      <c r="AA385" s="174"/>
      <c r="AB385" s="1"/>
      <c r="AC385" s="1"/>
      <c r="AD385" s="1"/>
      <c r="AE385" s="1"/>
    </row>
    <row r="386" spans="1:31" ht="15.75" customHeight="1" x14ac:dyDescent="0.25">
      <c r="A386" s="1"/>
      <c r="B386" s="122"/>
      <c r="C386" s="2"/>
      <c r="D386" s="123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130"/>
      <c r="X386" s="130"/>
      <c r="Y386" s="130"/>
      <c r="Z386" s="130"/>
      <c r="AA386" s="174"/>
      <c r="AB386" s="1"/>
      <c r="AC386" s="1"/>
      <c r="AD386" s="1"/>
      <c r="AE386" s="1"/>
    </row>
    <row r="387" spans="1:31" ht="15.75" customHeight="1" x14ac:dyDescent="0.25">
      <c r="A387" s="1"/>
      <c r="B387" s="122"/>
      <c r="C387" s="2"/>
      <c r="D387" s="123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130"/>
      <c r="X387" s="130"/>
      <c r="Y387" s="130"/>
      <c r="Z387" s="130"/>
      <c r="AA387" s="174"/>
      <c r="AB387" s="1"/>
      <c r="AC387" s="1"/>
      <c r="AD387" s="1"/>
      <c r="AE387" s="1"/>
    </row>
    <row r="388" spans="1:31" ht="15.75" customHeight="1" x14ac:dyDescent="0.25">
      <c r="A388" s="1"/>
      <c r="B388" s="122"/>
      <c r="C388" s="2"/>
      <c r="D388" s="123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130"/>
      <c r="X388" s="130"/>
      <c r="Y388" s="130"/>
      <c r="Z388" s="130"/>
      <c r="AA388" s="174"/>
      <c r="AB388" s="1"/>
      <c r="AC388" s="1"/>
      <c r="AD388" s="1"/>
      <c r="AE388" s="1"/>
    </row>
    <row r="389" spans="1:31" ht="15.75" customHeight="1" x14ac:dyDescent="0.25">
      <c r="A389" s="1"/>
      <c r="B389" s="122"/>
      <c r="C389" s="2"/>
      <c r="D389" s="123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30"/>
      <c r="X389" s="130"/>
      <c r="Y389" s="130"/>
      <c r="Z389" s="130"/>
      <c r="AA389" s="174"/>
      <c r="AB389" s="1"/>
      <c r="AC389" s="1"/>
      <c r="AD389" s="1"/>
      <c r="AE389" s="1"/>
    </row>
    <row r="390" spans="1:31" ht="15.75" customHeight="1" x14ac:dyDescent="0.25">
      <c r="A390" s="1"/>
      <c r="B390" s="122"/>
      <c r="C390" s="2"/>
      <c r="D390" s="123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130"/>
      <c r="X390" s="130"/>
      <c r="Y390" s="130"/>
      <c r="Z390" s="130"/>
      <c r="AA390" s="174"/>
      <c r="AB390" s="1"/>
      <c r="AC390" s="1"/>
      <c r="AD390" s="1"/>
      <c r="AE390" s="1"/>
    </row>
    <row r="391" spans="1:31" ht="15.75" customHeight="1" x14ac:dyDescent="0.25">
      <c r="A391" s="1"/>
      <c r="B391" s="122"/>
      <c r="C391" s="2"/>
      <c r="D391" s="123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130"/>
      <c r="X391" s="130"/>
      <c r="Y391" s="130"/>
      <c r="Z391" s="130"/>
      <c r="AA391" s="174"/>
      <c r="AB391" s="1"/>
      <c r="AC391" s="1"/>
      <c r="AD391" s="1"/>
      <c r="AE391" s="1"/>
    </row>
    <row r="392" spans="1:31" ht="15.75" customHeight="1" x14ac:dyDescent="0.25">
      <c r="A392" s="1"/>
      <c r="B392" s="122"/>
      <c r="C392" s="2"/>
      <c r="D392" s="123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130"/>
      <c r="X392" s="130"/>
      <c r="Y392" s="130"/>
      <c r="Z392" s="130"/>
      <c r="AA392" s="174"/>
      <c r="AB392" s="1"/>
      <c r="AC392" s="1"/>
      <c r="AD392" s="1"/>
      <c r="AE392" s="1"/>
    </row>
    <row r="393" spans="1:31" ht="15.75" customHeight="1" x14ac:dyDescent="0.25">
      <c r="A393" s="1"/>
      <c r="B393" s="122"/>
      <c r="C393" s="2"/>
      <c r="D393" s="123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130"/>
      <c r="X393" s="130"/>
      <c r="Y393" s="130"/>
      <c r="Z393" s="130"/>
      <c r="AA393" s="174"/>
      <c r="AB393" s="1"/>
      <c r="AC393" s="1"/>
      <c r="AD393" s="1"/>
      <c r="AE393" s="1"/>
    </row>
    <row r="394" spans="1:31" ht="15.75" customHeight="1" x14ac:dyDescent="0.25">
      <c r="A394" s="1"/>
      <c r="B394" s="122"/>
      <c r="C394" s="2"/>
      <c r="D394" s="123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130"/>
      <c r="X394" s="130"/>
      <c r="Y394" s="130"/>
      <c r="Z394" s="130"/>
      <c r="AA394" s="174"/>
      <c r="AB394" s="1"/>
      <c r="AC394" s="1"/>
      <c r="AD394" s="1"/>
      <c r="AE394" s="1"/>
    </row>
    <row r="395" spans="1:31" ht="15.75" customHeight="1" x14ac:dyDescent="0.25">
      <c r="A395" s="1"/>
      <c r="B395" s="122"/>
      <c r="C395" s="2"/>
      <c r="D395" s="123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130"/>
      <c r="X395" s="130"/>
      <c r="Y395" s="130"/>
      <c r="Z395" s="130"/>
      <c r="AA395" s="174"/>
      <c r="AB395" s="1"/>
      <c r="AC395" s="1"/>
      <c r="AD395" s="1"/>
      <c r="AE395" s="1"/>
    </row>
    <row r="396" spans="1:31" ht="15.75" customHeight="1" x14ac:dyDescent="0.25">
      <c r="A396" s="1"/>
      <c r="B396" s="122"/>
      <c r="C396" s="2"/>
      <c r="D396" s="123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130"/>
      <c r="X396" s="130"/>
      <c r="Y396" s="130"/>
      <c r="Z396" s="130"/>
      <c r="AA396" s="174"/>
      <c r="AB396" s="1"/>
      <c r="AC396" s="1"/>
      <c r="AD396" s="1"/>
      <c r="AE396" s="1"/>
    </row>
    <row r="397" spans="1:31" ht="15.75" customHeight="1" x14ac:dyDescent="0.25">
      <c r="A397" s="1"/>
      <c r="B397" s="1"/>
      <c r="C397" s="2"/>
      <c r="D397" s="123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130"/>
      <c r="X397" s="130"/>
      <c r="Y397" s="130"/>
      <c r="Z397" s="130"/>
      <c r="AA397" s="174"/>
      <c r="AB397" s="1"/>
      <c r="AC397" s="1"/>
      <c r="AD397" s="1"/>
      <c r="AE397" s="1"/>
    </row>
    <row r="398" spans="1:31" ht="15.75" customHeight="1" x14ac:dyDescent="0.25">
      <c r="A398" s="1"/>
      <c r="B398" s="1"/>
      <c r="C398" s="2"/>
      <c r="D398" s="123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130"/>
      <c r="X398" s="130"/>
      <c r="Y398" s="130"/>
      <c r="Z398" s="130"/>
      <c r="AA398" s="174"/>
      <c r="AB398" s="1"/>
      <c r="AC398" s="1"/>
      <c r="AD398" s="1"/>
      <c r="AE398" s="1"/>
    </row>
    <row r="399" spans="1:31" ht="15.75" customHeight="1" x14ac:dyDescent="0.25">
      <c r="A399" s="1"/>
      <c r="B399" s="1"/>
      <c r="C399" s="2"/>
      <c r="D399" s="123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130"/>
      <c r="X399" s="130"/>
      <c r="Y399" s="130"/>
      <c r="Z399" s="130"/>
      <c r="AA399" s="174"/>
      <c r="AB399" s="1"/>
      <c r="AC399" s="1"/>
      <c r="AD399" s="1"/>
      <c r="AE399" s="1"/>
    </row>
    <row r="400" spans="1:31" ht="15.75" customHeight="1" x14ac:dyDescent="0.25">
      <c r="A400" s="1"/>
      <c r="B400" s="1"/>
      <c r="C400" s="2"/>
      <c r="D400" s="123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130"/>
      <c r="X400" s="130"/>
      <c r="Y400" s="130"/>
      <c r="Z400" s="130"/>
      <c r="AA400" s="174"/>
      <c r="AB400" s="1"/>
      <c r="AC400" s="1"/>
      <c r="AD400" s="1"/>
      <c r="AE400" s="1"/>
    </row>
    <row r="401" spans="1:31" ht="15.75" customHeight="1" x14ac:dyDescent="0.25">
      <c r="A401" s="1"/>
      <c r="B401" s="1"/>
      <c r="C401" s="2"/>
      <c r="D401" s="123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130"/>
      <c r="X401" s="130"/>
      <c r="Y401" s="130"/>
      <c r="Z401" s="130"/>
      <c r="AA401" s="174"/>
      <c r="AB401" s="1"/>
      <c r="AC401" s="1"/>
      <c r="AD401" s="1"/>
      <c r="AE401" s="1"/>
    </row>
    <row r="402" spans="1:31" ht="15.75" customHeight="1" x14ac:dyDescent="0.25">
      <c r="A402" s="1"/>
      <c r="B402" s="1"/>
      <c r="C402" s="2"/>
      <c r="D402" s="123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130"/>
      <c r="X402" s="130"/>
      <c r="Y402" s="130"/>
      <c r="Z402" s="130"/>
      <c r="AA402" s="174"/>
      <c r="AB402" s="1"/>
      <c r="AC402" s="1"/>
      <c r="AD402" s="1"/>
      <c r="AE402" s="1"/>
    </row>
    <row r="403" spans="1:31" ht="15.75" customHeight="1" x14ac:dyDescent="0.25">
      <c r="A403" s="1"/>
      <c r="B403" s="1"/>
      <c r="C403" s="2"/>
      <c r="D403" s="123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130"/>
      <c r="X403" s="130"/>
      <c r="Y403" s="130"/>
      <c r="Z403" s="130"/>
      <c r="AA403" s="174"/>
      <c r="AB403" s="1"/>
      <c r="AC403" s="1"/>
      <c r="AD403" s="1"/>
      <c r="AE403" s="1"/>
    </row>
    <row r="404" spans="1:31" ht="15.75" customHeight="1" x14ac:dyDescent="0.25">
      <c r="A404" s="1"/>
      <c r="B404" s="1"/>
      <c r="C404" s="2"/>
      <c r="D404" s="123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130"/>
      <c r="X404" s="130"/>
      <c r="Y404" s="130"/>
      <c r="Z404" s="130"/>
      <c r="AA404" s="174"/>
      <c r="AB404" s="1"/>
      <c r="AC404" s="1"/>
      <c r="AD404" s="1"/>
      <c r="AE404" s="1"/>
    </row>
    <row r="405" spans="1:31" ht="15.75" customHeight="1" x14ac:dyDescent="0.25">
      <c r="A405" s="1"/>
      <c r="B405" s="1"/>
      <c r="C405" s="2"/>
      <c r="D405" s="123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130"/>
      <c r="X405" s="130"/>
      <c r="Y405" s="130"/>
      <c r="Z405" s="130"/>
      <c r="AA405" s="174"/>
      <c r="AB405" s="1"/>
      <c r="AC405" s="1"/>
      <c r="AD405" s="1"/>
      <c r="AE405" s="1"/>
    </row>
    <row r="406" spans="1:31" ht="15.75" customHeight="1" x14ac:dyDescent="0.25">
      <c r="A406" s="1"/>
      <c r="B406" s="1"/>
      <c r="C406" s="2"/>
      <c r="D406" s="123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30"/>
      <c r="X406" s="130"/>
      <c r="Y406" s="130"/>
      <c r="Z406" s="130"/>
      <c r="AA406" s="174"/>
      <c r="AB406" s="1"/>
      <c r="AC406" s="1"/>
      <c r="AD406" s="1"/>
      <c r="AE406" s="1"/>
    </row>
    <row r="407" spans="1:31" ht="15.75" customHeight="1" x14ac:dyDescent="0.25">
      <c r="A407" s="1"/>
      <c r="B407" s="1"/>
      <c r="C407" s="2"/>
      <c r="D407" s="123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130"/>
      <c r="X407" s="130"/>
      <c r="Y407" s="130"/>
      <c r="Z407" s="130"/>
      <c r="AA407" s="174"/>
      <c r="AB407" s="1"/>
      <c r="AC407" s="1"/>
      <c r="AD407" s="1"/>
      <c r="AE407" s="1"/>
    </row>
    <row r="408" spans="1:31" ht="15.75" customHeight="1" x14ac:dyDescent="0.25">
      <c r="A408" s="1"/>
      <c r="B408" s="1"/>
      <c r="C408" s="2"/>
      <c r="D408" s="123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130"/>
      <c r="X408" s="130"/>
      <c r="Y408" s="130"/>
      <c r="Z408" s="130"/>
      <c r="AA408" s="174"/>
      <c r="AB408" s="1"/>
      <c r="AC408" s="1"/>
      <c r="AD408" s="1"/>
      <c r="AE408" s="1"/>
    </row>
    <row r="409" spans="1:31" ht="15.75" customHeight="1" x14ac:dyDescent="0.25">
      <c r="A409" s="1"/>
      <c r="B409" s="1"/>
      <c r="C409" s="2"/>
      <c r="D409" s="123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130"/>
      <c r="X409" s="130"/>
      <c r="Y409" s="130"/>
      <c r="Z409" s="130"/>
      <c r="AA409" s="174"/>
      <c r="AB409" s="1"/>
      <c r="AC409" s="1"/>
      <c r="AD409" s="1"/>
      <c r="AE409" s="1"/>
    </row>
    <row r="410" spans="1:31" ht="15.75" customHeight="1" x14ac:dyDescent="0.25">
      <c r="A410" s="1"/>
      <c r="B410" s="1"/>
      <c r="C410" s="2"/>
      <c r="D410" s="123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130"/>
      <c r="X410" s="130"/>
      <c r="Y410" s="130"/>
      <c r="Z410" s="130"/>
      <c r="AA410" s="174"/>
      <c r="AB410" s="1"/>
      <c r="AC410" s="1"/>
      <c r="AD410" s="1"/>
      <c r="AE410" s="1"/>
    </row>
    <row r="411" spans="1:31" ht="15.75" customHeight="1" x14ac:dyDescent="0.25">
      <c r="A411" s="1"/>
      <c r="B411" s="1"/>
      <c r="C411" s="2"/>
      <c r="D411" s="123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130"/>
      <c r="X411" s="130"/>
      <c r="Y411" s="130"/>
      <c r="Z411" s="130"/>
      <c r="AA411" s="174"/>
      <c r="AB411" s="1"/>
      <c r="AC411" s="1"/>
      <c r="AD411" s="1"/>
      <c r="AE411" s="1"/>
    </row>
    <row r="412" spans="1:31" ht="15.75" customHeight="1" x14ac:dyDescent="0.25">
      <c r="A412" s="1"/>
      <c r="B412" s="1"/>
      <c r="C412" s="2"/>
      <c r="D412" s="123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130"/>
      <c r="X412" s="130"/>
      <c r="Y412" s="130"/>
      <c r="Z412" s="130"/>
      <c r="AA412" s="174"/>
      <c r="AB412" s="1"/>
      <c r="AC412" s="1"/>
      <c r="AD412" s="1"/>
      <c r="AE412" s="1"/>
    </row>
    <row r="413" spans="1:31" ht="15.75" customHeight="1" x14ac:dyDescent="0.25">
      <c r="A413" s="1"/>
      <c r="B413" s="1"/>
      <c r="C413" s="2"/>
      <c r="D413" s="123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130"/>
      <c r="X413" s="130"/>
      <c r="Y413" s="130"/>
      <c r="Z413" s="130"/>
      <c r="AA413" s="174"/>
      <c r="AB413" s="1"/>
      <c r="AC413" s="1"/>
      <c r="AD413" s="1"/>
      <c r="AE413" s="1"/>
    </row>
    <row r="414" spans="1:31" ht="15.75" customHeight="1" x14ac:dyDescent="0.25">
      <c r="A414" s="1"/>
      <c r="B414" s="1"/>
      <c r="C414" s="2"/>
      <c r="D414" s="123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130"/>
      <c r="X414" s="130"/>
      <c r="Y414" s="130"/>
      <c r="Z414" s="130"/>
      <c r="AA414" s="174"/>
      <c r="AB414" s="1"/>
      <c r="AC414" s="1"/>
      <c r="AD414" s="1"/>
      <c r="AE414" s="1"/>
    </row>
    <row r="415" spans="1:31" ht="15.75" customHeight="1" x14ac:dyDescent="0.25">
      <c r="A415" s="1"/>
      <c r="B415" s="1"/>
      <c r="C415" s="2"/>
      <c r="D415" s="123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130"/>
      <c r="X415" s="130"/>
      <c r="Y415" s="130"/>
      <c r="Z415" s="130"/>
      <c r="AA415" s="174"/>
      <c r="AB415" s="1"/>
      <c r="AC415" s="1"/>
      <c r="AD415" s="1"/>
      <c r="AE415" s="1"/>
    </row>
    <row r="416" spans="1:31" ht="15.75" customHeight="1" x14ac:dyDescent="0.25">
      <c r="A416" s="1"/>
      <c r="B416" s="1"/>
      <c r="C416" s="2"/>
      <c r="D416" s="123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130"/>
      <c r="X416" s="130"/>
      <c r="Y416" s="130"/>
      <c r="Z416" s="130"/>
      <c r="AA416" s="174"/>
      <c r="AB416" s="1"/>
      <c r="AC416" s="1"/>
      <c r="AD416" s="1"/>
      <c r="AE416" s="1"/>
    </row>
    <row r="417" spans="1:31" ht="15.75" customHeight="1" x14ac:dyDescent="0.25">
      <c r="A417" s="1"/>
      <c r="B417" s="1"/>
      <c r="C417" s="2"/>
      <c r="D417" s="123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130"/>
      <c r="X417" s="130"/>
      <c r="Y417" s="130"/>
      <c r="Z417" s="130"/>
      <c r="AA417" s="174"/>
      <c r="AB417" s="1"/>
      <c r="AC417" s="1"/>
      <c r="AD417" s="1"/>
      <c r="AE417" s="1"/>
    </row>
    <row r="418" spans="1:31" ht="15.75" customHeight="1" x14ac:dyDescent="0.25">
      <c r="A418" s="1"/>
      <c r="B418" s="1"/>
      <c r="C418" s="2"/>
      <c r="D418" s="123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130"/>
      <c r="X418" s="130"/>
      <c r="Y418" s="130"/>
      <c r="Z418" s="130"/>
      <c r="AA418" s="174"/>
      <c r="AB418" s="1"/>
      <c r="AC418" s="1"/>
      <c r="AD418" s="1"/>
      <c r="AE418" s="1"/>
    </row>
    <row r="419" spans="1:31" ht="15.75" customHeight="1" x14ac:dyDescent="0.25">
      <c r="A419" s="1"/>
      <c r="B419" s="1"/>
      <c r="C419" s="2"/>
      <c r="D419" s="123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130"/>
      <c r="X419" s="130"/>
      <c r="Y419" s="130"/>
      <c r="Z419" s="130"/>
      <c r="AA419" s="174"/>
      <c r="AB419" s="1"/>
      <c r="AC419" s="1"/>
      <c r="AD419" s="1"/>
      <c r="AE419" s="1"/>
    </row>
    <row r="420" spans="1:31" ht="15.75" customHeight="1" x14ac:dyDescent="0.25">
      <c r="A420" s="1"/>
      <c r="B420" s="1"/>
      <c r="C420" s="2"/>
      <c r="D420" s="123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130"/>
      <c r="X420" s="130"/>
      <c r="Y420" s="130"/>
      <c r="Z420" s="130"/>
      <c r="AA420" s="174"/>
      <c r="AB420" s="1"/>
      <c r="AC420" s="1"/>
      <c r="AD420" s="1"/>
      <c r="AE420" s="1"/>
    </row>
    <row r="421" spans="1:31" ht="15.75" customHeight="1" x14ac:dyDescent="0.25">
      <c r="A421" s="1"/>
      <c r="B421" s="1"/>
      <c r="C421" s="2"/>
      <c r="D421" s="123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130"/>
      <c r="X421" s="130"/>
      <c r="Y421" s="130"/>
      <c r="Z421" s="130"/>
      <c r="AA421" s="174"/>
      <c r="AB421" s="1"/>
      <c r="AC421" s="1"/>
      <c r="AD421" s="1"/>
      <c r="AE421" s="1"/>
    </row>
    <row r="422" spans="1:31" ht="15.75" customHeight="1" x14ac:dyDescent="0.25">
      <c r="A422" s="1"/>
      <c r="B422" s="1"/>
      <c r="C422" s="2"/>
      <c r="D422" s="123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130"/>
      <c r="X422" s="130"/>
      <c r="Y422" s="130"/>
      <c r="Z422" s="130"/>
      <c r="AA422" s="174"/>
      <c r="AB422" s="1"/>
      <c r="AC422" s="1"/>
      <c r="AD422" s="1"/>
      <c r="AE422" s="1"/>
    </row>
    <row r="423" spans="1:31" ht="15.75" customHeight="1" x14ac:dyDescent="0.25">
      <c r="A423" s="1"/>
      <c r="B423" s="1"/>
      <c r="C423" s="2"/>
      <c r="D423" s="123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130"/>
      <c r="X423" s="130"/>
      <c r="Y423" s="130"/>
      <c r="Z423" s="130"/>
      <c r="AA423" s="174"/>
      <c r="AB423" s="1"/>
      <c r="AC423" s="1"/>
      <c r="AD423" s="1"/>
      <c r="AE423" s="1"/>
    </row>
    <row r="424" spans="1:31" ht="15.75" customHeight="1" x14ac:dyDescent="0.25">
      <c r="A424" s="1"/>
      <c r="B424" s="1"/>
      <c r="C424" s="2"/>
      <c r="D424" s="123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130"/>
      <c r="X424" s="130"/>
      <c r="Y424" s="130"/>
      <c r="Z424" s="130"/>
      <c r="AA424" s="174"/>
      <c r="AB424" s="1"/>
      <c r="AC424" s="1"/>
      <c r="AD424" s="1"/>
      <c r="AE424" s="1"/>
    </row>
    <row r="425" spans="1:31" ht="15.75" customHeight="1" x14ac:dyDescent="0.25">
      <c r="A425" s="1"/>
      <c r="B425" s="1"/>
      <c r="C425" s="2"/>
      <c r="D425" s="123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130"/>
      <c r="X425" s="130"/>
      <c r="Y425" s="130"/>
      <c r="Z425" s="130"/>
      <c r="AA425" s="174"/>
      <c r="AB425" s="1"/>
      <c r="AC425" s="1"/>
      <c r="AD425" s="1"/>
      <c r="AE425" s="1"/>
    </row>
    <row r="426" spans="1:31" ht="15.75" customHeight="1" x14ac:dyDescent="0.25">
      <c r="A426" s="1"/>
      <c r="B426" s="1"/>
      <c r="C426" s="2"/>
      <c r="D426" s="123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130"/>
      <c r="X426" s="130"/>
      <c r="Y426" s="130"/>
      <c r="Z426" s="130"/>
      <c r="AA426" s="174"/>
      <c r="AB426" s="1"/>
      <c r="AC426" s="1"/>
      <c r="AD426" s="1"/>
      <c r="AE426" s="1"/>
    </row>
    <row r="427" spans="1:31" ht="15.75" customHeight="1" x14ac:dyDescent="0.25">
      <c r="A427" s="1"/>
      <c r="B427" s="1"/>
      <c r="C427" s="2"/>
      <c r="D427" s="123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130"/>
      <c r="X427" s="130"/>
      <c r="Y427" s="130"/>
      <c r="Z427" s="130"/>
      <c r="AA427" s="174"/>
      <c r="AB427" s="1"/>
      <c r="AC427" s="1"/>
      <c r="AD427" s="1"/>
      <c r="AE427" s="1"/>
    </row>
    <row r="428" spans="1:31" ht="15.75" customHeight="1" x14ac:dyDescent="0.25">
      <c r="A428" s="1"/>
      <c r="B428" s="1"/>
      <c r="C428" s="2"/>
      <c r="D428" s="123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130"/>
      <c r="X428" s="130"/>
      <c r="Y428" s="130"/>
      <c r="Z428" s="130"/>
      <c r="AA428" s="174"/>
      <c r="AB428" s="1"/>
      <c r="AC428" s="1"/>
      <c r="AD428" s="1"/>
      <c r="AE428" s="1"/>
    </row>
    <row r="429" spans="1:31" ht="15.75" customHeight="1" x14ac:dyDescent="0.25">
      <c r="A429" s="1"/>
      <c r="B429" s="1"/>
      <c r="C429" s="2"/>
      <c r="D429" s="123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130"/>
      <c r="X429" s="130"/>
      <c r="Y429" s="130"/>
      <c r="Z429" s="130"/>
      <c r="AA429" s="174"/>
      <c r="AB429" s="1"/>
      <c r="AC429" s="1"/>
      <c r="AD429" s="1"/>
      <c r="AE429" s="1"/>
    </row>
    <row r="430" spans="1:31" ht="15.75" customHeight="1" x14ac:dyDescent="0.25">
      <c r="A430" s="1"/>
      <c r="B430" s="1"/>
      <c r="C430" s="2"/>
      <c r="D430" s="123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130"/>
      <c r="X430" s="130"/>
      <c r="Y430" s="130"/>
      <c r="Z430" s="130"/>
      <c r="AA430" s="174"/>
      <c r="AB430" s="1"/>
      <c r="AC430" s="1"/>
      <c r="AD430" s="1"/>
      <c r="AE430" s="1"/>
    </row>
    <row r="431" spans="1:31" ht="15.75" customHeight="1" x14ac:dyDescent="0.25">
      <c r="A431" s="1"/>
      <c r="B431" s="1"/>
      <c r="C431" s="2"/>
      <c r="D431" s="123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130"/>
      <c r="X431" s="130"/>
      <c r="Y431" s="130"/>
      <c r="Z431" s="130"/>
      <c r="AA431" s="174"/>
      <c r="AB431" s="1"/>
      <c r="AC431" s="1"/>
      <c r="AD431" s="1"/>
      <c r="AE431" s="1"/>
    </row>
    <row r="432" spans="1:31" ht="15.75" customHeight="1" x14ac:dyDescent="0.25">
      <c r="A432" s="1"/>
      <c r="B432" s="1"/>
      <c r="C432" s="2"/>
      <c r="D432" s="123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130"/>
      <c r="X432" s="130"/>
      <c r="Y432" s="130"/>
      <c r="Z432" s="130"/>
      <c r="AA432" s="174"/>
      <c r="AB432" s="1"/>
      <c r="AC432" s="1"/>
      <c r="AD432" s="1"/>
      <c r="AE432" s="1"/>
    </row>
    <row r="433" spans="1:31" ht="15.75" customHeight="1" x14ac:dyDescent="0.25">
      <c r="A433" s="1"/>
      <c r="B433" s="1"/>
      <c r="C433" s="2"/>
      <c r="D433" s="123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130"/>
      <c r="X433" s="130"/>
      <c r="Y433" s="130"/>
      <c r="Z433" s="130"/>
      <c r="AA433" s="174"/>
      <c r="AB433" s="1"/>
      <c r="AC433" s="1"/>
      <c r="AD433" s="1"/>
      <c r="AE433" s="1"/>
    </row>
    <row r="434" spans="1:31" ht="15.75" customHeight="1" x14ac:dyDescent="0.25">
      <c r="A434" s="1"/>
      <c r="B434" s="1"/>
      <c r="C434" s="2"/>
      <c r="D434" s="123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130"/>
      <c r="X434" s="130"/>
      <c r="Y434" s="130"/>
      <c r="Z434" s="130"/>
      <c r="AA434" s="174"/>
      <c r="AB434" s="1"/>
      <c r="AC434" s="1"/>
      <c r="AD434" s="1"/>
      <c r="AE434" s="1"/>
    </row>
    <row r="435" spans="1:31" ht="15.75" customHeight="1" x14ac:dyDescent="0.25">
      <c r="A435" s="1"/>
      <c r="B435" s="1"/>
      <c r="C435" s="2"/>
      <c r="D435" s="123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130"/>
      <c r="X435" s="130"/>
      <c r="Y435" s="130"/>
      <c r="Z435" s="130"/>
      <c r="AA435" s="174"/>
      <c r="AB435" s="1"/>
      <c r="AC435" s="1"/>
      <c r="AD435" s="1"/>
      <c r="AE435" s="1"/>
    </row>
    <row r="436" spans="1:31" ht="15.75" customHeight="1" x14ac:dyDescent="0.25">
      <c r="A436" s="1"/>
      <c r="B436" s="1"/>
      <c r="C436" s="2"/>
      <c r="D436" s="123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130"/>
      <c r="X436" s="130"/>
      <c r="Y436" s="130"/>
      <c r="Z436" s="130"/>
      <c r="AA436" s="174"/>
      <c r="AB436" s="1"/>
      <c r="AC436" s="1"/>
      <c r="AD436" s="1"/>
      <c r="AE436" s="1"/>
    </row>
    <row r="437" spans="1:31" ht="15.75" customHeight="1" x14ac:dyDescent="0.25">
      <c r="A437" s="1"/>
      <c r="B437" s="1"/>
      <c r="C437" s="2"/>
      <c r="D437" s="123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130"/>
      <c r="X437" s="130"/>
      <c r="Y437" s="130"/>
      <c r="Z437" s="130"/>
      <c r="AA437" s="174"/>
      <c r="AB437" s="1"/>
      <c r="AC437" s="1"/>
      <c r="AD437" s="1"/>
      <c r="AE437" s="1"/>
    </row>
    <row r="438" spans="1:31" ht="15.75" customHeight="1" x14ac:dyDescent="0.25">
      <c r="A438" s="1"/>
      <c r="B438" s="1"/>
      <c r="C438" s="2"/>
      <c r="D438" s="123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130"/>
      <c r="X438" s="130"/>
      <c r="Y438" s="130"/>
      <c r="Z438" s="130"/>
      <c r="AA438" s="174"/>
      <c r="AB438" s="1"/>
      <c r="AC438" s="1"/>
      <c r="AD438" s="1"/>
      <c r="AE438" s="1"/>
    </row>
    <row r="439" spans="1:31" ht="15.75" customHeight="1" x14ac:dyDescent="0.25">
      <c r="A439" s="1"/>
      <c r="B439" s="1"/>
      <c r="C439" s="2"/>
      <c r="D439" s="123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130"/>
      <c r="X439" s="130"/>
      <c r="Y439" s="130"/>
      <c r="Z439" s="130"/>
      <c r="AA439" s="174"/>
      <c r="AB439" s="1"/>
      <c r="AC439" s="1"/>
      <c r="AD439" s="1"/>
      <c r="AE439" s="1"/>
    </row>
    <row r="440" spans="1:31" ht="15.75" customHeight="1" x14ac:dyDescent="0.25">
      <c r="A440" s="1"/>
      <c r="B440" s="1"/>
      <c r="C440" s="2"/>
      <c r="D440" s="123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130"/>
      <c r="X440" s="130"/>
      <c r="Y440" s="130"/>
      <c r="Z440" s="130"/>
      <c r="AA440" s="174"/>
      <c r="AB440" s="1"/>
      <c r="AC440" s="1"/>
      <c r="AD440" s="1"/>
      <c r="AE440" s="1"/>
    </row>
    <row r="441" spans="1:31" ht="15.75" customHeight="1" x14ac:dyDescent="0.25">
      <c r="A441" s="1"/>
      <c r="B441" s="1"/>
      <c r="C441" s="2"/>
      <c r="D441" s="123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130"/>
      <c r="X441" s="130"/>
      <c r="Y441" s="130"/>
      <c r="Z441" s="130"/>
      <c r="AA441" s="174"/>
      <c r="AB441" s="1"/>
      <c r="AC441" s="1"/>
      <c r="AD441" s="1"/>
      <c r="AE441" s="1"/>
    </row>
    <row r="442" spans="1:31" ht="15.75" customHeight="1" x14ac:dyDescent="0.25">
      <c r="A442" s="1"/>
      <c r="B442" s="1"/>
      <c r="C442" s="2"/>
      <c r="D442" s="123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130"/>
      <c r="X442" s="130"/>
      <c r="Y442" s="130"/>
      <c r="Z442" s="130"/>
      <c r="AA442" s="174"/>
      <c r="AB442" s="1"/>
      <c r="AC442" s="1"/>
      <c r="AD442" s="1"/>
      <c r="AE442" s="1"/>
    </row>
    <row r="443" spans="1:31" ht="15.75" customHeight="1" x14ac:dyDescent="0.25">
      <c r="A443" s="1"/>
      <c r="B443" s="1"/>
      <c r="C443" s="2"/>
      <c r="D443" s="123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130"/>
      <c r="X443" s="130"/>
      <c r="Y443" s="130"/>
      <c r="Z443" s="130"/>
      <c r="AA443" s="174"/>
      <c r="AB443" s="1"/>
      <c r="AC443" s="1"/>
      <c r="AD443" s="1"/>
      <c r="AE443" s="1"/>
    </row>
    <row r="444" spans="1:31" ht="15.75" customHeight="1" x14ac:dyDescent="0.25">
      <c r="A444" s="1"/>
      <c r="B444" s="1"/>
      <c r="C444" s="2"/>
      <c r="D444" s="123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130"/>
      <c r="X444" s="130"/>
      <c r="Y444" s="130"/>
      <c r="Z444" s="130"/>
      <c r="AA444" s="174"/>
      <c r="AB444" s="1"/>
      <c r="AC444" s="1"/>
      <c r="AD444" s="1"/>
      <c r="AE444" s="1"/>
    </row>
    <row r="445" spans="1:31" ht="15.75" customHeight="1" x14ac:dyDescent="0.25">
      <c r="A445" s="1"/>
      <c r="B445" s="1"/>
      <c r="C445" s="2"/>
      <c r="D445" s="123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130"/>
      <c r="X445" s="130"/>
      <c r="Y445" s="130"/>
      <c r="Z445" s="130"/>
      <c r="AA445" s="174"/>
      <c r="AB445" s="1"/>
      <c r="AC445" s="1"/>
      <c r="AD445" s="1"/>
      <c r="AE445" s="1"/>
    </row>
    <row r="446" spans="1:31" ht="15.75" customHeight="1" x14ac:dyDescent="0.25">
      <c r="A446" s="1"/>
      <c r="B446" s="1"/>
      <c r="C446" s="2"/>
      <c r="D446" s="123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130"/>
      <c r="X446" s="130"/>
      <c r="Y446" s="130"/>
      <c r="Z446" s="130"/>
      <c r="AA446" s="174"/>
      <c r="AB446" s="1"/>
      <c r="AC446" s="1"/>
      <c r="AD446" s="1"/>
      <c r="AE446" s="1"/>
    </row>
    <row r="447" spans="1:31" ht="15.75" customHeight="1" x14ac:dyDescent="0.25">
      <c r="A447" s="1"/>
      <c r="B447" s="1"/>
      <c r="C447" s="2"/>
      <c r="D447" s="123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130"/>
      <c r="X447" s="130"/>
      <c r="Y447" s="130"/>
      <c r="Z447" s="130"/>
      <c r="AA447" s="174"/>
      <c r="AB447" s="1"/>
      <c r="AC447" s="1"/>
      <c r="AD447" s="1"/>
      <c r="AE447" s="1"/>
    </row>
    <row r="448" spans="1:31" ht="15.75" customHeight="1" x14ac:dyDescent="0.25">
      <c r="A448" s="1"/>
      <c r="B448" s="1"/>
      <c r="C448" s="2"/>
      <c r="D448" s="123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130"/>
      <c r="X448" s="130"/>
      <c r="Y448" s="130"/>
      <c r="Z448" s="130"/>
      <c r="AA448" s="174"/>
      <c r="AB448" s="1"/>
      <c r="AC448" s="1"/>
      <c r="AD448" s="1"/>
      <c r="AE448" s="1"/>
    </row>
    <row r="449" spans="1:31" ht="15.75" customHeight="1" x14ac:dyDescent="0.25">
      <c r="A449" s="1"/>
      <c r="B449" s="1"/>
      <c r="C449" s="2"/>
      <c r="D449" s="123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130"/>
      <c r="X449" s="130"/>
      <c r="Y449" s="130"/>
      <c r="Z449" s="130"/>
      <c r="AA449" s="174"/>
      <c r="AB449" s="1"/>
      <c r="AC449" s="1"/>
      <c r="AD449" s="1"/>
      <c r="AE449" s="1"/>
    </row>
    <row r="450" spans="1:31" ht="15.75" customHeight="1" x14ac:dyDescent="0.25">
      <c r="A450" s="1"/>
      <c r="B450" s="1"/>
      <c r="C450" s="2"/>
      <c r="D450" s="123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130"/>
      <c r="X450" s="130"/>
      <c r="Y450" s="130"/>
      <c r="Z450" s="130"/>
      <c r="AA450" s="174"/>
      <c r="AB450" s="1"/>
      <c r="AC450" s="1"/>
      <c r="AD450" s="1"/>
      <c r="AE450" s="1"/>
    </row>
    <row r="451" spans="1:31" ht="15.75" customHeight="1" x14ac:dyDescent="0.25">
      <c r="A451" s="1"/>
      <c r="B451" s="1"/>
      <c r="C451" s="2"/>
      <c r="D451" s="123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130"/>
      <c r="X451" s="130"/>
      <c r="Y451" s="130"/>
      <c r="Z451" s="130"/>
      <c r="AA451" s="174"/>
      <c r="AB451" s="1"/>
      <c r="AC451" s="1"/>
      <c r="AD451" s="1"/>
      <c r="AE451" s="1"/>
    </row>
    <row r="452" spans="1:31" ht="15.75" customHeight="1" x14ac:dyDescent="0.25">
      <c r="A452" s="1"/>
      <c r="B452" s="1"/>
      <c r="C452" s="2"/>
      <c r="D452" s="123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130"/>
      <c r="X452" s="130"/>
      <c r="Y452" s="130"/>
      <c r="Z452" s="130"/>
      <c r="AA452" s="174"/>
      <c r="AB452" s="1"/>
      <c r="AC452" s="1"/>
      <c r="AD452" s="1"/>
      <c r="AE452" s="1"/>
    </row>
    <row r="453" spans="1:31" ht="15.75" customHeight="1" x14ac:dyDescent="0.25">
      <c r="A453" s="1"/>
      <c r="B453" s="1"/>
      <c r="C453" s="2"/>
      <c r="D453" s="123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130"/>
      <c r="X453" s="130"/>
      <c r="Y453" s="130"/>
      <c r="Z453" s="130"/>
      <c r="AA453" s="174"/>
      <c r="AB453" s="1"/>
      <c r="AC453" s="1"/>
      <c r="AD453" s="1"/>
      <c r="AE453" s="1"/>
    </row>
    <row r="454" spans="1:31" ht="15.75" customHeight="1" x14ac:dyDescent="0.25">
      <c r="A454" s="1"/>
      <c r="B454" s="1"/>
      <c r="C454" s="2"/>
      <c r="D454" s="123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130"/>
      <c r="X454" s="130"/>
      <c r="Y454" s="130"/>
      <c r="Z454" s="130"/>
      <c r="AA454" s="174"/>
      <c r="AB454" s="1"/>
      <c r="AC454" s="1"/>
      <c r="AD454" s="1"/>
      <c r="AE454" s="1"/>
    </row>
    <row r="455" spans="1:31" ht="15.75" customHeight="1" x14ac:dyDescent="0.25">
      <c r="A455" s="1"/>
      <c r="B455" s="1"/>
      <c r="C455" s="2"/>
      <c r="D455" s="123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130"/>
      <c r="X455" s="130"/>
      <c r="Y455" s="130"/>
      <c r="Z455" s="130"/>
      <c r="AA455" s="174"/>
      <c r="AB455" s="1"/>
      <c r="AC455" s="1"/>
      <c r="AD455" s="1"/>
      <c r="AE455" s="1"/>
    </row>
    <row r="456" spans="1:31" ht="15.75" customHeight="1" x14ac:dyDescent="0.25">
      <c r="A456" s="1"/>
      <c r="B456" s="1"/>
      <c r="C456" s="2"/>
      <c r="D456" s="123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130"/>
      <c r="X456" s="130"/>
      <c r="Y456" s="130"/>
      <c r="Z456" s="130"/>
      <c r="AA456" s="174"/>
      <c r="AB456" s="1"/>
      <c r="AC456" s="1"/>
      <c r="AD456" s="1"/>
      <c r="AE456" s="1"/>
    </row>
    <row r="457" spans="1:31" ht="15.75" customHeight="1" x14ac:dyDescent="0.25">
      <c r="A457" s="1"/>
      <c r="B457" s="1"/>
      <c r="C457" s="2"/>
      <c r="D457" s="123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130"/>
      <c r="X457" s="130"/>
      <c r="Y457" s="130"/>
      <c r="Z457" s="130"/>
      <c r="AA457" s="174"/>
      <c r="AB457" s="1"/>
      <c r="AC457" s="1"/>
      <c r="AD457" s="1"/>
      <c r="AE457" s="1"/>
    </row>
    <row r="458" spans="1:31" ht="15.75" customHeight="1" x14ac:dyDescent="0.25">
      <c r="A458" s="1"/>
      <c r="B458" s="1"/>
      <c r="C458" s="2"/>
      <c r="D458" s="123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130"/>
      <c r="X458" s="130"/>
      <c r="Y458" s="130"/>
      <c r="Z458" s="130"/>
      <c r="AA458" s="174"/>
      <c r="AB458" s="1"/>
      <c r="AC458" s="1"/>
      <c r="AD458" s="1"/>
      <c r="AE458" s="1"/>
    </row>
    <row r="459" spans="1:31" ht="15.75" customHeight="1" x14ac:dyDescent="0.25">
      <c r="A459" s="1"/>
      <c r="B459" s="1"/>
      <c r="C459" s="2"/>
      <c r="D459" s="123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130"/>
      <c r="X459" s="130"/>
      <c r="Y459" s="130"/>
      <c r="Z459" s="130"/>
      <c r="AA459" s="174"/>
      <c r="AB459" s="1"/>
      <c r="AC459" s="1"/>
      <c r="AD459" s="1"/>
      <c r="AE459" s="1"/>
    </row>
    <row r="460" spans="1:31" ht="15.75" customHeight="1" x14ac:dyDescent="0.25">
      <c r="A460" s="1"/>
      <c r="B460" s="1"/>
      <c r="C460" s="2"/>
      <c r="D460" s="123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130"/>
      <c r="X460" s="130"/>
      <c r="Y460" s="130"/>
      <c r="Z460" s="130"/>
      <c r="AA460" s="174"/>
      <c r="AB460" s="1"/>
      <c r="AC460" s="1"/>
      <c r="AD460" s="1"/>
      <c r="AE460" s="1"/>
    </row>
    <row r="461" spans="1:31" ht="15.75" customHeight="1" x14ac:dyDescent="0.25">
      <c r="A461" s="1"/>
      <c r="B461" s="1"/>
      <c r="C461" s="2"/>
      <c r="D461" s="123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130"/>
      <c r="X461" s="130"/>
      <c r="Y461" s="130"/>
      <c r="Z461" s="130"/>
      <c r="AA461" s="174"/>
      <c r="AB461" s="1"/>
      <c r="AC461" s="1"/>
      <c r="AD461" s="1"/>
      <c r="AE461" s="1"/>
    </row>
    <row r="462" spans="1:31" ht="15.75" customHeight="1" x14ac:dyDescent="0.25">
      <c r="A462" s="1"/>
      <c r="B462" s="1"/>
      <c r="C462" s="2"/>
      <c r="D462" s="123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130"/>
      <c r="X462" s="130"/>
      <c r="Y462" s="130"/>
      <c r="Z462" s="130"/>
      <c r="AA462" s="174"/>
      <c r="AB462" s="1"/>
      <c r="AC462" s="1"/>
      <c r="AD462" s="1"/>
      <c r="AE462" s="1"/>
    </row>
    <row r="463" spans="1:31" ht="15.75" customHeight="1" x14ac:dyDescent="0.25">
      <c r="A463" s="1"/>
      <c r="B463" s="1"/>
      <c r="C463" s="2"/>
      <c r="D463" s="123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130"/>
      <c r="X463" s="130"/>
      <c r="Y463" s="130"/>
      <c r="Z463" s="130"/>
      <c r="AA463" s="174"/>
      <c r="AB463" s="1"/>
      <c r="AC463" s="1"/>
      <c r="AD463" s="1"/>
      <c r="AE463" s="1"/>
    </row>
    <row r="464" spans="1:31" ht="15.75" customHeight="1" x14ac:dyDescent="0.25">
      <c r="A464" s="1"/>
      <c r="B464" s="1"/>
      <c r="C464" s="2"/>
      <c r="D464" s="123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130"/>
      <c r="X464" s="130"/>
      <c r="Y464" s="130"/>
      <c r="Z464" s="130"/>
      <c r="AA464" s="174"/>
      <c r="AB464" s="1"/>
      <c r="AC464" s="1"/>
      <c r="AD464" s="1"/>
      <c r="AE464" s="1"/>
    </row>
    <row r="465" spans="1:31" ht="15.75" customHeight="1" x14ac:dyDescent="0.25">
      <c r="A465" s="1"/>
      <c r="B465" s="1"/>
      <c r="C465" s="2"/>
      <c r="D465" s="123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130"/>
      <c r="X465" s="130"/>
      <c r="Y465" s="130"/>
      <c r="Z465" s="130"/>
      <c r="AA465" s="174"/>
      <c r="AB465" s="1"/>
      <c r="AC465" s="1"/>
      <c r="AD465" s="1"/>
      <c r="AE465" s="1"/>
    </row>
    <row r="466" spans="1:31" ht="15.75" customHeight="1" x14ac:dyDescent="0.25">
      <c r="A466" s="1"/>
      <c r="B466" s="1"/>
      <c r="C466" s="2"/>
      <c r="D466" s="123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130"/>
      <c r="X466" s="130"/>
      <c r="Y466" s="130"/>
      <c r="Z466" s="130"/>
      <c r="AA466" s="174"/>
      <c r="AB466" s="1"/>
      <c r="AC466" s="1"/>
      <c r="AD466" s="1"/>
      <c r="AE466" s="1"/>
    </row>
    <row r="467" spans="1:31" ht="15.75" customHeight="1" x14ac:dyDescent="0.25">
      <c r="A467" s="1"/>
      <c r="B467" s="1"/>
      <c r="C467" s="2"/>
      <c r="D467" s="123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130"/>
      <c r="X467" s="130"/>
      <c r="Y467" s="130"/>
      <c r="Z467" s="130"/>
      <c r="AA467" s="174"/>
      <c r="AB467" s="1"/>
      <c r="AC467" s="1"/>
      <c r="AD467" s="1"/>
      <c r="AE467" s="1"/>
    </row>
    <row r="468" spans="1:31" ht="15.75" customHeight="1" x14ac:dyDescent="0.25">
      <c r="A468" s="1"/>
      <c r="B468" s="1"/>
      <c r="C468" s="2"/>
      <c r="D468" s="123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130"/>
      <c r="X468" s="130"/>
      <c r="Y468" s="130"/>
      <c r="Z468" s="130"/>
      <c r="AA468" s="174"/>
      <c r="AB468" s="1"/>
      <c r="AC468" s="1"/>
      <c r="AD468" s="1"/>
      <c r="AE468" s="1"/>
    </row>
    <row r="469" spans="1:31" ht="15.75" customHeight="1" x14ac:dyDescent="0.25">
      <c r="A469" s="1"/>
      <c r="B469" s="1"/>
      <c r="C469" s="2"/>
      <c r="D469" s="123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130"/>
      <c r="X469" s="130"/>
      <c r="Y469" s="130"/>
      <c r="Z469" s="130"/>
      <c r="AA469" s="174"/>
      <c r="AB469" s="1"/>
      <c r="AC469" s="1"/>
      <c r="AD469" s="1"/>
      <c r="AE469" s="1"/>
    </row>
    <row r="470" spans="1:31" ht="15.75" customHeight="1" x14ac:dyDescent="0.25">
      <c r="A470" s="1"/>
      <c r="B470" s="1"/>
      <c r="C470" s="2"/>
      <c r="D470" s="123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130"/>
      <c r="X470" s="130"/>
      <c r="Y470" s="130"/>
      <c r="Z470" s="130"/>
      <c r="AA470" s="174"/>
      <c r="AB470" s="1"/>
      <c r="AC470" s="1"/>
      <c r="AD470" s="1"/>
      <c r="AE470" s="1"/>
    </row>
    <row r="471" spans="1:31" ht="15.75" customHeight="1" x14ac:dyDescent="0.25">
      <c r="A471" s="1"/>
      <c r="B471" s="1"/>
      <c r="C471" s="2"/>
      <c r="D471" s="123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130"/>
      <c r="X471" s="130"/>
      <c r="Y471" s="130"/>
      <c r="Z471" s="130"/>
      <c r="AA471" s="174"/>
      <c r="AB471" s="1"/>
      <c r="AC471" s="1"/>
      <c r="AD471" s="1"/>
      <c r="AE471" s="1"/>
    </row>
    <row r="472" spans="1:31" ht="15.75" customHeight="1" x14ac:dyDescent="0.25">
      <c r="A472" s="1"/>
      <c r="B472" s="1"/>
      <c r="C472" s="2"/>
      <c r="D472" s="123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130"/>
      <c r="X472" s="130"/>
      <c r="Y472" s="130"/>
      <c r="Z472" s="130"/>
      <c r="AA472" s="174"/>
      <c r="AB472" s="1"/>
      <c r="AC472" s="1"/>
      <c r="AD472" s="1"/>
      <c r="AE472" s="1"/>
    </row>
    <row r="473" spans="1:31" ht="15.75" customHeight="1" x14ac:dyDescent="0.25">
      <c r="A473" s="1"/>
      <c r="B473" s="1"/>
      <c r="C473" s="2"/>
      <c r="D473" s="123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130"/>
      <c r="X473" s="130"/>
      <c r="Y473" s="130"/>
      <c r="Z473" s="130"/>
      <c r="AA473" s="174"/>
      <c r="AB473" s="1"/>
      <c r="AC473" s="1"/>
      <c r="AD473" s="1"/>
      <c r="AE473" s="1"/>
    </row>
    <row r="474" spans="1:31" ht="15.75" customHeight="1" x14ac:dyDescent="0.25">
      <c r="A474" s="1"/>
      <c r="B474" s="1"/>
      <c r="C474" s="2"/>
      <c r="D474" s="123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130"/>
      <c r="X474" s="130"/>
      <c r="Y474" s="130"/>
      <c r="Z474" s="130"/>
      <c r="AA474" s="174"/>
      <c r="AB474" s="1"/>
      <c r="AC474" s="1"/>
      <c r="AD474" s="1"/>
      <c r="AE474" s="1"/>
    </row>
    <row r="475" spans="1:31" ht="15.75" customHeight="1" x14ac:dyDescent="0.25">
      <c r="A475" s="1"/>
      <c r="B475" s="1"/>
      <c r="C475" s="2"/>
      <c r="D475" s="123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130"/>
      <c r="X475" s="130"/>
      <c r="Y475" s="130"/>
      <c r="Z475" s="130"/>
      <c r="AA475" s="174"/>
      <c r="AB475" s="1"/>
      <c r="AC475" s="1"/>
      <c r="AD475" s="1"/>
      <c r="AE475" s="1"/>
    </row>
    <row r="476" spans="1:31" ht="15.75" customHeight="1" x14ac:dyDescent="0.25">
      <c r="A476" s="1"/>
      <c r="B476" s="1"/>
      <c r="C476" s="2"/>
      <c r="D476" s="123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130"/>
      <c r="X476" s="130"/>
      <c r="Y476" s="130"/>
      <c r="Z476" s="130"/>
      <c r="AA476" s="174"/>
      <c r="AB476" s="1"/>
      <c r="AC476" s="1"/>
      <c r="AD476" s="1"/>
      <c r="AE476" s="1"/>
    </row>
    <row r="477" spans="1:31" ht="15.75" customHeight="1" x14ac:dyDescent="0.25">
      <c r="A477" s="1"/>
      <c r="B477" s="1"/>
      <c r="C477" s="2"/>
      <c r="D477" s="123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130"/>
      <c r="X477" s="130"/>
      <c r="Y477" s="130"/>
      <c r="Z477" s="130"/>
      <c r="AA477" s="174"/>
      <c r="AB477" s="1"/>
      <c r="AC477" s="1"/>
      <c r="AD477" s="1"/>
      <c r="AE477" s="1"/>
    </row>
    <row r="478" spans="1:31" ht="15.75" customHeight="1" x14ac:dyDescent="0.25">
      <c r="A478" s="1"/>
      <c r="B478" s="1"/>
      <c r="C478" s="2"/>
      <c r="D478" s="123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130"/>
      <c r="X478" s="130"/>
      <c r="Y478" s="130"/>
      <c r="Z478" s="130"/>
      <c r="AA478" s="174"/>
      <c r="AB478" s="1"/>
      <c r="AC478" s="1"/>
      <c r="AD478" s="1"/>
      <c r="AE478" s="1"/>
    </row>
    <row r="479" spans="1:31" ht="15.75" customHeight="1" x14ac:dyDescent="0.25">
      <c r="A479" s="1"/>
      <c r="B479" s="1"/>
      <c r="C479" s="2"/>
      <c r="D479" s="123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130"/>
      <c r="X479" s="130"/>
      <c r="Y479" s="130"/>
      <c r="Z479" s="130"/>
      <c r="AA479" s="174"/>
      <c r="AB479" s="1"/>
      <c r="AC479" s="1"/>
      <c r="AD479" s="1"/>
      <c r="AE479" s="1"/>
    </row>
    <row r="480" spans="1:31" ht="15.75" customHeight="1" x14ac:dyDescent="0.25">
      <c r="A480" s="1"/>
      <c r="B480" s="1"/>
      <c r="C480" s="2"/>
      <c r="D480" s="123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130"/>
      <c r="X480" s="130"/>
      <c r="Y480" s="130"/>
      <c r="Z480" s="130"/>
      <c r="AA480" s="174"/>
      <c r="AB480" s="1"/>
      <c r="AC480" s="1"/>
      <c r="AD480" s="1"/>
      <c r="AE480" s="1"/>
    </row>
    <row r="481" spans="1:31" ht="15.75" customHeight="1" x14ac:dyDescent="0.25">
      <c r="A481" s="1"/>
      <c r="B481" s="1"/>
      <c r="C481" s="2"/>
      <c r="D481" s="123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130"/>
      <c r="X481" s="130"/>
      <c r="Y481" s="130"/>
      <c r="Z481" s="130"/>
      <c r="AA481" s="174"/>
      <c r="AB481" s="1"/>
      <c r="AC481" s="1"/>
      <c r="AD481" s="1"/>
      <c r="AE481" s="1"/>
    </row>
    <row r="482" spans="1:31" ht="15.75" customHeight="1" x14ac:dyDescent="0.25">
      <c r="A482" s="1"/>
      <c r="B482" s="1"/>
      <c r="C482" s="2"/>
      <c r="D482" s="123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130"/>
      <c r="X482" s="130"/>
      <c r="Y482" s="130"/>
      <c r="Z482" s="130"/>
      <c r="AA482" s="174"/>
      <c r="AB482" s="1"/>
      <c r="AC482" s="1"/>
      <c r="AD482" s="1"/>
      <c r="AE482" s="1"/>
    </row>
    <row r="483" spans="1:31" ht="15.75" customHeight="1" x14ac:dyDescent="0.25">
      <c r="A483" s="1"/>
      <c r="B483" s="1"/>
      <c r="C483" s="2"/>
      <c r="D483" s="123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130"/>
      <c r="X483" s="130"/>
      <c r="Y483" s="130"/>
      <c r="Z483" s="130"/>
      <c r="AA483" s="174"/>
      <c r="AB483" s="1"/>
      <c r="AC483" s="1"/>
      <c r="AD483" s="1"/>
      <c r="AE483" s="1"/>
    </row>
    <row r="484" spans="1:31" ht="15.75" customHeight="1" x14ac:dyDescent="0.25">
      <c r="A484" s="1"/>
      <c r="B484" s="1"/>
      <c r="C484" s="2"/>
      <c r="D484" s="123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130"/>
      <c r="X484" s="130"/>
      <c r="Y484" s="130"/>
      <c r="Z484" s="130"/>
      <c r="AA484" s="174"/>
      <c r="AB484" s="1"/>
      <c r="AC484" s="1"/>
      <c r="AD484" s="1"/>
      <c r="AE484" s="1"/>
    </row>
    <row r="485" spans="1:31" ht="15.75" customHeight="1" x14ac:dyDescent="0.25">
      <c r="A485" s="1"/>
      <c r="B485" s="1"/>
      <c r="C485" s="2"/>
      <c r="D485" s="123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130"/>
      <c r="X485" s="130"/>
      <c r="Y485" s="130"/>
      <c r="Z485" s="130"/>
      <c r="AA485" s="174"/>
      <c r="AB485" s="1"/>
      <c r="AC485" s="1"/>
      <c r="AD485" s="1"/>
      <c r="AE485" s="1"/>
    </row>
    <row r="486" spans="1:31" ht="15.75" customHeight="1" x14ac:dyDescent="0.25">
      <c r="A486" s="1"/>
      <c r="B486" s="1"/>
      <c r="C486" s="2"/>
      <c r="D486" s="123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130"/>
      <c r="X486" s="130"/>
      <c r="Y486" s="130"/>
      <c r="Z486" s="130"/>
      <c r="AA486" s="174"/>
      <c r="AB486" s="1"/>
      <c r="AC486" s="1"/>
      <c r="AD486" s="1"/>
      <c r="AE486" s="1"/>
    </row>
    <row r="487" spans="1:31" ht="15.75" customHeight="1" x14ac:dyDescent="0.25">
      <c r="A487" s="1"/>
      <c r="B487" s="1"/>
      <c r="C487" s="2"/>
      <c r="D487" s="123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130"/>
      <c r="X487" s="130"/>
      <c r="Y487" s="130"/>
      <c r="Z487" s="130"/>
      <c r="AA487" s="174"/>
      <c r="AB487" s="1"/>
      <c r="AC487" s="1"/>
      <c r="AD487" s="1"/>
      <c r="AE487" s="1"/>
    </row>
    <row r="488" spans="1:31" ht="15.75" customHeight="1" x14ac:dyDescent="0.25">
      <c r="A488" s="1"/>
      <c r="B488" s="1"/>
      <c r="C488" s="2"/>
      <c r="D488" s="123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130"/>
      <c r="X488" s="130"/>
      <c r="Y488" s="130"/>
      <c r="Z488" s="130"/>
      <c r="AA488" s="174"/>
      <c r="AB488" s="1"/>
      <c r="AC488" s="1"/>
      <c r="AD488" s="1"/>
      <c r="AE488" s="1"/>
    </row>
    <row r="489" spans="1:31" ht="15.75" customHeight="1" x14ac:dyDescent="0.25">
      <c r="A489" s="1"/>
      <c r="B489" s="1"/>
      <c r="C489" s="2"/>
      <c r="D489" s="123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130"/>
      <c r="X489" s="130"/>
      <c r="Y489" s="130"/>
      <c r="Z489" s="130"/>
      <c r="AA489" s="174"/>
      <c r="AB489" s="1"/>
      <c r="AC489" s="1"/>
      <c r="AD489" s="1"/>
      <c r="AE489" s="1"/>
    </row>
    <row r="490" spans="1:31" ht="15.75" customHeight="1" x14ac:dyDescent="0.25">
      <c r="A490" s="1"/>
      <c r="B490" s="1"/>
      <c r="C490" s="2"/>
      <c r="D490" s="123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130"/>
      <c r="X490" s="130"/>
      <c r="Y490" s="130"/>
      <c r="Z490" s="130"/>
      <c r="AA490" s="174"/>
      <c r="AB490" s="1"/>
      <c r="AC490" s="1"/>
      <c r="AD490" s="1"/>
      <c r="AE490" s="1"/>
    </row>
    <row r="491" spans="1:31" ht="15.75" customHeight="1" x14ac:dyDescent="0.25">
      <c r="A491" s="1"/>
      <c r="B491" s="1"/>
      <c r="C491" s="2"/>
      <c r="D491" s="123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130"/>
      <c r="X491" s="130"/>
      <c r="Y491" s="130"/>
      <c r="Z491" s="130"/>
      <c r="AA491" s="174"/>
      <c r="AB491" s="1"/>
      <c r="AC491" s="1"/>
      <c r="AD491" s="1"/>
      <c r="AE491" s="1"/>
    </row>
    <row r="492" spans="1:31" ht="15.75" customHeight="1" x14ac:dyDescent="0.25">
      <c r="A492" s="1"/>
      <c r="B492" s="1"/>
      <c r="C492" s="2"/>
      <c r="D492" s="123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130"/>
      <c r="X492" s="130"/>
      <c r="Y492" s="130"/>
      <c r="Z492" s="130"/>
      <c r="AA492" s="174"/>
      <c r="AB492" s="1"/>
      <c r="AC492" s="1"/>
      <c r="AD492" s="1"/>
      <c r="AE492" s="1"/>
    </row>
    <row r="493" spans="1:31" ht="15.75" customHeight="1" x14ac:dyDescent="0.25">
      <c r="A493" s="1"/>
      <c r="B493" s="1"/>
      <c r="C493" s="2"/>
      <c r="D493" s="123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130"/>
      <c r="X493" s="130"/>
      <c r="Y493" s="130"/>
      <c r="Z493" s="130"/>
      <c r="AA493" s="174"/>
      <c r="AB493" s="1"/>
      <c r="AC493" s="1"/>
      <c r="AD493" s="1"/>
      <c r="AE493" s="1"/>
    </row>
    <row r="494" spans="1:31" ht="15.75" customHeight="1" x14ac:dyDescent="0.25">
      <c r="A494" s="1"/>
      <c r="B494" s="1"/>
      <c r="C494" s="2"/>
      <c r="D494" s="123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130"/>
      <c r="X494" s="130"/>
      <c r="Y494" s="130"/>
      <c r="Z494" s="130"/>
      <c r="AA494" s="174"/>
      <c r="AB494" s="1"/>
      <c r="AC494" s="1"/>
      <c r="AD494" s="1"/>
      <c r="AE494" s="1"/>
    </row>
    <row r="495" spans="1:31" ht="15.75" customHeight="1" x14ac:dyDescent="0.25">
      <c r="A495" s="1"/>
      <c r="B495" s="1"/>
      <c r="C495" s="2"/>
      <c r="D495" s="123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130"/>
      <c r="X495" s="130"/>
      <c r="Y495" s="130"/>
      <c r="Z495" s="130"/>
      <c r="AA495" s="174"/>
      <c r="AB495" s="1"/>
      <c r="AC495" s="1"/>
      <c r="AD495" s="1"/>
      <c r="AE495" s="1"/>
    </row>
    <row r="496" spans="1:31" ht="15.75" customHeight="1" x14ac:dyDescent="0.25">
      <c r="A496" s="1"/>
      <c r="B496" s="1"/>
      <c r="C496" s="2"/>
      <c r="D496" s="123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130"/>
      <c r="X496" s="130"/>
      <c r="Y496" s="130"/>
      <c r="Z496" s="130"/>
      <c r="AA496" s="174"/>
      <c r="AB496" s="1"/>
      <c r="AC496" s="1"/>
      <c r="AD496" s="1"/>
      <c r="AE496" s="1"/>
    </row>
    <row r="497" spans="1:31" ht="15.75" customHeight="1" x14ac:dyDescent="0.25">
      <c r="A497" s="1"/>
      <c r="B497" s="1"/>
      <c r="C497" s="2"/>
      <c r="D497" s="123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130"/>
      <c r="X497" s="130"/>
      <c r="Y497" s="130"/>
      <c r="Z497" s="130"/>
      <c r="AA497" s="174"/>
      <c r="AB497" s="1"/>
      <c r="AC497" s="1"/>
      <c r="AD497" s="1"/>
      <c r="AE497" s="1"/>
    </row>
    <row r="498" spans="1:31" ht="15.75" customHeight="1" x14ac:dyDescent="0.25">
      <c r="A498" s="1"/>
      <c r="B498" s="1"/>
      <c r="C498" s="2"/>
      <c r="D498" s="123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130"/>
      <c r="X498" s="130"/>
      <c r="Y498" s="130"/>
      <c r="Z498" s="130"/>
      <c r="AA498" s="174"/>
      <c r="AB498" s="1"/>
      <c r="AC498" s="1"/>
      <c r="AD498" s="1"/>
      <c r="AE498" s="1"/>
    </row>
    <row r="499" spans="1:31" ht="15.75" customHeight="1" x14ac:dyDescent="0.25">
      <c r="A499" s="1"/>
      <c r="B499" s="1"/>
      <c r="C499" s="2"/>
      <c r="D499" s="123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130"/>
      <c r="X499" s="130"/>
      <c r="Y499" s="130"/>
      <c r="Z499" s="130"/>
      <c r="AA499" s="174"/>
      <c r="AB499" s="1"/>
      <c r="AC499" s="1"/>
      <c r="AD499" s="1"/>
      <c r="AE499" s="1"/>
    </row>
    <row r="500" spans="1:31" ht="15.75" customHeight="1" x14ac:dyDescent="0.25">
      <c r="A500" s="1"/>
      <c r="B500" s="1"/>
      <c r="C500" s="2"/>
      <c r="D500" s="123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130"/>
      <c r="X500" s="130"/>
      <c r="Y500" s="130"/>
      <c r="Z500" s="130"/>
      <c r="AA500" s="174"/>
      <c r="AB500" s="1"/>
      <c r="AC500" s="1"/>
      <c r="AD500" s="1"/>
      <c r="AE500" s="1"/>
    </row>
    <row r="501" spans="1:31" ht="15.75" customHeight="1" x14ac:dyDescent="0.25">
      <c r="A501" s="1"/>
      <c r="B501" s="1"/>
      <c r="C501" s="2"/>
      <c r="D501" s="123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130"/>
      <c r="X501" s="130"/>
      <c r="Y501" s="130"/>
      <c r="Z501" s="130"/>
      <c r="AA501" s="174"/>
      <c r="AB501" s="1"/>
      <c r="AC501" s="1"/>
      <c r="AD501" s="1"/>
      <c r="AE501" s="1"/>
    </row>
    <row r="502" spans="1:31" ht="15.75" customHeight="1" x14ac:dyDescent="0.25">
      <c r="A502" s="1"/>
      <c r="B502" s="1"/>
      <c r="C502" s="2"/>
      <c r="D502" s="123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130"/>
      <c r="X502" s="130"/>
      <c r="Y502" s="130"/>
      <c r="Z502" s="130"/>
      <c r="AA502" s="174"/>
      <c r="AB502" s="1"/>
      <c r="AC502" s="1"/>
      <c r="AD502" s="1"/>
      <c r="AE502" s="1"/>
    </row>
    <row r="503" spans="1:31" ht="15.75" customHeight="1" x14ac:dyDescent="0.25">
      <c r="A503" s="1"/>
      <c r="B503" s="1"/>
      <c r="C503" s="2"/>
      <c r="D503" s="123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130"/>
      <c r="X503" s="130"/>
      <c r="Y503" s="130"/>
      <c r="Z503" s="130"/>
      <c r="AA503" s="174"/>
      <c r="AB503" s="1"/>
      <c r="AC503" s="1"/>
      <c r="AD503" s="1"/>
      <c r="AE503" s="1"/>
    </row>
    <row r="504" spans="1:31" ht="15.75" customHeight="1" x14ac:dyDescent="0.25">
      <c r="A504" s="1"/>
      <c r="B504" s="1"/>
      <c r="C504" s="2"/>
      <c r="D504" s="123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130"/>
      <c r="X504" s="130"/>
      <c r="Y504" s="130"/>
      <c r="Z504" s="130"/>
      <c r="AA504" s="174"/>
      <c r="AB504" s="1"/>
      <c r="AC504" s="1"/>
      <c r="AD504" s="1"/>
      <c r="AE504" s="1"/>
    </row>
    <row r="505" spans="1:31" ht="15.75" customHeight="1" x14ac:dyDescent="0.25">
      <c r="A505" s="1"/>
      <c r="B505" s="1"/>
      <c r="C505" s="2"/>
      <c r="D505" s="123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130"/>
      <c r="X505" s="130"/>
      <c r="Y505" s="130"/>
      <c r="Z505" s="130"/>
      <c r="AA505" s="174"/>
      <c r="AB505" s="1"/>
      <c r="AC505" s="1"/>
      <c r="AD505" s="1"/>
      <c r="AE505" s="1"/>
    </row>
    <row r="506" spans="1:31" ht="15.75" customHeight="1" x14ac:dyDescent="0.25">
      <c r="A506" s="1"/>
      <c r="B506" s="1"/>
      <c r="C506" s="2"/>
      <c r="D506" s="123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130"/>
      <c r="X506" s="130"/>
      <c r="Y506" s="130"/>
      <c r="Z506" s="130"/>
      <c r="AA506" s="174"/>
      <c r="AB506" s="1"/>
      <c r="AC506" s="1"/>
      <c r="AD506" s="1"/>
      <c r="AE506" s="1"/>
    </row>
    <row r="507" spans="1:31" ht="15.75" customHeight="1" x14ac:dyDescent="0.25">
      <c r="A507" s="1"/>
      <c r="B507" s="1"/>
      <c r="C507" s="2"/>
      <c r="D507" s="123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130"/>
      <c r="X507" s="130"/>
      <c r="Y507" s="130"/>
      <c r="Z507" s="130"/>
      <c r="AA507" s="174"/>
      <c r="AB507" s="1"/>
      <c r="AC507" s="1"/>
      <c r="AD507" s="1"/>
      <c r="AE507" s="1"/>
    </row>
    <row r="508" spans="1:31" ht="15.75" customHeight="1" x14ac:dyDescent="0.25">
      <c r="A508" s="1"/>
      <c r="B508" s="1"/>
      <c r="C508" s="2"/>
      <c r="D508" s="123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130"/>
      <c r="X508" s="130"/>
      <c r="Y508" s="130"/>
      <c r="Z508" s="130"/>
      <c r="AA508" s="174"/>
      <c r="AB508" s="1"/>
      <c r="AC508" s="1"/>
      <c r="AD508" s="1"/>
      <c r="AE508" s="1"/>
    </row>
    <row r="509" spans="1:31" ht="15.75" customHeight="1" x14ac:dyDescent="0.25">
      <c r="A509" s="1"/>
      <c r="B509" s="1"/>
      <c r="C509" s="2"/>
      <c r="D509" s="123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130"/>
      <c r="X509" s="130"/>
      <c r="Y509" s="130"/>
      <c r="Z509" s="130"/>
      <c r="AA509" s="174"/>
      <c r="AB509" s="1"/>
      <c r="AC509" s="1"/>
      <c r="AD509" s="1"/>
      <c r="AE509" s="1"/>
    </row>
    <row r="510" spans="1:31" ht="15.75" customHeight="1" x14ac:dyDescent="0.25">
      <c r="A510" s="1"/>
      <c r="B510" s="1"/>
      <c r="C510" s="2"/>
      <c r="D510" s="123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130"/>
      <c r="X510" s="130"/>
      <c r="Y510" s="130"/>
      <c r="Z510" s="130"/>
      <c r="AA510" s="174"/>
      <c r="AB510" s="1"/>
      <c r="AC510" s="1"/>
      <c r="AD510" s="1"/>
      <c r="AE510" s="1"/>
    </row>
    <row r="511" spans="1:31" ht="15.75" customHeight="1" x14ac:dyDescent="0.25">
      <c r="A511" s="1"/>
      <c r="B511" s="1"/>
      <c r="C511" s="2"/>
      <c r="D511" s="123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130"/>
      <c r="X511" s="130"/>
      <c r="Y511" s="130"/>
      <c r="Z511" s="130"/>
      <c r="AA511" s="174"/>
      <c r="AB511" s="1"/>
      <c r="AC511" s="1"/>
      <c r="AD511" s="1"/>
      <c r="AE511" s="1"/>
    </row>
    <row r="512" spans="1:31" ht="15.75" customHeight="1" x14ac:dyDescent="0.25">
      <c r="A512" s="1"/>
      <c r="B512" s="1"/>
      <c r="C512" s="2"/>
      <c r="D512" s="123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130"/>
      <c r="X512" s="130"/>
      <c r="Y512" s="130"/>
      <c r="Z512" s="130"/>
      <c r="AA512" s="174"/>
      <c r="AB512" s="1"/>
      <c r="AC512" s="1"/>
      <c r="AD512" s="1"/>
      <c r="AE512" s="1"/>
    </row>
    <row r="513" spans="1:31" ht="15.75" customHeight="1" x14ac:dyDescent="0.25">
      <c r="A513" s="1"/>
      <c r="B513" s="1"/>
      <c r="C513" s="2"/>
      <c r="D513" s="123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130"/>
      <c r="X513" s="130"/>
      <c r="Y513" s="130"/>
      <c r="Z513" s="130"/>
      <c r="AA513" s="174"/>
      <c r="AB513" s="1"/>
      <c r="AC513" s="1"/>
      <c r="AD513" s="1"/>
      <c r="AE513" s="1"/>
    </row>
    <row r="514" spans="1:31" ht="15.75" customHeight="1" x14ac:dyDescent="0.25">
      <c r="A514" s="1"/>
      <c r="B514" s="1"/>
      <c r="C514" s="2"/>
      <c r="D514" s="123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130"/>
      <c r="X514" s="130"/>
      <c r="Y514" s="130"/>
      <c r="Z514" s="130"/>
      <c r="AA514" s="174"/>
      <c r="AB514" s="1"/>
      <c r="AC514" s="1"/>
      <c r="AD514" s="1"/>
      <c r="AE514" s="1"/>
    </row>
    <row r="515" spans="1:31" ht="15.75" customHeight="1" x14ac:dyDescent="0.25">
      <c r="A515" s="1"/>
      <c r="B515" s="1"/>
      <c r="C515" s="2"/>
      <c r="D515" s="123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130"/>
      <c r="X515" s="130"/>
      <c r="Y515" s="130"/>
      <c r="Z515" s="130"/>
      <c r="AA515" s="174"/>
      <c r="AB515" s="1"/>
      <c r="AC515" s="1"/>
      <c r="AD515" s="1"/>
      <c r="AE515" s="1"/>
    </row>
    <row r="516" spans="1:31" ht="15.75" customHeight="1" x14ac:dyDescent="0.25">
      <c r="A516" s="1"/>
      <c r="B516" s="1"/>
      <c r="C516" s="2"/>
      <c r="D516" s="123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130"/>
      <c r="X516" s="130"/>
      <c r="Y516" s="130"/>
      <c r="Z516" s="130"/>
      <c r="AA516" s="174"/>
      <c r="AB516" s="1"/>
      <c r="AC516" s="1"/>
      <c r="AD516" s="1"/>
      <c r="AE516" s="1"/>
    </row>
    <row r="517" spans="1:31" ht="15.75" customHeight="1" x14ac:dyDescent="0.25">
      <c r="A517" s="1"/>
      <c r="B517" s="1"/>
      <c r="C517" s="2"/>
      <c r="D517" s="123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130"/>
      <c r="X517" s="130"/>
      <c r="Y517" s="130"/>
      <c r="Z517" s="130"/>
      <c r="AA517" s="174"/>
      <c r="AB517" s="1"/>
      <c r="AC517" s="1"/>
      <c r="AD517" s="1"/>
      <c r="AE517" s="1"/>
    </row>
    <row r="518" spans="1:31" ht="15.75" customHeight="1" x14ac:dyDescent="0.25">
      <c r="A518" s="1"/>
      <c r="B518" s="1"/>
      <c r="C518" s="2"/>
      <c r="D518" s="123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130"/>
      <c r="X518" s="130"/>
      <c r="Y518" s="130"/>
      <c r="Z518" s="130"/>
      <c r="AA518" s="174"/>
      <c r="AB518" s="1"/>
      <c r="AC518" s="1"/>
      <c r="AD518" s="1"/>
      <c r="AE518" s="1"/>
    </row>
    <row r="519" spans="1:31" ht="15.75" customHeight="1" x14ac:dyDescent="0.25">
      <c r="A519" s="1"/>
      <c r="B519" s="1"/>
      <c r="C519" s="2"/>
      <c r="D519" s="123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130"/>
      <c r="X519" s="130"/>
      <c r="Y519" s="130"/>
      <c r="Z519" s="130"/>
      <c r="AA519" s="174"/>
      <c r="AB519" s="1"/>
      <c r="AC519" s="1"/>
      <c r="AD519" s="1"/>
      <c r="AE519" s="1"/>
    </row>
    <row r="520" spans="1:31" ht="15.75" customHeight="1" x14ac:dyDescent="0.25">
      <c r="A520" s="1"/>
      <c r="B520" s="1"/>
      <c r="C520" s="2"/>
      <c r="D520" s="123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130"/>
      <c r="X520" s="130"/>
      <c r="Y520" s="130"/>
      <c r="Z520" s="130"/>
      <c r="AA520" s="174"/>
      <c r="AB520" s="1"/>
      <c r="AC520" s="1"/>
      <c r="AD520" s="1"/>
      <c r="AE520" s="1"/>
    </row>
    <row r="521" spans="1:31" ht="15.75" customHeight="1" x14ac:dyDescent="0.25">
      <c r="A521" s="1"/>
      <c r="B521" s="1"/>
      <c r="C521" s="2"/>
      <c r="D521" s="123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130"/>
      <c r="X521" s="130"/>
      <c r="Y521" s="130"/>
      <c r="Z521" s="130"/>
      <c r="AA521" s="174"/>
      <c r="AB521" s="1"/>
      <c r="AC521" s="1"/>
      <c r="AD521" s="1"/>
      <c r="AE521" s="1"/>
    </row>
    <row r="522" spans="1:31" ht="15.75" customHeight="1" x14ac:dyDescent="0.25">
      <c r="A522" s="1"/>
      <c r="B522" s="1"/>
      <c r="C522" s="2"/>
      <c r="D522" s="123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130"/>
      <c r="X522" s="130"/>
      <c r="Y522" s="130"/>
      <c r="Z522" s="130"/>
      <c r="AA522" s="174"/>
      <c r="AB522" s="1"/>
      <c r="AC522" s="1"/>
      <c r="AD522" s="1"/>
      <c r="AE522" s="1"/>
    </row>
    <row r="523" spans="1:31" ht="15.75" customHeight="1" x14ac:dyDescent="0.25">
      <c r="A523" s="1"/>
      <c r="B523" s="1"/>
      <c r="C523" s="2"/>
      <c r="D523" s="123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130"/>
      <c r="X523" s="130"/>
      <c r="Y523" s="130"/>
      <c r="Z523" s="130"/>
      <c r="AA523" s="174"/>
      <c r="AB523" s="1"/>
      <c r="AC523" s="1"/>
      <c r="AD523" s="1"/>
      <c r="AE523" s="1"/>
    </row>
    <row r="524" spans="1:31" ht="15.75" customHeight="1" x14ac:dyDescent="0.25">
      <c r="A524" s="1"/>
      <c r="B524" s="1"/>
      <c r="C524" s="2"/>
      <c r="D524" s="123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130"/>
      <c r="X524" s="130"/>
      <c r="Y524" s="130"/>
      <c r="Z524" s="130"/>
      <c r="AA524" s="174"/>
      <c r="AB524" s="1"/>
      <c r="AC524" s="1"/>
      <c r="AD524" s="1"/>
      <c r="AE524" s="1"/>
    </row>
    <row r="525" spans="1:31" ht="15.75" customHeight="1" x14ac:dyDescent="0.25">
      <c r="A525" s="1"/>
      <c r="B525" s="1"/>
      <c r="C525" s="2"/>
      <c r="D525" s="123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130"/>
      <c r="X525" s="130"/>
      <c r="Y525" s="130"/>
      <c r="Z525" s="130"/>
      <c r="AA525" s="174"/>
      <c r="AB525" s="1"/>
      <c r="AC525" s="1"/>
      <c r="AD525" s="1"/>
      <c r="AE525" s="1"/>
    </row>
    <row r="526" spans="1:31" ht="15.75" customHeight="1" x14ac:dyDescent="0.25">
      <c r="A526" s="1"/>
      <c r="B526" s="1"/>
      <c r="C526" s="2"/>
      <c r="D526" s="123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130"/>
      <c r="X526" s="130"/>
      <c r="Y526" s="130"/>
      <c r="Z526" s="130"/>
      <c r="AA526" s="174"/>
      <c r="AB526" s="1"/>
      <c r="AC526" s="1"/>
      <c r="AD526" s="1"/>
      <c r="AE526" s="1"/>
    </row>
    <row r="527" spans="1:31" ht="15.75" customHeight="1" x14ac:dyDescent="0.25">
      <c r="A527" s="1"/>
      <c r="B527" s="1"/>
      <c r="C527" s="2"/>
      <c r="D527" s="123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130"/>
      <c r="X527" s="130"/>
      <c r="Y527" s="130"/>
      <c r="Z527" s="130"/>
      <c r="AA527" s="174"/>
      <c r="AB527" s="1"/>
      <c r="AC527" s="1"/>
      <c r="AD527" s="1"/>
      <c r="AE527" s="1"/>
    </row>
    <row r="528" spans="1:31" ht="15.75" customHeight="1" x14ac:dyDescent="0.25">
      <c r="A528" s="1"/>
      <c r="B528" s="1"/>
      <c r="C528" s="2"/>
      <c r="D528" s="123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130"/>
      <c r="X528" s="130"/>
      <c r="Y528" s="130"/>
      <c r="Z528" s="130"/>
      <c r="AA528" s="174"/>
      <c r="AB528" s="1"/>
      <c r="AC528" s="1"/>
      <c r="AD528" s="1"/>
      <c r="AE528" s="1"/>
    </row>
    <row r="529" spans="1:31" ht="15.75" customHeight="1" x14ac:dyDescent="0.25">
      <c r="A529" s="1"/>
      <c r="B529" s="1"/>
      <c r="C529" s="2"/>
      <c r="D529" s="123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130"/>
      <c r="X529" s="130"/>
      <c r="Y529" s="130"/>
      <c r="Z529" s="130"/>
      <c r="AA529" s="174"/>
      <c r="AB529" s="1"/>
      <c r="AC529" s="1"/>
      <c r="AD529" s="1"/>
      <c r="AE529" s="1"/>
    </row>
    <row r="530" spans="1:31" ht="15.75" customHeight="1" x14ac:dyDescent="0.25">
      <c r="A530" s="1"/>
      <c r="B530" s="1"/>
      <c r="C530" s="2"/>
      <c r="D530" s="123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130"/>
      <c r="X530" s="130"/>
      <c r="Y530" s="130"/>
      <c r="Z530" s="130"/>
      <c r="AA530" s="174"/>
      <c r="AB530" s="1"/>
      <c r="AC530" s="1"/>
      <c r="AD530" s="1"/>
      <c r="AE530" s="1"/>
    </row>
    <row r="531" spans="1:31" ht="15.75" customHeight="1" x14ac:dyDescent="0.25">
      <c r="A531" s="1"/>
      <c r="B531" s="1"/>
      <c r="C531" s="2"/>
      <c r="D531" s="123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130"/>
      <c r="X531" s="130"/>
      <c r="Y531" s="130"/>
      <c r="Z531" s="130"/>
      <c r="AA531" s="174"/>
      <c r="AB531" s="1"/>
      <c r="AC531" s="1"/>
      <c r="AD531" s="1"/>
      <c r="AE531" s="1"/>
    </row>
    <row r="532" spans="1:31" ht="15.75" customHeight="1" x14ac:dyDescent="0.25">
      <c r="A532" s="1"/>
      <c r="B532" s="1"/>
      <c r="C532" s="2"/>
      <c r="D532" s="123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130"/>
      <c r="X532" s="130"/>
      <c r="Y532" s="130"/>
      <c r="Z532" s="130"/>
      <c r="AA532" s="174"/>
      <c r="AB532" s="1"/>
      <c r="AC532" s="1"/>
      <c r="AD532" s="1"/>
      <c r="AE532" s="1"/>
    </row>
    <row r="533" spans="1:31" ht="15.75" customHeight="1" x14ac:dyDescent="0.25">
      <c r="A533" s="1"/>
      <c r="B533" s="1"/>
      <c r="C533" s="2"/>
      <c r="D533" s="123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130"/>
      <c r="X533" s="130"/>
      <c r="Y533" s="130"/>
      <c r="Z533" s="130"/>
      <c r="AA533" s="174"/>
      <c r="AB533" s="1"/>
      <c r="AC533" s="1"/>
      <c r="AD533" s="1"/>
      <c r="AE533" s="1"/>
    </row>
    <row r="534" spans="1:31" ht="15.75" customHeight="1" x14ac:dyDescent="0.25">
      <c r="A534" s="1"/>
      <c r="B534" s="1"/>
      <c r="C534" s="2"/>
      <c r="D534" s="123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130"/>
      <c r="X534" s="130"/>
      <c r="Y534" s="130"/>
      <c r="Z534" s="130"/>
      <c r="AA534" s="174"/>
      <c r="AB534" s="1"/>
      <c r="AC534" s="1"/>
      <c r="AD534" s="1"/>
      <c r="AE534" s="1"/>
    </row>
    <row r="535" spans="1:31" ht="15.75" customHeight="1" x14ac:dyDescent="0.25">
      <c r="A535" s="1"/>
      <c r="B535" s="1"/>
      <c r="C535" s="2"/>
      <c r="D535" s="123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130"/>
      <c r="X535" s="130"/>
      <c r="Y535" s="130"/>
      <c r="Z535" s="130"/>
      <c r="AA535" s="174"/>
      <c r="AB535" s="1"/>
      <c r="AC535" s="1"/>
      <c r="AD535" s="1"/>
      <c r="AE535" s="1"/>
    </row>
    <row r="536" spans="1:31" ht="15.75" customHeight="1" x14ac:dyDescent="0.25">
      <c r="A536" s="1"/>
      <c r="B536" s="1"/>
      <c r="C536" s="2"/>
      <c r="D536" s="123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130"/>
      <c r="X536" s="130"/>
      <c r="Y536" s="130"/>
      <c r="Z536" s="130"/>
      <c r="AA536" s="174"/>
      <c r="AB536" s="1"/>
      <c r="AC536" s="1"/>
      <c r="AD536" s="1"/>
      <c r="AE536" s="1"/>
    </row>
    <row r="537" spans="1:31" ht="15.75" customHeight="1" x14ac:dyDescent="0.25">
      <c r="A537" s="1"/>
      <c r="B537" s="1"/>
      <c r="C537" s="2"/>
      <c r="D537" s="123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130"/>
      <c r="X537" s="130"/>
      <c r="Y537" s="130"/>
      <c r="Z537" s="130"/>
      <c r="AA537" s="174"/>
      <c r="AB537" s="1"/>
      <c r="AC537" s="1"/>
      <c r="AD537" s="1"/>
      <c r="AE537" s="1"/>
    </row>
    <row r="538" spans="1:31" ht="15.75" customHeight="1" x14ac:dyDescent="0.25">
      <c r="A538" s="1"/>
      <c r="B538" s="1"/>
      <c r="C538" s="2"/>
      <c r="D538" s="123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130"/>
      <c r="X538" s="130"/>
      <c r="Y538" s="130"/>
      <c r="Z538" s="130"/>
      <c r="AA538" s="174"/>
      <c r="AB538" s="1"/>
      <c r="AC538" s="1"/>
      <c r="AD538" s="1"/>
      <c r="AE538" s="1"/>
    </row>
    <row r="539" spans="1:31" ht="15.75" customHeight="1" x14ac:dyDescent="0.25">
      <c r="A539" s="1"/>
      <c r="B539" s="1"/>
      <c r="C539" s="2"/>
      <c r="D539" s="123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130"/>
      <c r="X539" s="130"/>
      <c r="Y539" s="130"/>
      <c r="Z539" s="130"/>
      <c r="AA539" s="174"/>
      <c r="AB539" s="1"/>
      <c r="AC539" s="1"/>
      <c r="AD539" s="1"/>
      <c r="AE539" s="1"/>
    </row>
    <row r="540" spans="1:31" ht="15.75" customHeight="1" x14ac:dyDescent="0.25">
      <c r="A540" s="1"/>
      <c r="B540" s="1"/>
      <c r="C540" s="2"/>
      <c r="D540" s="123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130"/>
      <c r="X540" s="130"/>
      <c r="Y540" s="130"/>
      <c r="Z540" s="130"/>
      <c r="AA540" s="174"/>
      <c r="AB540" s="1"/>
      <c r="AC540" s="1"/>
      <c r="AD540" s="1"/>
      <c r="AE540" s="1"/>
    </row>
    <row r="541" spans="1:31" ht="15.75" customHeight="1" x14ac:dyDescent="0.25">
      <c r="A541" s="1"/>
      <c r="B541" s="1"/>
      <c r="C541" s="2"/>
      <c r="D541" s="123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130"/>
      <c r="X541" s="130"/>
      <c r="Y541" s="130"/>
      <c r="Z541" s="130"/>
      <c r="AA541" s="174"/>
      <c r="AB541" s="1"/>
      <c r="AC541" s="1"/>
      <c r="AD541" s="1"/>
      <c r="AE541" s="1"/>
    </row>
    <row r="542" spans="1:31" ht="15.75" customHeight="1" x14ac:dyDescent="0.25">
      <c r="A542" s="1"/>
      <c r="B542" s="1"/>
      <c r="C542" s="2"/>
      <c r="D542" s="123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130"/>
      <c r="X542" s="130"/>
      <c r="Y542" s="130"/>
      <c r="Z542" s="130"/>
      <c r="AA542" s="174"/>
      <c r="AB542" s="1"/>
      <c r="AC542" s="1"/>
      <c r="AD542" s="1"/>
      <c r="AE542" s="1"/>
    </row>
    <row r="543" spans="1:31" ht="15.75" customHeight="1" x14ac:dyDescent="0.25">
      <c r="A543" s="1"/>
      <c r="B543" s="1"/>
      <c r="C543" s="2"/>
      <c r="D543" s="123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130"/>
      <c r="X543" s="130"/>
      <c r="Y543" s="130"/>
      <c r="Z543" s="130"/>
      <c r="AA543" s="174"/>
      <c r="AB543" s="1"/>
      <c r="AC543" s="1"/>
      <c r="AD543" s="1"/>
      <c r="AE543" s="1"/>
    </row>
    <row r="544" spans="1:31" ht="15.75" customHeight="1" x14ac:dyDescent="0.25">
      <c r="A544" s="1"/>
      <c r="B544" s="1"/>
      <c r="C544" s="2"/>
      <c r="D544" s="123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130"/>
      <c r="X544" s="130"/>
      <c r="Y544" s="130"/>
      <c r="Z544" s="130"/>
      <c r="AA544" s="174"/>
      <c r="AB544" s="1"/>
      <c r="AC544" s="1"/>
      <c r="AD544" s="1"/>
      <c r="AE544" s="1"/>
    </row>
    <row r="545" spans="1:31" ht="15.75" customHeight="1" x14ac:dyDescent="0.25">
      <c r="A545" s="1"/>
      <c r="B545" s="1"/>
      <c r="C545" s="2"/>
      <c r="D545" s="123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130"/>
      <c r="X545" s="130"/>
      <c r="Y545" s="130"/>
      <c r="Z545" s="130"/>
      <c r="AA545" s="174"/>
      <c r="AB545" s="1"/>
      <c r="AC545" s="1"/>
      <c r="AD545" s="1"/>
      <c r="AE545" s="1"/>
    </row>
    <row r="546" spans="1:31" ht="15.75" customHeight="1" x14ac:dyDescent="0.25">
      <c r="A546" s="1"/>
      <c r="B546" s="1"/>
      <c r="C546" s="2"/>
      <c r="D546" s="123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130"/>
      <c r="X546" s="130"/>
      <c r="Y546" s="130"/>
      <c r="Z546" s="130"/>
      <c r="AA546" s="174"/>
      <c r="AB546" s="1"/>
      <c r="AC546" s="1"/>
      <c r="AD546" s="1"/>
      <c r="AE546" s="1"/>
    </row>
    <row r="547" spans="1:31" ht="15.75" customHeight="1" x14ac:dyDescent="0.25">
      <c r="A547" s="1"/>
      <c r="B547" s="1"/>
      <c r="C547" s="2"/>
      <c r="D547" s="123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130"/>
      <c r="X547" s="130"/>
      <c r="Y547" s="130"/>
      <c r="Z547" s="130"/>
      <c r="AA547" s="174"/>
      <c r="AB547" s="1"/>
      <c r="AC547" s="1"/>
      <c r="AD547" s="1"/>
      <c r="AE547" s="1"/>
    </row>
    <row r="548" spans="1:31" ht="15.75" customHeight="1" x14ac:dyDescent="0.25">
      <c r="A548" s="1"/>
      <c r="B548" s="1"/>
      <c r="C548" s="2"/>
      <c r="D548" s="123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130"/>
      <c r="X548" s="130"/>
      <c r="Y548" s="130"/>
      <c r="Z548" s="130"/>
      <c r="AA548" s="174"/>
      <c r="AB548" s="1"/>
      <c r="AC548" s="1"/>
      <c r="AD548" s="1"/>
      <c r="AE548" s="1"/>
    </row>
    <row r="549" spans="1:31" ht="15.75" customHeight="1" x14ac:dyDescent="0.25">
      <c r="A549" s="1"/>
      <c r="B549" s="1"/>
      <c r="C549" s="2"/>
      <c r="D549" s="123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130"/>
      <c r="X549" s="130"/>
      <c r="Y549" s="130"/>
      <c r="Z549" s="130"/>
      <c r="AA549" s="174"/>
      <c r="AB549" s="1"/>
      <c r="AC549" s="1"/>
      <c r="AD549" s="1"/>
      <c r="AE549" s="1"/>
    </row>
    <row r="550" spans="1:31" ht="15.75" customHeight="1" x14ac:dyDescent="0.25">
      <c r="A550" s="1"/>
      <c r="B550" s="1"/>
      <c r="C550" s="2"/>
      <c r="D550" s="123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130"/>
      <c r="X550" s="130"/>
      <c r="Y550" s="130"/>
      <c r="Z550" s="130"/>
      <c r="AA550" s="174"/>
      <c r="AB550" s="1"/>
      <c r="AC550" s="1"/>
      <c r="AD550" s="1"/>
      <c r="AE550" s="1"/>
    </row>
    <row r="551" spans="1:31" ht="15.75" customHeight="1" x14ac:dyDescent="0.25">
      <c r="A551" s="1"/>
      <c r="B551" s="1"/>
      <c r="C551" s="2"/>
      <c r="D551" s="123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130"/>
      <c r="X551" s="130"/>
      <c r="Y551" s="130"/>
      <c r="Z551" s="130"/>
      <c r="AA551" s="174"/>
      <c r="AB551" s="1"/>
      <c r="AC551" s="1"/>
      <c r="AD551" s="1"/>
      <c r="AE551" s="1"/>
    </row>
    <row r="552" spans="1:31" ht="15.75" customHeight="1" x14ac:dyDescent="0.25">
      <c r="A552" s="1"/>
      <c r="B552" s="1"/>
      <c r="C552" s="2"/>
      <c r="D552" s="123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130"/>
      <c r="X552" s="130"/>
      <c r="Y552" s="130"/>
      <c r="Z552" s="130"/>
      <c r="AA552" s="174"/>
      <c r="AB552" s="1"/>
      <c r="AC552" s="1"/>
      <c r="AD552" s="1"/>
      <c r="AE552" s="1"/>
    </row>
    <row r="553" spans="1:31" ht="15.75" customHeight="1" x14ac:dyDescent="0.25">
      <c r="A553" s="1"/>
      <c r="B553" s="1"/>
      <c r="C553" s="2"/>
      <c r="D553" s="123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130"/>
      <c r="X553" s="130"/>
      <c r="Y553" s="130"/>
      <c r="Z553" s="130"/>
      <c r="AA553" s="174"/>
      <c r="AB553" s="1"/>
      <c r="AC553" s="1"/>
      <c r="AD553" s="1"/>
      <c r="AE553" s="1"/>
    </row>
    <row r="554" spans="1:31" ht="15.75" customHeight="1" x14ac:dyDescent="0.25">
      <c r="A554" s="1"/>
      <c r="B554" s="1"/>
      <c r="C554" s="2"/>
      <c r="D554" s="123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130"/>
      <c r="X554" s="130"/>
      <c r="Y554" s="130"/>
      <c r="Z554" s="130"/>
      <c r="AA554" s="174"/>
      <c r="AB554" s="1"/>
      <c r="AC554" s="1"/>
      <c r="AD554" s="1"/>
      <c r="AE554" s="1"/>
    </row>
    <row r="555" spans="1:31" ht="15.75" customHeight="1" x14ac:dyDescent="0.25">
      <c r="A555" s="1"/>
      <c r="B555" s="1"/>
      <c r="C555" s="2"/>
      <c r="D555" s="123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130"/>
      <c r="X555" s="130"/>
      <c r="Y555" s="130"/>
      <c r="Z555" s="130"/>
      <c r="AA555" s="174"/>
      <c r="AB555" s="1"/>
      <c r="AC555" s="1"/>
      <c r="AD555" s="1"/>
      <c r="AE555" s="1"/>
    </row>
    <row r="556" spans="1:31" ht="15.75" customHeight="1" x14ac:dyDescent="0.25">
      <c r="A556" s="1"/>
      <c r="B556" s="1"/>
      <c r="C556" s="2"/>
      <c r="D556" s="123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130"/>
      <c r="X556" s="130"/>
      <c r="Y556" s="130"/>
      <c r="Z556" s="130"/>
      <c r="AA556" s="174"/>
      <c r="AB556" s="1"/>
      <c r="AC556" s="1"/>
      <c r="AD556" s="1"/>
      <c r="AE556" s="1"/>
    </row>
    <row r="557" spans="1:31" ht="15.75" customHeight="1" x14ac:dyDescent="0.25">
      <c r="A557" s="1"/>
      <c r="B557" s="1"/>
      <c r="C557" s="2"/>
      <c r="D557" s="123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130"/>
      <c r="X557" s="130"/>
      <c r="Y557" s="130"/>
      <c r="Z557" s="130"/>
      <c r="AA557" s="174"/>
      <c r="AB557" s="1"/>
      <c r="AC557" s="1"/>
      <c r="AD557" s="1"/>
      <c r="AE557" s="1"/>
    </row>
    <row r="558" spans="1:31" ht="15.75" customHeight="1" x14ac:dyDescent="0.25">
      <c r="A558" s="1"/>
      <c r="B558" s="1"/>
      <c r="C558" s="2"/>
      <c r="D558" s="123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130"/>
      <c r="X558" s="130"/>
      <c r="Y558" s="130"/>
      <c r="Z558" s="130"/>
      <c r="AA558" s="174"/>
      <c r="AB558" s="1"/>
      <c r="AC558" s="1"/>
      <c r="AD558" s="1"/>
      <c r="AE558" s="1"/>
    </row>
    <row r="559" spans="1:31" ht="15.75" customHeight="1" x14ac:dyDescent="0.25">
      <c r="A559" s="1"/>
      <c r="B559" s="1"/>
      <c r="C559" s="2"/>
      <c r="D559" s="123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130"/>
      <c r="X559" s="130"/>
      <c r="Y559" s="130"/>
      <c r="Z559" s="130"/>
      <c r="AA559" s="174"/>
      <c r="AB559" s="1"/>
      <c r="AC559" s="1"/>
      <c r="AD559" s="1"/>
      <c r="AE559" s="1"/>
    </row>
    <row r="560" spans="1:31" ht="15.75" customHeight="1" x14ac:dyDescent="0.25">
      <c r="A560" s="1"/>
      <c r="B560" s="1"/>
      <c r="C560" s="2"/>
      <c r="D560" s="123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130"/>
      <c r="X560" s="130"/>
      <c r="Y560" s="130"/>
      <c r="Z560" s="130"/>
      <c r="AA560" s="174"/>
      <c r="AB560" s="1"/>
      <c r="AC560" s="1"/>
      <c r="AD560" s="1"/>
      <c r="AE560" s="1"/>
    </row>
    <row r="561" spans="1:31" ht="15.75" customHeight="1" x14ac:dyDescent="0.25">
      <c r="A561" s="1"/>
      <c r="B561" s="1"/>
      <c r="C561" s="2"/>
      <c r="D561" s="123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130"/>
      <c r="X561" s="130"/>
      <c r="Y561" s="130"/>
      <c r="Z561" s="130"/>
      <c r="AA561" s="174"/>
      <c r="AB561" s="1"/>
      <c r="AC561" s="1"/>
      <c r="AD561" s="1"/>
      <c r="AE561" s="1"/>
    </row>
    <row r="562" spans="1:31" ht="15.75" customHeight="1" x14ac:dyDescent="0.25">
      <c r="A562" s="1"/>
      <c r="B562" s="1"/>
      <c r="C562" s="2"/>
      <c r="D562" s="123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130"/>
      <c r="X562" s="130"/>
      <c r="Y562" s="130"/>
      <c r="Z562" s="130"/>
      <c r="AA562" s="174"/>
      <c r="AB562" s="1"/>
      <c r="AC562" s="1"/>
      <c r="AD562" s="1"/>
      <c r="AE562" s="1"/>
    </row>
    <row r="563" spans="1:31" ht="15.75" customHeight="1" x14ac:dyDescent="0.25">
      <c r="A563" s="1"/>
      <c r="B563" s="1"/>
      <c r="C563" s="2"/>
      <c r="D563" s="123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130"/>
      <c r="X563" s="130"/>
      <c r="Y563" s="130"/>
      <c r="Z563" s="130"/>
      <c r="AA563" s="174"/>
      <c r="AB563" s="1"/>
      <c r="AC563" s="1"/>
      <c r="AD563" s="1"/>
      <c r="AE563" s="1"/>
    </row>
    <row r="564" spans="1:31" ht="15.75" customHeight="1" x14ac:dyDescent="0.25">
      <c r="A564" s="1"/>
      <c r="B564" s="1"/>
      <c r="C564" s="2"/>
      <c r="D564" s="123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130"/>
      <c r="X564" s="130"/>
      <c r="Y564" s="130"/>
      <c r="Z564" s="130"/>
      <c r="AA564" s="174"/>
      <c r="AB564" s="1"/>
      <c r="AC564" s="1"/>
      <c r="AD564" s="1"/>
      <c r="AE564" s="1"/>
    </row>
    <row r="565" spans="1:31" ht="15.75" customHeight="1" x14ac:dyDescent="0.25">
      <c r="A565" s="1"/>
      <c r="B565" s="1"/>
      <c r="C565" s="2"/>
      <c r="D565" s="123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130"/>
      <c r="X565" s="130"/>
      <c r="Y565" s="130"/>
      <c r="Z565" s="130"/>
      <c r="AA565" s="174"/>
      <c r="AB565" s="1"/>
      <c r="AC565" s="1"/>
      <c r="AD565" s="1"/>
      <c r="AE565" s="1"/>
    </row>
    <row r="566" spans="1:31" ht="15.75" customHeight="1" x14ac:dyDescent="0.25">
      <c r="A566" s="1"/>
      <c r="B566" s="1"/>
      <c r="C566" s="2"/>
      <c r="D566" s="123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130"/>
      <c r="X566" s="130"/>
      <c r="Y566" s="130"/>
      <c r="Z566" s="130"/>
      <c r="AA566" s="174"/>
      <c r="AB566" s="1"/>
      <c r="AC566" s="1"/>
      <c r="AD566" s="1"/>
      <c r="AE566" s="1"/>
    </row>
    <row r="567" spans="1:31" ht="15.75" customHeight="1" x14ac:dyDescent="0.25">
      <c r="A567" s="1"/>
      <c r="B567" s="1"/>
      <c r="C567" s="2"/>
      <c r="D567" s="123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130"/>
      <c r="X567" s="130"/>
      <c r="Y567" s="130"/>
      <c r="Z567" s="130"/>
      <c r="AA567" s="174"/>
      <c r="AB567" s="1"/>
      <c r="AC567" s="1"/>
      <c r="AD567" s="1"/>
      <c r="AE567" s="1"/>
    </row>
    <row r="568" spans="1:31" ht="15.75" customHeight="1" x14ac:dyDescent="0.25">
      <c r="A568" s="1"/>
      <c r="B568" s="1"/>
      <c r="C568" s="2"/>
      <c r="D568" s="123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130"/>
      <c r="X568" s="130"/>
      <c r="Y568" s="130"/>
      <c r="Z568" s="130"/>
      <c r="AA568" s="174"/>
      <c r="AB568" s="1"/>
      <c r="AC568" s="1"/>
      <c r="AD568" s="1"/>
      <c r="AE568" s="1"/>
    </row>
    <row r="569" spans="1:31" ht="15.75" customHeight="1" x14ac:dyDescent="0.25">
      <c r="A569" s="1"/>
      <c r="B569" s="1"/>
      <c r="C569" s="2"/>
      <c r="D569" s="123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130"/>
      <c r="X569" s="130"/>
      <c r="Y569" s="130"/>
      <c r="Z569" s="130"/>
      <c r="AA569" s="174"/>
      <c r="AB569" s="1"/>
      <c r="AC569" s="1"/>
      <c r="AD569" s="1"/>
      <c r="AE569" s="1"/>
    </row>
    <row r="570" spans="1:31" ht="15.75" customHeight="1" x14ac:dyDescent="0.25">
      <c r="A570" s="1"/>
      <c r="B570" s="1"/>
      <c r="C570" s="2"/>
      <c r="D570" s="123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130"/>
      <c r="X570" s="130"/>
      <c r="Y570" s="130"/>
      <c r="Z570" s="130"/>
      <c r="AA570" s="174"/>
      <c r="AB570" s="1"/>
      <c r="AC570" s="1"/>
      <c r="AD570" s="1"/>
      <c r="AE570" s="1"/>
    </row>
    <row r="571" spans="1:31" ht="15.75" customHeight="1" x14ac:dyDescent="0.25">
      <c r="A571" s="1"/>
      <c r="B571" s="1"/>
      <c r="C571" s="2"/>
      <c r="D571" s="123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130"/>
      <c r="X571" s="130"/>
      <c r="Y571" s="130"/>
      <c r="Z571" s="130"/>
      <c r="AA571" s="174"/>
      <c r="AB571" s="1"/>
      <c r="AC571" s="1"/>
      <c r="AD571" s="1"/>
      <c r="AE571" s="1"/>
    </row>
    <row r="572" spans="1:31" ht="15.75" customHeight="1" x14ac:dyDescent="0.25">
      <c r="A572" s="1"/>
      <c r="B572" s="1"/>
      <c r="C572" s="2"/>
      <c r="D572" s="123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130"/>
      <c r="X572" s="130"/>
      <c r="Y572" s="130"/>
      <c r="Z572" s="130"/>
      <c r="AA572" s="174"/>
      <c r="AB572" s="1"/>
      <c r="AC572" s="1"/>
      <c r="AD572" s="1"/>
      <c r="AE572" s="1"/>
    </row>
    <row r="573" spans="1:31" ht="15.75" customHeight="1" x14ac:dyDescent="0.25">
      <c r="A573" s="1"/>
      <c r="B573" s="1"/>
      <c r="C573" s="2"/>
      <c r="D573" s="123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130"/>
      <c r="X573" s="130"/>
      <c r="Y573" s="130"/>
      <c r="Z573" s="130"/>
      <c r="AA573" s="174"/>
      <c r="AB573" s="1"/>
      <c r="AC573" s="1"/>
      <c r="AD573" s="1"/>
      <c r="AE573" s="1"/>
    </row>
    <row r="574" spans="1:31" ht="15.75" customHeight="1" x14ac:dyDescent="0.25">
      <c r="A574" s="1"/>
      <c r="B574" s="1"/>
      <c r="C574" s="2"/>
      <c r="D574" s="123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130"/>
      <c r="X574" s="130"/>
      <c r="Y574" s="130"/>
      <c r="Z574" s="130"/>
      <c r="AA574" s="174"/>
      <c r="AB574" s="1"/>
      <c r="AC574" s="1"/>
      <c r="AD574" s="1"/>
      <c r="AE574" s="1"/>
    </row>
    <row r="575" spans="1:31" ht="15.75" customHeight="1" x14ac:dyDescent="0.25">
      <c r="A575" s="1"/>
      <c r="B575" s="1"/>
      <c r="C575" s="2"/>
      <c r="D575" s="123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130"/>
      <c r="X575" s="130"/>
      <c r="Y575" s="130"/>
      <c r="Z575" s="130"/>
      <c r="AA575" s="174"/>
      <c r="AB575" s="1"/>
      <c r="AC575" s="1"/>
      <c r="AD575" s="1"/>
      <c r="AE575" s="1"/>
    </row>
    <row r="576" spans="1:31" ht="15.75" customHeight="1" x14ac:dyDescent="0.25">
      <c r="A576" s="1"/>
      <c r="B576" s="1"/>
      <c r="C576" s="2"/>
      <c r="D576" s="123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130"/>
      <c r="X576" s="130"/>
      <c r="Y576" s="130"/>
      <c r="Z576" s="130"/>
      <c r="AA576" s="174"/>
      <c r="AB576" s="1"/>
      <c r="AC576" s="1"/>
      <c r="AD576" s="1"/>
      <c r="AE576" s="1"/>
    </row>
    <row r="577" spans="1:31" ht="15.75" customHeight="1" x14ac:dyDescent="0.25">
      <c r="A577" s="1"/>
      <c r="B577" s="1"/>
      <c r="C577" s="2"/>
      <c r="D577" s="123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130"/>
      <c r="X577" s="130"/>
      <c r="Y577" s="130"/>
      <c r="Z577" s="130"/>
      <c r="AA577" s="174"/>
      <c r="AB577" s="1"/>
      <c r="AC577" s="1"/>
      <c r="AD577" s="1"/>
      <c r="AE577" s="1"/>
    </row>
    <row r="578" spans="1:31" ht="15.75" customHeight="1" x14ac:dyDescent="0.25">
      <c r="A578" s="1"/>
      <c r="B578" s="1"/>
      <c r="C578" s="2"/>
      <c r="D578" s="123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130"/>
      <c r="X578" s="130"/>
      <c r="Y578" s="130"/>
      <c r="Z578" s="130"/>
      <c r="AA578" s="174"/>
      <c r="AB578" s="1"/>
      <c r="AC578" s="1"/>
      <c r="AD578" s="1"/>
      <c r="AE578" s="1"/>
    </row>
    <row r="579" spans="1:31" ht="15.75" customHeight="1" x14ac:dyDescent="0.25">
      <c r="A579" s="1"/>
      <c r="B579" s="1"/>
      <c r="C579" s="2"/>
      <c r="D579" s="123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130"/>
      <c r="X579" s="130"/>
      <c r="Y579" s="130"/>
      <c r="Z579" s="130"/>
      <c r="AA579" s="174"/>
      <c r="AB579" s="1"/>
      <c r="AC579" s="1"/>
      <c r="AD579" s="1"/>
      <c r="AE579" s="1"/>
    </row>
    <row r="580" spans="1:31" ht="15.75" customHeight="1" x14ac:dyDescent="0.25">
      <c r="A580" s="1"/>
      <c r="B580" s="1"/>
      <c r="C580" s="2"/>
      <c r="D580" s="123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130"/>
      <c r="X580" s="130"/>
      <c r="Y580" s="130"/>
      <c r="Z580" s="130"/>
      <c r="AA580" s="174"/>
      <c r="AB580" s="1"/>
      <c r="AC580" s="1"/>
      <c r="AD580" s="1"/>
      <c r="AE580" s="1"/>
    </row>
    <row r="581" spans="1:31" ht="15.75" customHeight="1" x14ac:dyDescent="0.25">
      <c r="A581" s="1"/>
      <c r="B581" s="1"/>
      <c r="C581" s="2"/>
      <c r="D581" s="123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130"/>
      <c r="X581" s="130"/>
      <c r="Y581" s="130"/>
      <c r="Z581" s="130"/>
      <c r="AA581" s="174"/>
      <c r="AB581" s="1"/>
      <c r="AC581" s="1"/>
      <c r="AD581" s="1"/>
      <c r="AE581" s="1"/>
    </row>
    <row r="582" spans="1:31" ht="15.75" customHeight="1" x14ac:dyDescent="0.25">
      <c r="A582" s="1"/>
      <c r="B582" s="1"/>
      <c r="C582" s="2"/>
      <c r="D582" s="123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130"/>
      <c r="X582" s="130"/>
      <c r="Y582" s="130"/>
      <c r="Z582" s="130"/>
      <c r="AA582" s="174"/>
      <c r="AB582" s="1"/>
      <c r="AC582" s="1"/>
      <c r="AD582" s="1"/>
      <c r="AE582" s="1"/>
    </row>
    <row r="583" spans="1:31" ht="15.75" customHeight="1" x14ac:dyDescent="0.25">
      <c r="A583" s="1"/>
      <c r="B583" s="1"/>
      <c r="C583" s="2"/>
      <c r="D583" s="123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130"/>
      <c r="X583" s="130"/>
      <c r="Y583" s="130"/>
      <c r="Z583" s="130"/>
      <c r="AA583" s="174"/>
      <c r="AB583" s="1"/>
      <c r="AC583" s="1"/>
      <c r="AD583" s="1"/>
      <c r="AE583" s="1"/>
    </row>
    <row r="584" spans="1:31" ht="15.75" customHeight="1" x14ac:dyDescent="0.25">
      <c r="A584" s="1"/>
      <c r="B584" s="1"/>
      <c r="C584" s="2"/>
      <c r="D584" s="123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130"/>
      <c r="X584" s="130"/>
      <c r="Y584" s="130"/>
      <c r="Z584" s="130"/>
      <c r="AA584" s="174"/>
      <c r="AB584" s="1"/>
      <c r="AC584" s="1"/>
      <c r="AD584" s="1"/>
      <c r="AE584" s="1"/>
    </row>
    <row r="585" spans="1:31" ht="15.75" customHeight="1" x14ac:dyDescent="0.25">
      <c r="A585" s="1"/>
      <c r="B585" s="1"/>
      <c r="C585" s="2"/>
      <c r="D585" s="123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130"/>
      <c r="X585" s="130"/>
      <c r="Y585" s="130"/>
      <c r="Z585" s="130"/>
      <c r="AA585" s="174"/>
      <c r="AB585" s="1"/>
      <c r="AC585" s="1"/>
      <c r="AD585" s="1"/>
      <c r="AE585" s="1"/>
    </row>
    <row r="586" spans="1:31" ht="15.75" customHeight="1" x14ac:dyDescent="0.25">
      <c r="A586" s="1"/>
      <c r="B586" s="1"/>
      <c r="C586" s="2"/>
      <c r="D586" s="123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130"/>
      <c r="X586" s="130"/>
      <c r="Y586" s="130"/>
      <c r="Z586" s="130"/>
      <c r="AA586" s="174"/>
      <c r="AB586" s="1"/>
      <c r="AC586" s="1"/>
      <c r="AD586" s="1"/>
      <c r="AE586" s="1"/>
    </row>
    <row r="587" spans="1:31" ht="15.75" customHeight="1" x14ac:dyDescent="0.25">
      <c r="A587" s="1"/>
      <c r="B587" s="1"/>
      <c r="C587" s="2"/>
      <c r="D587" s="123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130"/>
      <c r="X587" s="130"/>
      <c r="Y587" s="130"/>
      <c r="Z587" s="130"/>
      <c r="AA587" s="174"/>
      <c r="AB587" s="1"/>
      <c r="AC587" s="1"/>
      <c r="AD587" s="1"/>
      <c r="AE587" s="1"/>
    </row>
    <row r="588" spans="1:31" ht="15.75" customHeight="1" x14ac:dyDescent="0.25">
      <c r="A588" s="1"/>
      <c r="B588" s="1"/>
      <c r="C588" s="2"/>
      <c r="D588" s="123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130"/>
      <c r="X588" s="130"/>
      <c r="Y588" s="130"/>
      <c r="Z588" s="130"/>
      <c r="AA588" s="174"/>
      <c r="AB588" s="1"/>
      <c r="AC588" s="1"/>
      <c r="AD588" s="1"/>
      <c r="AE588" s="1"/>
    </row>
    <row r="589" spans="1:31" ht="15.75" customHeight="1" x14ac:dyDescent="0.25">
      <c r="A589" s="1"/>
      <c r="B589" s="1"/>
      <c r="C589" s="2"/>
      <c r="D589" s="123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130"/>
      <c r="X589" s="130"/>
      <c r="Y589" s="130"/>
      <c r="Z589" s="130"/>
      <c r="AA589" s="174"/>
      <c r="AB589" s="1"/>
      <c r="AC589" s="1"/>
      <c r="AD589" s="1"/>
      <c r="AE589" s="1"/>
    </row>
    <row r="590" spans="1:31" ht="15.75" customHeight="1" x14ac:dyDescent="0.25">
      <c r="A590" s="1"/>
      <c r="B590" s="1"/>
      <c r="C590" s="2"/>
      <c r="D590" s="123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130"/>
      <c r="X590" s="130"/>
      <c r="Y590" s="130"/>
      <c r="Z590" s="130"/>
      <c r="AA590" s="174"/>
      <c r="AB590" s="1"/>
      <c r="AC590" s="1"/>
      <c r="AD590" s="1"/>
      <c r="AE590" s="1"/>
    </row>
    <row r="591" spans="1:31" ht="15.75" customHeight="1" x14ac:dyDescent="0.25">
      <c r="A591" s="1"/>
      <c r="B591" s="1"/>
      <c r="C591" s="2"/>
      <c r="D591" s="123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130"/>
      <c r="X591" s="130"/>
      <c r="Y591" s="130"/>
      <c r="Z591" s="130"/>
      <c r="AA591" s="174"/>
      <c r="AB591" s="1"/>
      <c r="AC591" s="1"/>
      <c r="AD591" s="1"/>
      <c r="AE591" s="1"/>
    </row>
    <row r="592" spans="1:31" ht="15.75" customHeight="1" x14ac:dyDescent="0.25">
      <c r="A592" s="1"/>
      <c r="B592" s="1"/>
      <c r="C592" s="2"/>
      <c r="D592" s="123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130"/>
      <c r="X592" s="130"/>
      <c r="Y592" s="130"/>
      <c r="Z592" s="130"/>
      <c r="AA592" s="174"/>
      <c r="AB592" s="1"/>
      <c r="AC592" s="1"/>
      <c r="AD592" s="1"/>
      <c r="AE592" s="1"/>
    </row>
    <row r="593" spans="1:31" ht="15.75" customHeight="1" x14ac:dyDescent="0.25">
      <c r="A593" s="1"/>
      <c r="B593" s="1"/>
      <c r="C593" s="2"/>
      <c r="D593" s="123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130"/>
      <c r="X593" s="130"/>
      <c r="Y593" s="130"/>
      <c r="Z593" s="130"/>
      <c r="AA593" s="174"/>
      <c r="AB593" s="1"/>
      <c r="AC593" s="1"/>
      <c r="AD593" s="1"/>
      <c r="AE593" s="1"/>
    </row>
    <row r="594" spans="1:31" ht="15.75" customHeight="1" x14ac:dyDescent="0.25">
      <c r="A594" s="1"/>
      <c r="B594" s="1"/>
      <c r="C594" s="2"/>
      <c r="D594" s="123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130"/>
      <c r="X594" s="130"/>
      <c r="Y594" s="130"/>
      <c r="Z594" s="130"/>
      <c r="AA594" s="174"/>
      <c r="AB594" s="1"/>
      <c r="AC594" s="1"/>
      <c r="AD594" s="1"/>
      <c r="AE594" s="1"/>
    </row>
    <row r="595" spans="1:31" ht="15.75" customHeight="1" x14ac:dyDescent="0.25">
      <c r="A595" s="1"/>
      <c r="B595" s="1"/>
      <c r="C595" s="2"/>
      <c r="D595" s="123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130"/>
      <c r="X595" s="130"/>
      <c r="Y595" s="130"/>
      <c r="Z595" s="130"/>
      <c r="AA595" s="174"/>
      <c r="AB595" s="1"/>
      <c r="AC595" s="1"/>
      <c r="AD595" s="1"/>
      <c r="AE595" s="1"/>
    </row>
    <row r="596" spans="1:31" ht="15.75" customHeight="1" x14ac:dyDescent="0.25">
      <c r="A596" s="1"/>
      <c r="B596" s="1"/>
      <c r="C596" s="2"/>
      <c r="D596" s="123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30"/>
      <c r="X596" s="130"/>
      <c r="Y596" s="130"/>
      <c r="Z596" s="130"/>
      <c r="AA596" s="174"/>
      <c r="AB596" s="1"/>
      <c r="AC596" s="1"/>
      <c r="AD596" s="1"/>
      <c r="AE596" s="1"/>
    </row>
    <row r="597" spans="1:31" ht="15.75" customHeight="1" x14ac:dyDescent="0.25">
      <c r="A597" s="1"/>
      <c r="B597" s="1"/>
      <c r="C597" s="2"/>
      <c r="D597" s="123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130"/>
      <c r="X597" s="130"/>
      <c r="Y597" s="130"/>
      <c r="Z597" s="130"/>
      <c r="AA597" s="174"/>
      <c r="AB597" s="1"/>
      <c r="AC597" s="1"/>
      <c r="AD597" s="1"/>
      <c r="AE597" s="1"/>
    </row>
    <row r="598" spans="1:31" ht="15.75" customHeight="1" x14ac:dyDescent="0.25">
      <c r="A598" s="1"/>
      <c r="B598" s="1"/>
      <c r="C598" s="2"/>
      <c r="D598" s="123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130"/>
      <c r="X598" s="130"/>
      <c r="Y598" s="130"/>
      <c r="Z598" s="130"/>
      <c r="AA598" s="174"/>
      <c r="AB598" s="1"/>
      <c r="AC598" s="1"/>
      <c r="AD598" s="1"/>
      <c r="AE598" s="1"/>
    </row>
    <row r="599" spans="1:31" ht="15.75" customHeight="1" x14ac:dyDescent="0.25">
      <c r="A599" s="1"/>
      <c r="B599" s="1"/>
      <c r="C599" s="2"/>
      <c r="D599" s="123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130"/>
      <c r="X599" s="130"/>
      <c r="Y599" s="130"/>
      <c r="Z599" s="130"/>
      <c r="AA599" s="174"/>
      <c r="AB599" s="1"/>
      <c r="AC599" s="1"/>
      <c r="AD599" s="1"/>
      <c r="AE599" s="1"/>
    </row>
    <row r="600" spans="1:31" ht="15.75" customHeight="1" x14ac:dyDescent="0.25">
      <c r="A600" s="1"/>
      <c r="B600" s="1"/>
      <c r="C600" s="2"/>
      <c r="D600" s="123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130"/>
      <c r="X600" s="130"/>
      <c r="Y600" s="130"/>
      <c r="Z600" s="130"/>
      <c r="AA600" s="174"/>
      <c r="AB600" s="1"/>
      <c r="AC600" s="1"/>
      <c r="AD600" s="1"/>
      <c r="AE600" s="1"/>
    </row>
    <row r="601" spans="1:31" ht="15.75" customHeight="1" x14ac:dyDescent="0.25">
      <c r="A601" s="1"/>
      <c r="B601" s="1"/>
      <c r="C601" s="2"/>
      <c r="D601" s="123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130"/>
      <c r="X601" s="130"/>
      <c r="Y601" s="130"/>
      <c r="Z601" s="130"/>
      <c r="AA601" s="174"/>
      <c r="AB601" s="1"/>
      <c r="AC601" s="1"/>
      <c r="AD601" s="1"/>
      <c r="AE601" s="1"/>
    </row>
    <row r="602" spans="1:31" ht="15.75" customHeight="1" x14ac:dyDescent="0.25">
      <c r="A602" s="1"/>
      <c r="B602" s="1"/>
      <c r="C602" s="2"/>
      <c r="D602" s="123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130"/>
      <c r="X602" s="130"/>
      <c r="Y602" s="130"/>
      <c r="Z602" s="130"/>
      <c r="AA602" s="174"/>
      <c r="AB602" s="1"/>
      <c r="AC602" s="1"/>
      <c r="AD602" s="1"/>
      <c r="AE602" s="1"/>
    </row>
    <row r="603" spans="1:31" ht="15.75" customHeight="1" x14ac:dyDescent="0.25">
      <c r="A603" s="1"/>
      <c r="B603" s="1"/>
      <c r="C603" s="2"/>
      <c r="D603" s="123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130"/>
      <c r="X603" s="130"/>
      <c r="Y603" s="130"/>
      <c r="Z603" s="130"/>
      <c r="AA603" s="174"/>
      <c r="AB603" s="1"/>
      <c r="AC603" s="1"/>
      <c r="AD603" s="1"/>
      <c r="AE603" s="1"/>
    </row>
    <row r="604" spans="1:31" ht="15.75" customHeight="1" x14ac:dyDescent="0.25">
      <c r="A604" s="1"/>
      <c r="B604" s="1"/>
      <c r="C604" s="2"/>
      <c r="D604" s="123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130"/>
      <c r="X604" s="130"/>
      <c r="Y604" s="130"/>
      <c r="Z604" s="130"/>
      <c r="AA604" s="174"/>
      <c r="AB604" s="1"/>
      <c r="AC604" s="1"/>
      <c r="AD604" s="1"/>
      <c r="AE604" s="1"/>
    </row>
    <row r="605" spans="1:31" ht="15.75" customHeight="1" x14ac:dyDescent="0.25">
      <c r="A605" s="1"/>
      <c r="B605" s="1"/>
      <c r="C605" s="2"/>
      <c r="D605" s="123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130"/>
      <c r="X605" s="130"/>
      <c r="Y605" s="130"/>
      <c r="Z605" s="130"/>
      <c r="AA605" s="174"/>
      <c r="AB605" s="1"/>
      <c r="AC605" s="1"/>
      <c r="AD605" s="1"/>
      <c r="AE605" s="1"/>
    </row>
    <row r="606" spans="1:31" ht="15.75" customHeight="1" x14ac:dyDescent="0.25">
      <c r="A606" s="1"/>
      <c r="B606" s="1"/>
      <c r="C606" s="2"/>
      <c r="D606" s="123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130"/>
      <c r="X606" s="130"/>
      <c r="Y606" s="130"/>
      <c r="Z606" s="130"/>
      <c r="AA606" s="174"/>
      <c r="AB606" s="1"/>
      <c r="AC606" s="1"/>
      <c r="AD606" s="1"/>
      <c r="AE606" s="1"/>
    </row>
    <row r="607" spans="1:31" ht="15.75" customHeight="1" x14ac:dyDescent="0.25">
      <c r="A607" s="1"/>
      <c r="B607" s="1"/>
      <c r="C607" s="2"/>
      <c r="D607" s="123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130"/>
      <c r="X607" s="130"/>
      <c r="Y607" s="130"/>
      <c r="Z607" s="130"/>
      <c r="AA607" s="174"/>
      <c r="AB607" s="1"/>
      <c r="AC607" s="1"/>
      <c r="AD607" s="1"/>
      <c r="AE607" s="1"/>
    </row>
    <row r="608" spans="1:31" ht="15.75" customHeight="1" x14ac:dyDescent="0.25">
      <c r="A608" s="1"/>
      <c r="B608" s="1"/>
      <c r="C608" s="2"/>
      <c r="D608" s="123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130"/>
      <c r="X608" s="130"/>
      <c r="Y608" s="130"/>
      <c r="Z608" s="130"/>
      <c r="AA608" s="174"/>
      <c r="AB608" s="1"/>
      <c r="AC608" s="1"/>
      <c r="AD608" s="1"/>
      <c r="AE608" s="1"/>
    </row>
    <row r="609" spans="1:31" ht="15.75" customHeight="1" x14ac:dyDescent="0.25">
      <c r="A609" s="1"/>
      <c r="B609" s="1"/>
      <c r="C609" s="2"/>
      <c r="D609" s="123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130"/>
      <c r="X609" s="130"/>
      <c r="Y609" s="130"/>
      <c r="Z609" s="130"/>
      <c r="AA609" s="174"/>
      <c r="AB609" s="1"/>
      <c r="AC609" s="1"/>
      <c r="AD609" s="1"/>
      <c r="AE609" s="1"/>
    </row>
    <row r="610" spans="1:31" ht="15.75" customHeight="1" x14ac:dyDescent="0.25">
      <c r="A610" s="1"/>
      <c r="B610" s="1"/>
      <c r="C610" s="2"/>
      <c r="D610" s="123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130"/>
      <c r="X610" s="130"/>
      <c r="Y610" s="130"/>
      <c r="Z610" s="130"/>
      <c r="AA610" s="174"/>
      <c r="AB610" s="1"/>
      <c r="AC610" s="1"/>
      <c r="AD610" s="1"/>
      <c r="AE610" s="1"/>
    </row>
    <row r="611" spans="1:31" ht="15.75" customHeight="1" x14ac:dyDescent="0.25">
      <c r="A611" s="1"/>
      <c r="B611" s="1"/>
      <c r="C611" s="2"/>
      <c r="D611" s="123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130"/>
      <c r="X611" s="130"/>
      <c r="Y611" s="130"/>
      <c r="Z611" s="130"/>
      <c r="AA611" s="174"/>
      <c r="AB611" s="1"/>
      <c r="AC611" s="1"/>
      <c r="AD611" s="1"/>
      <c r="AE611" s="1"/>
    </row>
    <row r="612" spans="1:31" ht="15.75" customHeight="1" x14ac:dyDescent="0.25">
      <c r="A612" s="1"/>
      <c r="B612" s="1"/>
      <c r="C612" s="2"/>
      <c r="D612" s="123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30"/>
      <c r="X612" s="130"/>
      <c r="Y612" s="130"/>
      <c r="Z612" s="130"/>
      <c r="AA612" s="174"/>
      <c r="AB612" s="1"/>
      <c r="AC612" s="1"/>
      <c r="AD612" s="1"/>
      <c r="AE612" s="1"/>
    </row>
    <row r="613" spans="1:31" ht="15.75" customHeight="1" x14ac:dyDescent="0.25">
      <c r="A613" s="1"/>
      <c r="B613" s="1"/>
      <c r="C613" s="2"/>
      <c r="D613" s="123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130"/>
      <c r="X613" s="130"/>
      <c r="Y613" s="130"/>
      <c r="Z613" s="130"/>
      <c r="AA613" s="174"/>
      <c r="AB613" s="1"/>
      <c r="AC613" s="1"/>
      <c r="AD613" s="1"/>
      <c r="AE613" s="1"/>
    </row>
    <row r="614" spans="1:31" ht="15.75" customHeight="1" x14ac:dyDescent="0.25">
      <c r="A614" s="1"/>
      <c r="B614" s="1"/>
      <c r="C614" s="2"/>
      <c r="D614" s="123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130"/>
      <c r="X614" s="130"/>
      <c r="Y614" s="130"/>
      <c r="Z614" s="130"/>
      <c r="AA614" s="174"/>
      <c r="AB614" s="1"/>
      <c r="AC614" s="1"/>
      <c r="AD614" s="1"/>
      <c r="AE614" s="1"/>
    </row>
    <row r="615" spans="1:31" ht="15.75" customHeight="1" x14ac:dyDescent="0.25">
      <c r="A615" s="1"/>
      <c r="B615" s="1"/>
      <c r="C615" s="2"/>
      <c r="D615" s="123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130"/>
      <c r="X615" s="130"/>
      <c r="Y615" s="130"/>
      <c r="Z615" s="130"/>
      <c r="AA615" s="174"/>
      <c r="AB615" s="1"/>
      <c r="AC615" s="1"/>
      <c r="AD615" s="1"/>
      <c r="AE615" s="1"/>
    </row>
    <row r="616" spans="1:31" ht="15.75" customHeight="1" x14ac:dyDescent="0.25">
      <c r="A616" s="1"/>
      <c r="B616" s="1"/>
      <c r="C616" s="2"/>
      <c r="D616" s="123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130"/>
      <c r="X616" s="130"/>
      <c r="Y616" s="130"/>
      <c r="Z616" s="130"/>
      <c r="AA616" s="174"/>
      <c r="AB616" s="1"/>
      <c r="AC616" s="1"/>
      <c r="AD616" s="1"/>
      <c r="AE616" s="1"/>
    </row>
    <row r="617" spans="1:31" ht="15.75" customHeight="1" x14ac:dyDescent="0.25">
      <c r="A617" s="1"/>
      <c r="B617" s="1"/>
      <c r="C617" s="2"/>
      <c r="D617" s="123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130"/>
      <c r="X617" s="130"/>
      <c r="Y617" s="130"/>
      <c r="Z617" s="130"/>
      <c r="AA617" s="174"/>
      <c r="AB617" s="1"/>
      <c r="AC617" s="1"/>
      <c r="AD617" s="1"/>
      <c r="AE617" s="1"/>
    </row>
    <row r="618" spans="1:31" ht="15.75" customHeight="1" x14ac:dyDescent="0.25">
      <c r="A618" s="1"/>
      <c r="B618" s="1"/>
      <c r="C618" s="2"/>
      <c r="D618" s="123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130"/>
      <c r="X618" s="130"/>
      <c r="Y618" s="130"/>
      <c r="Z618" s="130"/>
      <c r="AA618" s="174"/>
      <c r="AB618" s="1"/>
      <c r="AC618" s="1"/>
      <c r="AD618" s="1"/>
      <c r="AE618" s="1"/>
    </row>
    <row r="619" spans="1:31" ht="15.75" customHeight="1" x14ac:dyDescent="0.25">
      <c r="A619" s="1"/>
      <c r="B619" s="1"/>
      <c r="C619" s="2"/>
      <c r="D619" s="123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130"/>
      <c r="X619" s="130"/>
      <c r="Y619" s="130"/>
      <c r="Z619" s="130"/>
      <c r="AA619" s="174"/>
      <c r="AB619" s="1"/>
      <c r="AC619" s="1"/>
      <c r="AD619" s="1"/>
      <c r="AE619" s="1"/>
    </row>
    <row r="620" spans="1:31" ht="15.75" customHeight="1" x14ac:dyDescent="0.25">
      <c r="A620" s="1"/>
      <c r="B620" s="1"/>
      <c r="C620" s="2"/>
      <c r="D620" s="123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130"/>
      <c r="X620" s="130"/>
      <c r="Y620" s="130"/>
      <c r="Z620" s="130"/>
      <c r="AA620" s="174"/>
      <c r="AB620" s="1"/>
      <c r="AC620" s="1"/>
      <c r="AD620" s="1"/>
      <c r="AE620" s="1"/>
    </row>
    <row r="621" spans="1:31" ht="15.75" customHeight="1" x14ac:dyDescent="0.25">
      <c r="A621" s="1"/>
      <c r="B621" s="1"/>
      <c r="C621" s="2"/>
      <c r="D621" s="123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130"/>
      <c r="X621" s="130"/>
      <c r="Y621" s="130"/>
      <c r="Z621" s="130"/>
      <c r="AA621" s="174"/>
      <c r="AB621" s="1"/>
      <c r="AC621" s="1"/>
      <c r="AD621" s="1"/>
      <c r="AE621" s="1"/>
    </row>
    <row r="622" spans="1:31" ht="15.75" customHeight="1" x14ac:dyDescent="0.25">
      <c r="A622" s="1"/>
      <c r="B622" s="1"/>
      <c r="C622" s="2"/>
      <c r="D622" s="123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130"/>
      <c r="X622" s="130"/>
      <c r="Y622" s="130"/>
      <c r="Z622" s="130"/>
      <c r="AA622" s="174"/>
      <c r="AB622" s="1"/>
      <c r="AC622" s="1"/>
      <c r="AD622" s="1"/>
      <c r="AE622" s="1"/>
    </row>
    <row r="623" spans="1:31" ht="15.75" customHeight="1" x14ac:dyDescent="0.25">
      <c r="A623" s="1"/>
      <c r="B623" s="1"/>
      <c r="C623" s="2"/>
      <c r="D623" s="123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130"/>
      <c r="X623" s="130"/>
      <c r="Y623" s="130"/>
      <c r="Z623" s="130"/>
      <c r="AA623" s="174"/>
      <c r="AB623" s="1"/>
      <c r="AC623" s="1"/>
      <c r="AD623" s="1"/>
      <c r="AE623" s="1"/>
    </row>
    <row r="624" spans="1:31" ht="15.75" customHeight="1" x14ac:dyDescent="0.25">
      <c r="A624" s="1"/>
      <c r="B624" s="1"/>
      <c r="C624" s="2"/>
      <c r="D624" s="123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130"/>
      <c r="X624" s="130"/>
      <c r="Y624" s="130"/>
      <c r="Z624" s="130"/>
      <c r="AA624" s="174"/>
      <c r="AB624" s="1"/>
      <c r="AC624" s="1"/>
      <c r="AD624" s="1"/>
      <c r="AE624" s="1"/>
    </row>
    <row r="625" spans="1:31" ht="15.75" customHeight="1" x14ac:dyDescent="0.25">
      <c r="A625" s="1"/>
      <c r="B625" s="1"/>
      <c r="C625" s="2"/>
      <c r="D625" s="123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130"/>
      <c r="X625" s="130"/>
      <c r="Y625" s="130"/>
      <c r="Z625" s="130"/>
      <c r="AA625" s="174"/>
      <c r="AB625" s="1"/>
      <c r="AC625" s="1"/>
      <c r="AD625" s="1"/>
      <c r="AE625" s="1"/>
    </row>
    <row r="626" spans="1:31" ht="15.75" customHeight="1" x14ac:dyDescent="0.25">
      <c r="A626" s="1"/>
      <c r="B626" s="1"/>
      <c r="C626" s="2"/>
      <c r="D626" s="123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130"/>
      <c r="X626" s="130"/>
      <c r="Y626" s="130"/>
      <c r="Z626" s="130"/>
      <c r="AA626" s="174"/>
      <c r="AB626" s="1"/>
      <c r="AC626" s="1"/>
      <c r="AD626" s="1"/>
      <c r="AE626" s="1"/>
    </row>
    <row r="627" spans="1:31" ht="15.75" customHeight="1" x14ac:dyDescent="0.25">
      <c r="A627" s="1"/>
      <c r="B627" s="1"/>
      <c r="C627" s="2"/>
      <c r="D627" s="123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130"/>
      <c r="X627" s="130"/>
      <c r="Y627" s="130"/>
      <c r="Z627" s="130"/>
      <c r="AA627" s="174"/>
      <c r="AB627" s="1"/>
      <c r="AC627" s="1"/>
      <c r="AD627" s="1"/>
      <c r="AE627" s="1"/>
    </row>
    <row r="628" spans="1:31" ht="15.75" customHeight="1" x14ac:dyDescent="0.25">
      <c r="A628" s="1"/>
      <c r="B628" s="1"/>
      <c r="C628" s="2"/>
      <c r="D628" s="123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130"/>
      <c r="X628" s="130"/>
      <c r="Y628" s="130"/>
      <c r="Z628" s="130"/>
      <c r="AA628" s="174"/>
      <c r="AB628" s="1"/>
      <c r="AC628" s="1"/>
      <c r="AD628" s="1"/>
      <c r="AE628" s="1"/>
    </row>
    <row r="629" spans="1:31" ht="15.75" customHeight="1" x14ac:dyDescent="0.25">
      <c r="A629" s="1"/>
      <c r="B629" s="1"/>
      <c r="C629" s="2"/>
      <c r="D629" s="123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30"/>
      <c r="X629" s="130"/>
      <c r="Y629" s="130"/>
      <c r="Z629" s="130"/>
      <c r="AA629" s="174"/>
      <c r="AB629" s="1"/>
      <c r="AC629" s="1"/>
      <c r="AD629" s="1"/>
      <c r="AE629" s="1"/>
    </row>
    <row r="630" spans="1:31" ht="15.75" customHeight="1" x14ac:dyDescent="0.25">
      <c r="A630" s="1"/>
      <c r="B630" s="1"/>
      <c r="C630" s="2"/>
      <c r="D630" s="123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130"/>
      <c r="X630" s="130"/>
      <c r="Y630" s="130"/>
      <c r="Z630" s="130"/>
      <c r="AA630" s="174"/>
      <c r="AB630" s="1"/>
      <c r="AC630" s="1"/>
      <c r="AD630" s="1"/>
      <c r="AE630" s="1"/>
    </row>
    <row r="631" spans="1:31" ht="15.75" customHeight="1" x14ac:dyDescent="0.25">
      <c r="A631" s="1"/>
      <c r="B631" s="1"/>
      <c r="C631" s="2"/>
      <c r="D631" s="123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130"/>
      <c r="X631" s="130"/>
      <c r="Y631" s="130"/>
      <c r="Z631" s="130"/>
      <c r="AA631" s="174"/>
      <c r="AB631" s="1"/>
      <c r="AC631" s="1"/>
      <c r="AD631" s="1"/>
      <c r="AE631" s="1"/>
    </row>
    <row r="632" spans="1:31" ht="15.75" customHeight="1" x14ac:dyDescent="0.25">
      <c r="A632" s="1"/>
      <c r="B632" s="1"/>
      <c r="C632" s="2"/>
      <c r="D632" s="123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130"/>
      <c r="X632" s="130"/>
      <c r="Y632" s="130"/>
      <c r="Z632" s="130"/>
      <c r="AA632" s="174"/>
      <c r="AB632" s="1"/>
      <c r="AC632" s="1"/>
      <c r="AD632" s="1"/>
      <c r="AE632" s="1"/>
    </row>
    <row r="633" spans="1:31" ht="15.75" customHeight="1" x14ac:dyDescent="0.25">
      <c r="A633" s="1"/>
      <c r="B633" s="1"/>
      <c r="C633" s="2"/>
      <c r="D633" s="123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130"/>
      <c r="X633" s="130"/>
      <c r="Y633" s="130"/>
      <c r="Z633" s="130"/>
      <c r="AA633" s="174"/>
      <c r="AB633" s="1"/>
      <c r="AC633" s="1"/>
      <c r="AD633" s="1"/>
      <c r="AE633" s="1"/>
    </row>
    <row r="634" spans="1:31" ht="15.75" customHeight="1" x14ac:dyDescent="0.25">
      <c r="A634" s="1"/>
      <c r="B634" s="1"/>
      <c r="C634" s="2"/>
      <c r="D634" s="123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130"/>
      <c r="X634" s="130"/>
      <c r="Y634" s="130"/>
      <c r="Z634" s="130"/>
      <c r="AA634" s="174"/>
      <c r="AB634" s="1"/>
      <c r="AC634" s="1"/>
      <c r="AD634" s="1"/>
      <c r="AE634" s="1"/>
    </row>
    <row r="635" spans="1:31" ht="15.75" customHeight="1" x14ac:dyDescent="0.25">
      <c r="A635" s="1"/>
      <c r="B635" s="1"/>
      <c r="C635" s="2"/>
      <c r="D635" s="123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130"/>
      <c r="X635" s="130"/>
      <c r="Y635" s="130"/>
      <c r="Z635" s="130"/>
      <c r="AA635" s="174"/>
      <c r="AB635" s="1"/>
      <c r="AC635" s="1"/>
      <c r="AD635" s="1"/>
      <c r="AE635" s="1"/>
    </row>
    <row r="636" spans="1:31" ht="15.75" customHeight="1" x14ac:dyDescent="0.25">
      <c r="A636" s="1"/>
      <c r="B636" s="1"/>
      <c r="C636" s="2"/>
      <c r="D636" s="123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130"/>
      <c r="X636" s="130"/>
      <c r="Y636" s="130"/>
      <c r="Z636" s="130"/>
      <c r="AA636" s="174"/>
      <c r="AB636" s="1"/>
      <c r="AC636" s="1"/>
      <c r="AD636" s="1"/>
      <c r="AE636" s="1"/>
    </row>
    <row r="637" spans="1:31" ht="15.75" customHeight="1" x14ac:dyDescent="0.25">
      <c r="A637" s="1"/>
      <c r="B637" s="1"/>
      <c r="C637" s="2"/>
      <c r="D637" s="123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130"/>
      <c r="X637" s="130"/>
      <c r="Y637" s="130"/>
      <c r="Z637" s="130"/>
      <c r="AA637" s="174"/>
      <c r="AB637" s="1"/>
      <c r="AC637" s="1"/>
      <c r="AD637" s="1"/>
      <c r="AE637" s="1"/>
    </row>
    <row r="638" spans="1:31" ht="15.75" customHeight="1" x14ac:dyDescent="0.25">
      <c r="A638" s="1"/>
      <c r="B638" s="1"/>
      <c r="C638" s="2"/>
      <c r="D638" s="123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130"/>
      <c r="X638" s="130"/>
      <c r="Y638" s="130"/>
      <c r="Z638" s="130"/>
      <c r="AA638" s="174"/>
      <c r="AB638" s="1"/>
      <c r="AC638" s="1"/>
      <c r="AD638" s="1"/>
      <c r="AE638" s="1"/>
    </row>
    <row r="639" spans="1:31" ht="15.75" customHeight="1" x14ac:dyDescent="0.25">
      <c r="A639" s="1"/>
      <c r="B639" s="1"/>
      <c r="C639" s="2"/>
      <c r="D639" s="123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130"/>
      <c r="X639" s="130"/>
      <c r="Y639" s="130"/>
      <c r="Z639" s="130"/>
      <c r="AA639" s="174"/>
      <c r="AB639" s="1"/>
      <c r="AC639" s="1"/>
      <c r="AD639" s="1"/>
      <c r="AE639" s="1"/>
    </row>
    <row r="640" spans="1:31" ht="15.75" customHeight="1" x14ac:dyDescent="0.25">
      <c r="A640" s="1"/>
      <c r="B640" s="1"/>
      <c r="C640" s="2"/>
      <c r="D640" s="123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130"/>
      <c r="X640" s="130"/>
      <c r="Y640" s="130"/>
      <c r="Z640" s="130"/>
      <c r="AA640" s="174"/>
      <c r="AB640" s="1"/>
      <c r="AC640" s="1"/>
      <c r="AD640" s="1"/>
      <c r="AE640" s="1"/>
    </row>
    <row r="641" spans="1:31" ht="15.75" customHeight="1" x14ac:dyDescent="0.25">
      <c r="A641" s="1"/>
      <c r="B641" s="1"/>
      <c r="C641" s="2"/>
      <c r="D641" s="123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130"/>
      <c r="X641" s="130"/>
      <c r="Y641" s="130"/>
      <c r="Z641" s="130"/>
      <c r="AA641" s="174"/>
      <c r="AB641" s="1"/>
      <c r="AC641" s="1"/>
      <c r="AD641" s="1"/>
      <c r="AE641" s="1"/>
    </row>
    <row r="642" spans="1:31" ht="15.75" customHeight="1" x14ac:dyDescent="0.25">
      <c r="A642" s="1"/>
      <c r="B642" s="1"/>
      <c r="C642" s="2"/>
      <c r="D642" s="123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130"/>
      <c r="X642" s="130"/>
      <c r="Y642" s="130"/>
      <c r="Z642" s="130"/>
      <c r="AA642" s="174"/>
      <c r="AB642" s="1"/>
      <c r="AC642" s="1"/>
      <c r="AD642" s="1"/>
      <c r="AE642" s="1"/>
    </row>
    <row r="643" spans="1:31" ht="15.75" customHeight="1" x14ac:dyDescent="0.25">
      <c r="A643" s="1"/>
      <c r="B643" s="1"/>
      <c r="C643" s="2"/>
      <c r="D643" s="123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130"/>
      <c r="X643" s="130"/>
      <c r="Y643" s="130"/>
      <c r="Z643" s="130"/>
      <c r="AA643" s="174"/>
      <c r="AB643" s="1"/>
      <c r="AC643" s="1"/>
      <c r="AD643" s="1"/>
      <c r="AE643" s="1"/>
    </row>
    <row r="644" spans="1:31" ht="15.75" customHeight="1" x14ac:dyDescent="0.25">
      <c r="A644" s="1"/>
      <c r="B644" s="1"/>
      <c r="C644" s="2"/>
      <c r="D644" s="123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130"/>
      <c r="X644" s="130"/>
      <c r="Y644" s="130"/>
      <c r="Z644" s="130"/>
      <c r="AA644" s="174"/>
      <c r="AB644" s="1"/>
      <c r="AC644" s="1"/>
      <c r="AD644" s="1"/>
      <c r="AE644" s="1"/>
    </row>
    <row r="645" spans="1:31" ht="15.75" customHeight="1" x14ac:dyDescent="0.25">
      <c r="A645" s="1"/>
      <c r="B645" s="1"/>
      <c r="C645" s="2"/>
      <c r="D645" s="123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130"/>
      <c r="X645" s="130"/>
      <c r="Y645" s="130"/>
      <c r="Z645" s="130"/>
      <c r="AA645" s="174"/>
      <c r="AB645" s="1"/>
      <c r="AC645" s="1"/>
      <c r="AD645" s="1"/>
      <c r="AE645" s="1"/>
    </row>
    <row r="646" spans="1:31" ht="15.75" customHeight="1" x14ac:dyDescent="0.25">
      <c r="A646" s="1"/>
      <c r="B646" s="1"/>
      <c r="C646" s="2"/>
      <c r="D646" s="123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130"/>
      <c r="X646" s="130"/>
      <c r="Y646" s="130"/>
      <c r="Z646" s="130"/>
      <c r="AA646" s="174"/>
      <c r="AB646" s="1"/>
      <c r="AC646" s="1"/>
      <c r="AD646" s="1"/>
      <c r="AE646" s="1"/>
    </row>
    <row r="647" spans="1:31" ht="15.75" customHeight="1" x14ac:dyDescent="0.25">
      <c r="A647" s="1"/>
      <c r="B647" s="1"/>
      <c r="C647" s="2"/>
      <c r="D647" s="123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130"/>
      <c r="X647" s="130"/>
      <c r="Y647" s="130"/>
      <c r="Z647" s="130"/>
      <c r="AA647" s="174"/>
      <c r="AB647" s="1"/>
      <c r="AC647" s="1"/>
      <c r="AD647" s="1"/>
      <c r="AE647" s="1"/>
    </row>
    <row r="648" spans="1:31" ht="15.75" customHeight="1" x14ac:dyDescent="0.25">
      <c r="A648" s="1"/>
      <c r="B648" s="1"/>
      <c r="C648" s="2"/>
      <c r="D648" s="123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130"/>
      <c r="X648" s="130"/>
      <c r="Y648" s="130"/>
      <c r="Z648" s="130"/>
      <c r="AA648" s="174"/>
      <c r="AB648" s="1"/>
      <c r="AC648" s="1"/>
      <c r="AD648" s="1"/>
      <c r="AE648" s="1"/>
    </row>
    <row r="649" spans="1:31" ht="15.75" customHeight="1" x14ac:dyDescent="0.25">
      <c r="A649" s="1"/>
      <c r="B649" s="1"/>
      <c r="C649" s="2"/>
      <c r="D649" s="123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130"/>
      <c r="X649" s="130"/>
      <c r="Y649" s="130"/>
      <c r="Z649" s="130"/>
      <c r="AA649" s="174"/>
      <c r="AB649" s="1"/>
      <c r="AC649" s="1"/>
      <c r="AD649" s="1"/>
      <c r="AE649" s="1"/>
    </row>
    <row r="650" spans="1:31" ht="15.75" customHeight="1" x14ac:dyDescent="0.25">
      <c r="A650" s="1"/>
      <c r="B650" s="1"/>
      <c r="C650" s="2"/>
      <c r="D650" s="123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130"/>
      <c r="X650" s="130"/>
      <c r="Y650" s="130"/>
      <c r="Z650" s="130"/>
      <c r="AA650" s="174"/>
      <c r="AB650" s="1"/>
      <c r="AC650" s="1"/>
      <c r="AD650" s="1"/>
      <c r="AE650" s="1"/>
    </row>
    <row r="651" spans="1:31" ht="15.75" customHeight="1" x14ac:dyDescent="0.25">
      <c r="A651" s="1"/>
      <c r="B651" s="1"/>
      <c r="C651" s="2"/>
      <c r="D651" s="123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130"/>
      <c r="X651" s="130"/>
      <c r="Y651" s="130"/>
      <c r="Z651" s="130"/>
      <c r="AA651" s="174"/>
      <c r="AB651" s="1"/>
      <c r="AC651" s="1"/>
      <c r="AD651" s="1"/>
      <c r="AE651" s="1"/>
    </row>
    <row r="652" spans="1:31" ht="15.75" customHeight="1" x14ac:dyDescent="0.25">
      <c r="A652" s="1"/>
      <c r="B652" s="1"/>
      <c r="C652" s="2"/>
      <c r="D652" s="123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130"/>
      <c r="X652" s="130"/>
      <c r="Y652" s="130"/>
      <c r="Z652" s="130"/>
      <c r="AA652" s="174"/>
      <c r="AB652" s="1"/>
      <c r="AC652" s="1"/>
      <c r="AD652" s="1"/>
      <c r="AE652" s="1"/>
    </row>
    <row r="653" spans="1:31" ht="15.75" customHeight="1" x14ac:dyDescent="0.25">
      <c r="A653" s="1"/>
      <c r="B653" s="1"/>
      <c r="C653" s="2"/>
      <c r="D653" s="123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130"/>
      <c r="X653" s="130"/>
      <c r="Y653" s="130"/>
      <c r="Z653" s="130"/>
      <c r="AA653" s="174"/>
      <c r="AB653" s="1"/>
      <c r="AC653" s="1"/>
      <c r="AD653" s="1"/>
      <c r="AE653" s="1"/>
    </row>
    <row r="654" spans="1:31" ht="15.75" customHeight="1" x14ac:dyDescent="0.25">
      <c r="A654" s="1"/>
      <c r="B654" s="1"/>
      <c r="C654" s="2"/>
      <c r="D654" s="123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130"/>
      <c r="X654" s="130"/>
      <c r="Y654" s="130"/>
      <c r="Z654" s="130"/>
      <c r="AA654" s="174"/>
      <c r="AB654" s="1"/>
      <c r="AC654" s="1"/>
      <c r="AD654" s="1"/>
      <c r="AE654" s="1"/>
    </row>
    <row r="655" spans="1:31" ht="15.75" customHeight="1" x14ac:dyDescent="0.25">
      <c r="A655" s="1"/>
      <c r="B655" s="1"/>
      <c r="C655" s="2"/>
      <c r="D655" s="123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130"/>
      <c r="X655" s="130"/>
      <c r="Y655" s="130"/>
      <c r="Z655" s="130"/>
      <c r="AA655" s="174"/>
      <c r="AB655" s="1"/>
      <c r="AC655" s="1"/>
      <c r="AD655" s="1"/>
      <c r="AE655" s="1"/>
    </row>
    <row r="656" spans="1:31" ht="15.75" customHeight="1" x14ac:dyDescent="0.25">
      <c r="A656" s="1"/>
      <c r="B656" s="1"/>
      <c r="C656" s="2"/>
      <c r="D656" s="123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130"/>
      <c r="X656" s="130"/>
      <c r="Y656" s="130"/>
      <c r="Z656" s="130"/>
      <c r="AA656" s="174"/>
      <c r="AB656" s="1"/>
      <c r="AC656" s="1"/>
      <c r="AD656" s="1"/>
      <c r="AE656" s="1"/>
    </row>
    <row r="657" spans="1:31" ht="15.75" customHeight="1" x14ac:dyDescent="0.25">
      <c r="A657" s="1"/>
      <c r="B657" s="1"/>
      <c r="C657" s="2"/>
      <c r="D657" s="123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130"/>
      <c r="X657" s="130"/>
      <c r="Y657" s="130"/>
      <c r="Z657" s="130"/>
      <c r="AA657" s="174"/>
      <c r="AB657" s="1"/>
      <c r="AC657" s="1"/>
      <c r="AD657" s="1"/>
      <c r="AE657" s="1"/>
    </row>
    <row r="658" spans="1:31" ht="15.75" customHeight="1" x14ac:dyDescent="0.25">
      <c r="A658" s="1"/>
      <c r="B658" s="1"/>
      <c r="C658" s="2"/>
      <c r="D658" s="123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130"/>
      <c r="X658" s="130"/>
      <c r="Y658" s="130"/>
      <c r="Z658" s="130"/>
      <c r="AA658" s="174"/>
      <c r="AB658" s="1"/>
      <c r="AC658" s="1"/>
      <c r="AD658" s="1"/>
      <c r="AE658" s="1"/>
    </row>
    <row r="659" spans="1:31" ht="15.75" customHeight="1" x14ac:dyDescent="0.25">
      <c r="A659" s="1"/>
      <c r="B659" s="1"/>
      <c r="C659" s="2"/>
      <c r="D659" s="123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130"/>
      <c r="X659" s="130"/>
      <c r="Y659" s="130"/>
      <c r="Z659" s="130"/>
      <c r="AA659" s="174"/>
      <c r="AB659" s="1"/>
      <c r="AC659" s="1"/>
      <c r="AD659" s="1"/>
      <c r="AE659" s="1"/>
    </row>
    <row r="660" spans="1:31" ht="15.75" customHeight="1" x14ac:dyDescent="0.25">
      <c r="A660" s="1"/>
      <c r="B660" s="1"/>
      <c r="C660" s="2"/>
      <c r="D660" s="123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130"/>
      <c r="X660" s="130"/>
      <c r="Y660" s="130"/>
      <c r="Z660" s="130"/>
      <c r="AA660" s="174"/>
      <c r="AB660" s="1"/>
      <c r="AC660" s="1"/>
      <c r="AD660" s="1"/>
      <c r="AE660" s="1"/>
    </row>
    <row r="661" spans="1:31" ht="15.75" customHeight="1" x14ac:dyDescent="0.25">
      <c r="A661" s="1"/>
      <c r="B661" s="1"/>
      <c r="C661" s="2"/>
      <c r="D661" s="123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130"/>
      <c r="X661" s="130"/>
      <c r="Y661" s="130"/>
      <c r="Z661" s="130"/>
      <c r="AA661" s="174"/>
      <c r="AB661" s="1"/>
      <c r="AC661" s="1"/>
      <c r="AD661" s="1"/>
      <c r="AE661" s="1"/>
    </row>
    <row r="662" spans="1:31" ht="15.75" customHeight="1" x14ac:dyDescent="0.25">
      <c r="A662" s="1"/>
      <c r="B662" s="1"/>
      <c r="C662" s="2"/>
      <c r="D662" s="123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130"/>
      <c r="X662" s="130"/>
      <c r="Y662" s="130"/>
      <c r="Z662" s="130"/>
      <c r="AA662" s="174"/>
      <c r="AB662" s="1"/>
      <c r="AC662" s="1"/>
      <c r="AD662" s="1"/>
      <c r="AE662" s="1"/>
    </row>
    <row r="663" spans="1:31" ht="15.75" customHeight="1" x14ac:dyDescent="0.25">
      <c r="A663" s="1"/>
      <c r="B663" s="1"/>
      <c r="C663" s="2"/>
      <c r="D663" s="123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130"/>
      <c r="X663" s="130"/>
      <c r="Y663" s="130"/>
      <c r="Z663" s="130"/>
      <c r="AA663" s="174"/>
      <c r="AB663" s="1"/>
      <c r="AC663" s="1"/>
      <c r="AD663" s="1"/>
      <c r="AE663" s="1"/>
    </row>
    <row r="664" spans="1:31" ht="15.75" customHeight="1" x14ac:dyDescent="0.25">
      <c r="A664" s="1"/>
      <c r="B664" s="1"/>
      <c r="C664" s="2"/>
      <c r="D664" s="123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130"/>
      <c r="X664" s="130"/>
      <c r="Y664" s="130"/>
      <c r="Z664" s="130"/>
      <c r="AA664" s="174"/>
      <c r="AB664" s="1"/>
      <c r="AC664" s="1"/>
      <c r="AD664" s="1"/>
      <c r="AE664" s="1"/>
    </row>
    <row r="665" spans="1:31" ht="15.75" customHeight="1" x14ac:dyDescent="0.25">
      <c r="A665" s="1"/>
      <c r="B665" s="1"/>
      <c r="C665" s="2"/>
      <c r="D665" s="123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130"/>
      <c r="X665" s="130"/>
      <c r="Y665" s="130"/>
      <c r="Z665" s="130"/>
      <c r="AA665" s="174"/>
      <c r="AB665" s="1"/>
      <c r="AC665" s="1"/>
      <c r="AD665" s="1"/>
      <c r="AE665" s="1"/>
    </row>
    <row r="666" spans="1:31" ht="15.75" customHeight="1" x14ac:dyDescent="0.25">
      <c r="A666" s="1"/>
      <c r="B666" s="1"/>
      <c r="C666" s="2"/>
      <c r="D666" s="123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130"/>
      <c r="X666" s="130"/>
      <c r="Y666" s="130"/>
      <c r="Z666" s="130"/>
      <c r="AA666" s="174"/>
      <c r="AB666" s="1"/>
      <c r="AC666" s="1"/>
      <c r="AD666" s="1"/>
      <c r="AE666" s="1"/>
    </row>
    <row r="667" spans="1:31" ht="15.75" customHeight="1" x14ac:dyDescent="0.25">
      <c r="A667" s="1"/>
      <c r="B667" s="1"/>
      <c r="C667" s="2"/>
      <c r="D667" s="123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130"/>
      <c r="X667" s="130"/>
      <c r="Y667" s="130"/>
      <c r="Z667" s="130"/>
      <c r="AA667" s="174"/>
      <c r="AB667" s="1"/>
      <c r="AC667" s="1"/>
      <c r="AD667" s="1"/>
      <c r="AE667" s="1"/>
    </row>
    <row r="668" spans="1:31" ht="15.75" customHeight="1" x14ac:dyDescent="0.25">
      <c r="A668" s="1"/>
      <c r="B668" s="1"/>
      <c r="C668" s="2"/>
      <c r="D668" s="123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130"/>
      <c r="X668" s="130"/>
      <c r="Y668" s="130"/>
      <c r="Z668" s="130"/>
      <c r="AA668" s="174"/>
      <c r="AB668" s="1"/>
      <c r="AC668" s="1"/>
      <c r="AD668" s="1"/>
      <c r="AE668" s="1"/>
    </row>
    <row r="669" spans="1:31" ht="15.75" customHeight="1" x14ac:dyDescent="0.25">
      <c r="A669" s="1"/>
      <c r="B669" s="1"/>
      <c r="C669" s="2"/>
      <c r="D669" s="123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130"/>
      <c r="X669" s="130"/>
      <c r="Y669" s="130"/>
      <c r="Z669" s="130"/>
      <c r="AA669" s="174"/>
      <c r="AB669" s="1"/>
      <c r="AC669" s="1"/>
      <c r="AD669" s="1"/>
      <c r="AE669" s="1"/>
    </row>
    <row r="670" spans="1:31" ht="15.75" customHeight="1" x14ac:dyDescent="0.25">
      <c r="A670" s="1"/>
      <c r="B670" s="1"/>
      <c r="C670" s="2"/>
      <c r="D670" s="123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130"/>
      <c r="X670" s="130"/>
      <c r="Y670" s="130"/>
      <c r="Z670" s="130"/>
      <c r="AA670" s="174"/>
      <c r="AB670" s="1"/>
      <c r="AC670" s="1"/>
      <c r="AD670" s="1"/>
      <c r="AE670" s="1"/>
    </row>
    <row r="671" spans="1:31" ht="15.75" customHeight="1" x14ac:dyDescent="0.25">
      <c r="A671" s="1"/>
      <c r="B671" s="1"/>
      <c r="C671" s="2"/>
      <c r="D671" s="123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130"/>
      <c r="X671" s="130"/>
      <c r="Y671" s="130"/>
      <c r="Z671" s="130"/>
      <c r="AA671" s="174"/>
      <c r="AB671" s="1"/>
      <c r="AC671" s="1"/>
      <c r="AD671" s="1"/>
      <c r="AE671" s="1"/>
    </row>
    <row r="672" spans="1:31" ht="15.75" customHeight="1" x14ac:dyDescent="0.25">
      <c r="A672" s="1"/>
      <c r="B672" s="1"/>
      <c r="C672" s="2"/>
      <c r="D672" s="123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130"/>
      <c r="X672" s="130"/>
      <c r="Y672" s="130"/>
      <c r="Z672" s="130"/>
      <c r="AA672" s="174"/>
      <c r="AB672" s="1"/>
      <c r="AC672" s="1"/>
      <c r="AD672" s="1"/>
      <c r="AE672" s="1"/>
    </row>
    <row r="673" spans="1:31" ht="15.75" customHeight="1" x14ac:dyDescent="0.25">
      <c r="A673" s="1"/>
      <c r="B673" s="1"/>
      <c r="C673" s="2"/>
      <c r="D673" s="123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130"/>
      <c r="X673" s="130"/>
      <c r="Y673" s="130"/>
      <c r="Z673" s="130"/>
      <c r="AA673" s="174"/>
      <c r="AB673" s="1"/>
      <c r="AC673" s="1"/>
      <c r="AD673" s="1"/>
      <c r="AE673" s="1"/>
    </row>
    <row r="674" spans="1:31" ht="15.75" customHeight="1" x14ac:dyDescent="0.25">
      <c r="A674" s="1"/>
      <c r="B674" s="1"/>
      <c r="C674" s="2"/>
      <c r="D674" s="123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130"/>
      <c r="X674" s="130"/>
      <c r="Y674" s="130"/>
      <c r="Z674" s="130"/>
      <c r="AA674" s="174"/>
      <c r="AB674" s="1"/>
      <c r="AC674" s="1"/>
      <c r="AD674" s="1"/>
      <c r="AE674" s="1"/>
    </row>
    <row r="675" spans="1:31" ht="15.75" customHeight="1" x14ac:dyDescent="0.25">
      <c r="A675" s="1"/>
      <c r="B675" s="1"/>
      <c r="C675" s="2"/>
      <c r="D675" s="123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130"/>
      <c r="X675" s="130"/>
      <c r="Y675" s="130"/>
      <c r="Z675" s="130"/>
      <c r="AA675" s="174"/>
      <c r="AB675" s="1"/>
      <c r="AC675" s="1"/>
      <c r="AD675" s="1"/>
      <c r="AE675" s="1"/>
    </row>
    <row r="676" spans="1:31" ht="15.75" customHeight="1" x14ac:dyDescent="0.25">
      <c r="A676" s="1"/>
      <c r="B676" s="1"/>
      <c r="C676" s="2"/>
      <c r="D676" s="123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130"/>
      <c r="X676" s="130"/>
      <c r="Y676" s="130"/>
      <c r="Z676" s="130"/>
      <c r="AA676" s="174"/>
      <c r="AB676" s="1"/>
      <c r="AC676" s="1"/>
      <c r="AD676" s="1"/>
      <c r="AE676" s="1"/>
    </row>
    <row r="677" spans="1:31" ht="15.75" customHeight="1" x14ac:dyDescent="0.25">
      <c r="A677" s="1"/>
      <c r="B677" s="1"/>
      <c r="C677" s="2"/>
      <c r="D677" s="123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130"/>
      <c r="X677" s="130"/>
      <c r="Y677" s="130"/>
      <c r="Z677" s="130"/>
      <c r="AA677" s="174"/>
      <c r="AB677" s="1"/>
      <c r="AC677" s="1"/>
      <c r="AD677" s="1"/>
      <c r="AE677" s="1"/>
    </row>
    <row r="678" spans="1:31" ht="15.75" customHeight="1" x14ac:dyDescent="0.25">
      <c r="A678" s="1"/>
      <c r="B678" s="1"/>
      <c r="C678" s="2"/>
      <c r="D678" s="123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130"/>
      <c r="X678" s="130"/>
      <c r="Y678" s="130"/>
      <c r="Z678" s="130"/>
      <c r="AA678" s="174"/>
      <c r="AB678" s="1"/>
      <c r="AC678" s="1"/>
      <c r="AD678" s="1"/>
      <c r="AE678" s="1"/>
    </row>
    <row r="679" spans="1:31" ht="15.75" customHeight="1" x14ac:dyDescent="0.25">
      <c r="A679" s="1"/>
      <c r="B679" s="1"/>
      <c r="C679" s="2"/>
      <c r="D679" s="123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130"/>
      <c r="X679" s="130"/>
      <c r="Y679" s="130"/>
      <c r="Z679" s="130"/>
      <c r="AA679" s="174"/>
      <c r="AB679" s="1"/>
      <c r="AC679" s="1"/>
      <c r="AD679" s="1"/>
      <c r="AE679" s="1"/>
    </row>
    <row r="680" spans="1:31" ht="15.75" customHeight="1" x14ac:dyDescent="0.25">
      <c r="A680" s="1"/>
      <c r="B680" s="1"/>
      <c r="C680" s="2"/>
      <c r="D680" s="123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130"/>
      <c r="X680" s="130"/>
      <c r="Y680" s="130"/>
      <c r="Z680" s="130"/>
      <c r="AA680" s="174"/>
      <c r="AB680" s="1"/>
      <c r="AC680" s="1"/>
      <c r="AD680" s="1"/>
      <c r="AE680" s="1"/>
    </row>
    <row r="681" spans="1:31" ht="15.75" customHeight="1" x14ac:dyDescent="0.25">
      <c r="A681" s="1"/>
      <c r="B681" s="1"/>
      <c r="C681" s="2"/>
      <c r="D681" s="123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130"/>
      <c r="X681" s="130"/>
      <c r="Y681" s="130"/>
      <c r="Z681" s="130"/>
      <c r="AA681" s="174"/>
      <c r="AB681" s="1"/>
      <c r="AC681" s="1"/>
      <c r="AD681" s="1"/>
      <c r="AE681" s="1"/>
    </row>
    <row r="682" spans="1:31" ht="15.75" customHeight="1" x14ac:dyDescent="0.25">
      <c r="A682" s="1"/>
      <c r="B682" s="1"/>
      <c r="C682" s="2"/>
      <c r="D682" s="123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130"/>
      <c r="X682" s="130"/>
      <c r="Y682" s="130"/>
      <c r="Z682" s="130"/>
      <c r="AA682" s="174"/>
      <c r="AB682" s="1"/>
      <c r="AC682" s="1"/>
      <c r="AD682" s="1"/>
      <c r="AE682" s="1"/>
    </row>
    <row r="683" spans="1:31" ht="15.75" customHeight="1" x14ac:dyDescent="0.25">
      <c r="A683" s="1"/>
      <c r="B683" s="1"/>
      <c r="C683" s="2"/>
      <c r="D683" s="123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130"/>
      <c r="X683" s="130"/>
      <c r="Y683" s="130"/>
      <c r="Z683" s="130"/>
      <c r="AA683" s="174"/>
      <c r="AB683" s="1"/>
      <c r="AC683" s="1"/>
      <c r="AD683" s="1"/>
      <c r="AE683" s="1"/>
    </row>
    <row r="684" spans="1:31" ht="15.75" customHeight="1" x14ac:dyDescent="0.25">
      <c r="A684" s="1"/>
      <c r="B684" s="1"/>
      <c r="C684" s="2"/>
      <c r="D684" s="123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130"/>
      <c r="X684" s="130"/>
      <c r="Y684" s="130"/>
      <c r="Z684" s="130"/>
      <c r="AA684" s="174"/>
      <c r="AB684" s="1"/>
      <c r="AC684" s="1"/>
      <c r="AD684" s="1"/>
      <c r="AE684" s="1"/>
    </row>
    <row r="685" spans="1:31" ht="15.75" customHeight="1" x14ac:dyDescent="0.25">
      <c r="A685" s="1"/>
      <c r="B685" s="1"/>
      <c r="C685" s="2"/>
      <c r="D685" s="123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130"/>
      <c r="X685" s="130"/>
      <c r="Y685" s="130"/>
      <c r="Z685" s="130"/>
      <c r="AA685" s="174"/>
      <c r="AB685" s="1"/>
      <c r="AC685" s="1"/>
      <c r="AD685" s="1"/>
      <c r="AE685" s="1"/>
    </row>
    <row r="686" spans="1:31" ht="15.75" customHeight="1" x14ac:dyDescent="0.25">
      <c r="A686" s="1"/>
      <c r="B686" s="1"/>
      <c r="C686" s="2"/>
      <c r="D686" s="123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130"/>
      <c r="X686" s="130"/>
      <c r="Y686" s="130"/>
      <c r="Z686" s="130"/>
      <c r="AA686" s="174"/>
      <c r="AB686" s="1"/>
      <c r="AC686" s="1"/>
      <c r="AD686" s="1"/>
      <c r="AE686" s="1"/>
    </row>
    <row r="687" spans="1:31" ht="15.75" customHeight="1" x14ac:dyDescent="0.25">
      <c r="A687" s="1"/>
      <c r="B687" s="1"/>
      <c r="C687" s="2"/>
      <c r="D687" s="123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130"/>
      <c r="X687" s="130"/>
      <c r="Y687" s="130"/>
      <c r="Z687" s="130"/>
      <c r="AA687" s="174"/>
      <c r="AB687" s="1"/>
      <c r="AC687" s="1"/>
      <c r="AD687" s="1"/>
      <c r="AE687" s="1"/>
    </row>
    <row r="688" spans="1:31" ht="15.75" customHeight="1" x14ac:dyDescent="0.25">
      <c r="A688" s="1"/>
      <c r="B688" s="1"/>
      <c r="C688" s="2"/>
      <c r="D688" s="123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130"/>
      <c r="X688" s="130"/>
      <c r="Y688" s="130"/>
      <c r="Z688" s="130"/>
      <c r="AA688" s="174"/>
      <c r="AB688" s="1"/>
      <c r="AC688" s="1"/>
      <c r="AD688" s="1"/>
      <c r="AE688" s="1"/>
    </row>
    <row r="689" spans="1:31" ht="15.75" customHeight="1" x14ac:dyDescent="0.25">
      <c r="A689" s="1"/>
      <c r="B689" s="1"/>
      <c r="C689" s="2"/>
      <c r="D689" s="123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130"/>
      <c r="X689" s="130"/>
      <c r="Y689" s="130"/>
      <c r="Z689" s="130"/>
      <c r="AA689" s="174"/>
      <c r="AB689" s="1"/>
      <c r="AC689" s="1"/>
      <c r="AD689" s="1"/>
      <c r="AE689" s="1"/>
    </row>
    <row r="690" spans="1:31" ht="15.75" customHeight="1" x14ac:dyDescent="0.25">
      <c r="A690" s="1"/>
      <c r="B690" s="1"/>
      <c r="C690" s="2"/>
      <c r="D690" s="123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130"/>
      <c r="X690" s="130"/>
      <c r="Y690" s="130"/>
      <c r="Z690" s="130"/>
      <c r="AA690" s="174"/>
      <c r="AB690" s="1"/>
      <c r="AC690" s="1"/>
      <c r="AD690" s="1"/>
      <c r="AE690" s="1"/>
    </row>
    <row r="691" spans="1:31" ht="15.75" customHeight="1" x14ac:dyDescent="0.25">
      <c r="A691" s="1"/>
      <c r="B691" s="1"/>
      <c r="C691" s="2"/>
      <c r="D691" s="123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130"/>
      <c r="X691" s="130"/>
      <c r="Y691" s="130"/>
      <c r="Z691" s="130"/>
      <c r="AA691" s="174"/>
      <c r="AB691" s="1"/>
      <c r="AC691" s="1"/>
      <c r="AD691" s="1"/>
      <c r="AE691" s="1"/>
    </row>
    <row r="692" spans="1:31" ht="15.75" customHeight="1" x14ac:dyDescent="0.25">
      <c r="A692" s="1"/>
      <c r="B692" s="1"/>
      <c r="C692" s="2"/>
      <c r="D692" s="123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130"/>
      <c r="X692" s="130"/>
      <c r="Y692" s="130"/>
      <c r="Z692" s="130"/>
      <c r="AA692" s="174"/>
      <c r="AB692" s="1"/>
      <c r="AC692" s="1"/>
      <c r="AD692" s="1"/>
      <c r="AE692" s="1"/>
    </row>
    <row r="693" spans="1:31" ht="15.75" customHeight="1" x14ac:dyDescent="0.25">
      <c r="A693" s="1"/>
      <c r="B693" s="1"/>
      <c r="C693" s="2"/>
      <c r="D693" s="123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130"/>
      <c r="X693" s="130"/>
      <c r="Y693" s="130"/>
      <c r="Z693" s="130"/>
      <c r="AA693" s="174"/>
      <c r="AB693" s="1"/>
      <c r="AC693" s="1"/>
      <c r="AD693" s="1"/>
      <c r="AE693" s="1"/>
    </row>
    <row r="694" spans="1:31" ht="15.75" customHeight="1" x14ac:dyDescent="0.25">
      <c r="A694" s="1"/>
      <c r="B694" s="1"/>
      <c r="C694" s="2"/>
      <c r="D694" s="123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130"/>
      <c r="X694" s="130"/>
      <c r="Y694" s="130"/>
      <c r="Z694" s="130"/>
      <c r="AA694" s="174"/>
      <c r="AB694" s="1"/>
      <c r="AC694" s="1"/>
      <c r="AD694" s="1"/>
      <c r="AE694" s="1"/>
    </row>
    <row r="695" spans="1:31" ht="15.75" customHeight="1" x14ac:dyDescent="0.25">
      <c r="A695" s="1"/>
      <c r="B695" s="1"/>
      <c r="C695" s="2"/>
      <c r="D695" s="123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130"/>
      <c r="X695" s="130"/>
      <c r="Y695" s="130"/>
      <c r="Z695" s="130"/>
      <c r="AA695" s="174"/>
      <c r="AB695" s="1"/>
      <c r="AC695" s="1"/>
      <c r="AD695" s="1"/>
      <c r="AE695" s="1"/>
    </row>
    <row r="696" spans="1:31" ht="15.75" customHeight="1" x14ac:dyDescent="0.25">
      <c r="A696" s="1"/>
      <c r="B696" s="1"/>
      <c r="C696" s="2"/>
      <c r="D696" s="123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130"/>
      <c r="X696" s="130"/>
      <c r="Y696" s="130"/>
      <c r="Z696" s="130"/>
      <c r="AA696" s="174"/>
      <c r="AB696" s="1"/>
      <c r="AC696" s="1"/>
      <c r="AD696" s="1"/>
      <c r="AE696" s="1"/>
    </row>
    <row r="697" spans="1:31" ht="15.75" customHeight="1" x14ac:dyDescent="0.25">
      <c r="A697" s="1"/>
      <c r="B697" s="1"/>
      <c r="C697" s="2"/>
      <c r="D697" s="123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130"/>
      <c r="X697" s="130"/>
      <c r="Y697" s="130"/>
      <c r="Z697" s="130"/>
      <c r="AA697" s="174"/>
      <c r="AB697" s="1"/>
      <c r="AC697" s="1"/>
      <c r="AD697" s="1"/>
      <c r="AE697" s="1"/>
    </row>
    <row r="698" spans="1:31" ht="15.75" customHeight="1" x14ac:dyDescent="0.25">
      <c r="A698" s="1"/>
      <c r="B698" s="1"/>
      <c r="C698" s="2"/>
      <c r="D698" s="123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130"/>
      <c r="X698" s="130"/>
      <c r="Y698" s="130"/>
      <c r="Z698" s="130"/>
      <c r="AA698" s="174"/>
      <c r="AB698" s="1"/>
      <c r="AC698" s="1"/>
      <c r="AD698" s="1"/>
      <c r="AE698" s="1"/>
    </row>
    <row r="699" spans="1:31" ht="15.75" customHeight="1" x14ac:dyDescent="0.25">
      <c r="A699" s="1"/>
      <c r="B699" s="1"/>
      <c r="C699" s="2"/>
      <c r="D699" s="123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130"/>
      <c r="X699" s="130"/>
      <c r="Y699" s="130"/>
      <c r="Z699" s="130"/>
      <c r="AA699" s="174"/>
      <c r="AB699" s="1"/>
      <c r="AC699" s="1"/>
      <c r="AD699" s="1"/>
      <c r="AE699" s="1"/>
    </row>
    <row r="700" spans="1:31" ht="15.75" customHeight="1" x14ac:dyDescent="0.25">
      <c r="A700" s="1"/>
      <c r="B700" s="1"/>
      <c r="C700" s="2"/>
      <c r="D700" s="123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130"/>
      <c r="X700" s="130"/>
      <c r="Y700" s="130"/>
      <c r="Z700" s="130"/>
      <c r="AA700" s="174"/>
      <c r="AB700" s="1"/>
      <c r="AC700" s="1"/>
      <c r="AD700" s="1"/>
      <c r="AE700" s="1"/>
    </row>
    <row r="701" spans="1:31" ht="15.75" customHeight="1" x14ac:dyDescent="0.25">
      <c r="A701" s="1"/>
      <c r="B701" s="1"/>
      <c r="C701" s="2"/>
      <c r="D701" s="123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130"/>
      <c r="X701" s="130"/>
      <c r="Y701" s="130"/>
      <c r="Z701" s="130"/>
      <c r="AA701" s="174"/>
      <c r="AB701" s="1"/>
      <c r="AC701" s="1"/>
      <c r="AD701" s="1"/>
      <c r="AE701" s="1"/>
    </row>
    <row r="702" spans="1:31" ht="15.75" customHeight="1" x14ac:dyDescent="0.25">
      <c r="A702" s="1"/>
      <c r="B702" s="1"/>
      <c r="C702" s="2"/>
      <c r="D702" s="123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130"/>
      <c r="X702" s="130"/>
      <c r="Y702" s="130"/>
      <c r="Z702" s="130"/>
      <c r="AA702" s="174"/>
      <c r="AB702" s="1"/>
      <c r="AC702" s="1"/>
      <c r="AD702" s="1"/>
      <c r="AE702" s="1"/>
    </row>
    <row r="703" spans="1:31" ht="15.75" customHeight="1" x14ac:dyDescent="0.25">
      <c r="A703" s="1"/>
      <c r="B703" s="1"/>
      <c r="C703" s="2"/>
      <c r="D703" s="123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130"/>
      <c r="X703" s="130"/>
      <c r="Y703" s="130"/>
      <c r="Z703" s="130"/>
      <c r="AA703" s="174"/>
      <c r="AB703" s="1"/>
      <c r="AC703" s="1"/>
      <c r="AD703" s="1"/>
      <c r="AE703" s="1"/>
    </row>
    <row r="704" spans="1:31" ht="15.75" customHeight="1" x14ac:dyDescent="0.25">
      <c r="A704" s="1"/>
      <c r="B704" s="1"/>
      <c r="C704" s="2"/>
      <c r="D704" s="123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130"/>
      <c r="X704" s="130"/>
      <c r="Y704" s="130"/>
      <c r="Z704" s="130"/>
      <c r="AA704" s="174"/>
      <c r="AB704" s="1"/>
      <c r="AC704" s="1"/>
      <c r="AD704" s="1"/>
      <c r="AE704" s="1"/>
    </row>
    <row r="705" spans="1:31" ht="15.75" customHeight="1" x14ac:dyDescent="0.25">
      <c r="A705" s="1"/>
      <c r="B705" s="1"/>
      <c r="C705" s="2"/>
      <c r="D705" s="123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130"/>
      <c r="X705" s="130"/>
      <c r="Y705" s="130"/>
      <c r="Z705" s="130"/>
      <c r="AA705" s="174"/>
      <c r="AB705" s="1"/>
      <c r="AC705" s="1"/>
      <c r="AD705" s="1"/>
      <c r="AE705" s="1"/>
    </row>
    <row r="706" spans="1:31" ht="15.75" customHeight="1" x14ac:dyDescent="0.25">
      <c r="A706" s="1"/>
      <c r="B706" s="1"/>
      <c r="C706" s="2"/>
      <c r="D706" s="123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130"/>
      <c r="X706" s="130"/>
      <c r="Y706" s="130"/>
      <c r="Z706" s="130"/>
      <c r="AA706" s="174"/>
      <c r="AB706" s="1"/>
      <c r="AC706" s="1"/>
      <c r="AD706" s="1"/>
      <c r="AE706" s="1"/>
    </row>
    <row r="707" spans="1:31" ht="15.75" customHeight="1" x14ac:dyDescent="0.25">
      <c r="A707" s="1"/>
      <c r="B707" s="1"/>
      <c r="C707" s="2"/>
      <c r="D707" s="123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130"/>
      <c r="X707" s="130"/>
      <c r="Y707" s="130"/>
      <c r="Z707" s="130"/>
      <c r="AA707" s="174"/>
      <c r="AB707" s="1"/>
      <c r="AC707" s="1"/>
      <c r="AD707" s="1"/>
      <c r="AE707" s="1"/>
    </row>
    <row r="708" spans="1:31" ht="15.75" customHeight="1" x14ac:dyDescent="0.25">
      <c r="A708" s="1"/>
      <c r="B708" s="1"/>
      <c r="C708" s="2"/>
      <c r="D708" s="123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130"/>
      <c r="X708" s="130"/>
      <c r="Y708" s="130"/>
      <c r="Z708" s="130"/>
      <c r="AA708" s="174"/>
      <c r="AB708" s="1"/>
      <c r="AC708" s="1"/>
      <c r="AD708" s="1"/>
      <c r="AE708" s="1"/>
    </row>
    <row r="709" spans="1:31" ht="15.75" customHeight="1" x14ac:dyDescent="0.25">
      <c r="A709" s="1"/>
      <c r="B709" s="1"/>
      <c r="C709" s="2"/>
      <c r="D709" s="123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130"/>
      <c r="X709" s="130"/>
      <c r="Y709" s="130"/>
      <c r="Z709" s="130"/>
      <c r="AA709" s="174"/>
      <c r="AB709" s="1"/>
      <c r="AC709" s="1"/>
      <c r="AD709" s="1"/>
      <c r="AE709" s="1"/>
    </row>
    <row r="710" spans="1:31" ht="15.75" customHeight="1" x14ac:dyDescent="0.25">
      <c r="A710" s="1"/>
      <c r="B710" s="1"/>
      <c r="C710" s="2"/>
      <c r="D710" s="123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130"/>
      <c r="X710" s="130"/>
      <c r="Y710" s="130"/>
      <c r="Z710" s="130"/>
      <c r="AA710" s="174"/>
      <c r="AB710" s="1"/>
      <c r="AC710" s="1"/>
      <c r="AD710" s="1"/>
      <c r="AE710" s="1"/>
    </row>
    <row r="711" spans="1:31" ht="15.75" customHeight="1" x14ac:dyDescent="0.25">
      <c r="A711" s="1"/>
      <c r="B711" s="1"/>
      <c r="C711" s="2"/>
      <c r="D711" s="123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130"/>
      <c r="X711" s="130"/>
      <c r="Y711" s="130"/>
      <c r="Z711" s="130"/>
      <c r="AA711" s="174"/>
      <c r="AB711" s="1"/>
      <c r="AC711" s="1"/>
      <c r="AD711" s="1"/>
      <c r="AE711" s="1"/>
    </row>
    <row r="712" spans="1:31" ht="15.75" customHeight="1" x14ac:dyDescent="0.25">
      <c r="A712" s="1"/>
      <c r="B712" s="1"/>
      <c r="C712" s="2"/>
      <c r="D712" s="123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130"/>
      <c r="X712" s="130"/>
      <c r="Y712" s="130"/>
      <c r="Z712" s="130"/>
      <c r="AA712" s="174"/>
      <c r="AB712" s="1"/>
      <c r="AC712" s="1"/>
      <c r="AD712" s="1"/>
      <c r="AE712" s="1"/>
    </row>
    <row r="713" spans="1:31" ht="15.75" customHeight="1" x14ac:dyDescent="0.25">
      <c r="A713" s="1"/>
      <c r="B713" s="1"/>
      <c r="C713" s="2"/>
      <c r="D713" s="123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130"/>
      <c r="X713" s="130"/>
      <c r="Y713" s="130"/>
      <c r="Z713" s="130"/>
      <c r="AA713" s="174"/>
      <c r="AB713" s="1"/>
      <c r="AC713" s="1"/>
      <c r="AD713" s="1"/>
      <c r="AE713" s="1"/>
    </row>
    <row r="714" spans="1:31" ht="15.75" customHeight="1" x14ac:dyDescent="0.25">
      <c r="A714" s="1"/>
      <c r="B714" s="1"/>
      <c r="C714" s="2"/>
      <c r="D714" s="123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130"/>
      <c r="X714" s="130"/>
      <c r="Y714" s="130"/>
      <c r="Z714" s="130"/>
      <c r="AA714" s="174"/>
      <c r="AB714" s="1"/>
      <c r="AC714" s="1"/>
      <c r="AD714" s="1"/>
      <c r="AE714" s="1"/>
    </row>
    <row r="715" spans="1:31" ht="15.75" customHeight="1" x14ac:dyDescent="0.25">
      <c r="A715" s="1"/>
      <c r="B715" s="1"/>
      <c r="C715" s="2"/>
      <c r="D715" s="123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130"/>
      <c r="X715" s="130"/>
      <c r="Y715" s="130"/>
      <c r="Z715" s="130"/>
      <c r="AA715" s="174"/>
      <c r="AB715" s="1"/>
      <c r="AC715" s="1"/>
      <c r="AD715" s="1"/>
      <c r="AE715" s="1"/>
    </row>
    <row r="716" spans="1:31" ht="15.75" customHeight="1" x14ac:dyDescent="0.25">
      <c r="A716" s="1"/>
      <c r="B716" s="1"/>
      <c r="C716" s="2"/>
      <c r="D716" s="123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130"/>
      <c r="X716" s="130"/>
      <c r="Y716" s="130"/>
      <c r="Z716" s="130"/>
      <c r="AA716" s="174"/>
      <c r="AB716" s="1"/>
      <c r="AC716" s="1"/>
      <c r="AD716" s="1"/>
      <c r="AE716" s="1"/>
    </row>
    <row r="717" spans="1:31" ht="15.75" customHeight="1" x14ac:dyDescent="0.25">
      <c r="A717" s="1"/>
      <c r="B717" s="1"/>
      <c r="C717" s="2"/>
      <c r="D717" s="123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130"/>
      <c r="X717" s="130"/>
      <c r="Y717" s="130"/>
      <c r="Z717" s="130"/>
      <c r="AA717" s="174"/>
      <c r="AB717" s="1"/>
      <c r="AC717" s="1"/>
      <c r="AD717" s="1"/>
      <c r="AE717" s="1"/>
    </row>
    <row r="718" spans="1:31" ht="15.75" customHeight="1" x14ac:dyDescent="0.25">
      <c r="A718" s="1"/>
      <c r="B718" s="1"/>
      <c r="C718" s="2"/>
      <c r="D718" s="123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130"/>
      <c r="X718" s="130"/>
      <c r="Y718" s="130"/>
      <c r="Z718" s="130"/>
      <c r="AA718" s="174"/>
      <c r="AB718" s="1"/>
      <c r="AC718" s="1"/>
      <c r="AD718" s="1"/>
      <c r="AE718" s="1"/>
    </row>
    <row r="719" spans="1:31" ht="15.75" customHeight="1" x14ac:dyDescent="0.25">
      <c r="A719" s="1"/>
      <c r="B719" s="1"/>
      <c r="C719" s="2"/>
      <c r="D719" s="123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130"/>
      <c r="X719" s="130"/>
      <c r="Y719" s="130"/>
      <c r="Z719" s="130"/>
      <c r="AA719" s="174"/>
      <c r="AB719" s="1"/>
      <c r="AC719" s="1"/>
      <c r="AD719" s="1"/>
      <c r="AE719" s="1"/>
    </row>
    <row r="720" spans="1:31" ht="15.75" customHeight="1" x14ac:dyDescent="0.25">
      <c r="A720" s="1"/>
      <c r="B720" s="1"/>
      <c r="C720" s="2"/>
      <c r="D720" s="123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130"/>
      <c r="X720" s="130"/>
      <c r="Y720" s="130"/>
      <c r="Z720" s="130"/>
      <c r="AA720" s="174"/>
      <c r="AB720" s="1"/>
      <c r="AC720" s="1"/>
      <c r="AD720" s="1"/>
      <c r="AE720" s="1"/>
    </row>
    <row r="721" spans="1:31" ht="15.75" customHeight="1" x14ac:dyDescent="0.25">
      <c r="A721" s="1"/>
      <c r="B721" s="1"/>
      <c r="C721" s="2"/>
      <c r="D721" s="123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130"/>
      <c r="X721" s="130"/>
      <c r="Y721" s="130"/>
      <c r="Z721" s="130"/>
      <c r="AA721" s="174"/>
      <c r="AB721" s="1"/>
      <c r="AC721" s="1"/>
      <c r="AD721" s="1"/>
      <c r="AE721" s="1"/>
    </row>
    <row r="722" spans="1:31" ht="15.75" customHeight="1" x14ac:dyDescent="0.25">
      <c r="A722" s="1"/>
      <c r="B722" s="1"/>
      <c r="C722" s="2"/>
      <c r="D722" s="123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130"/>
      <c r="X722" s="130"/>
      <c r="Y722" s="130"/>
      <c r="Z722" s="130"/>
      <c r="AA722" s="174"/>
      <c r="AB722" s="1"/>
      <c r="AC722" s="1"/>
      <c r="AD722" s="1"/>
      <c r="AE722" s="1"/>
    </row>
    <row r="723" spans="1:31" ht="15.75" customHeight="1" x14ac:dyDescent="0.25">
      <c r="A723" s="1"/>
      <c r="B723" s="1"/>
      <c r="C723" s="2"/>
      <c r="D723" s="123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130"/>
      <c r="X723" s="130"/>
      <c r="Y723" s="130"/>
      <c r="Z723" s="130"/>
      <c r="AA723" s="174"/>
      <c r="AB723" s="1"/>
      <c r="AC723" s="1"/>
      <c r="AD723" s="1"/>
      <c r="AE723" s="1"/>
    </row>
    <row r="724" spans="1:31" ht="15.75" customHeight="1" x14ac:dyDescent="0.25">
      <c r="A724" s="1"/>
      <c r="B724" s="1"/>
      <c r="C724" s="2"/>
      <c r="D724" s="123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130"/>
      <c r="X724" s="130"/>
      <c r="Y724" s="130"/>
      <c r="Z724" s="130"/>
      <c r="AA724" s="174"/>
      <c r="AB724" s="1"/>
      <c r="AC724" s="1"/>
      <c r="AD724" s="1"/>
      <c r="AE724" s="1"/>
    </row>
    <row r="725" spans="1:31" ht="15.75" customHeight="1" x14ac:dyDescent="0.25">
      <c r="A725" s="1"/>
      <c r="B725" s="1"/>
      <c r="C725" s="2"/>
      <c r="D725" s="123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130"/>
      <c r="X725" s="130"/>
      <c r="Y725" s="130"/>
      <c r="Z725" s="130"/>
      <c r="AA725" s="174"/>
      <c r="AB725" s="1"/>
      <c r="AC725" s="1"/>
      <c r="AD725" s="1"/>
      <c r="AE725" s="1"/>
    </row>
    <row r="726" spans="1:31" ht="15.75" customHeight="1" x14ac:dyDescent="0.25">
      <c r="A726" s="1"/>
      <c r="B726" s="1"/>
      <c r="C726" s="2"/>
      <c r="D726" s="123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130"/>
      <c r="X726" s="130"/>
      <c r="Y726" s="130"/>
      <c r="Z726" s="130"/>
      <c r="AA726" s="174"/>
      <c r="AB726" s="1"/>
      <c r="AC726" s="1"/>
      <c r="AD726" s="1"/>
      <c r="AE726" s="1"/>
    </row>
    <row r="727" spans="1:31" ht="15.75" customHeight="1" x14ac:dyDescent="0.25">
      <c r="A727" s="1"/>
      <c r="B727" s="1"/>
      <c r="C727" s="2"/>
      <c r="D727" s="123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130"/>
      <c r="X727" s="130"/>
      <c r="Y727" s="130"/>
      <c r="Z727" s="130"/>
      <c r="AA727" s="174"/>
      <c r="AB727" s="1"/>
      <c r="AC727" s="1"/>
      <c r="AD727" s="1"/>
      <c r="AE727" s="1"/>
    </row>
    <row r="728" spans="1:31" ht="15.75" customHeight="1" x14ac:dyDescent="0.25">
      <c r="A728" s="1"/>
      <c r="B728" s="1"/>
      <c r="C728" s="2"/>
      <c r="D728" s="123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130"/>
      <c r="X728" s="130"/>
      <c r="Y728" s="130"/>
      <c r="Z728" s="130"/>
      <c r="AA728" s="174"/>
      <c r="AB728" s="1"/>
      <c r="AC728" s="1"/>
      <c r="AD728" s="1"/>
      <c r="AE728" s="1"/>
    </row>
    <row r="729" spans="1:31" ht="15.75" customHeight="1" x14ac:dyDescent="0.25">
      <c r="A729" s="1"/>
      <c r="B729" s="1"/>
      <c r="C729" s="2"/>
      <c r="D729" s="123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130"/>
      <c r="X729" s="130"/>
      <c r="Y729" s="130"/>
      <c r="Z729" s="130"/>
      <c r="AA729" s="174"/>
      <c r="AB729" s="1"/>
      <c r="AC729" s="1"/>
      <c r="AD729" s="1"/>
      <c r="AE729" s="1"/>
    </row>
    <row r="730" spans="1:31" ht="15.75" customHeight="1" x14ac:dyDescent="0.25">
      <c r="A730" s="1"/>
      <c r="B730" s="1"/>
      <c r="C730" s="2"/>
      <c r="D730" s="123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130"/>
      <c r="X730" s="130"/>
      <c r="Y730" s="130"/>
      <c r="Z730" s="130"/>
      <c r="AA730" s="174"/>
      <c r="AB730" s="1"/>
      <c r="AC730" s="1"/>
      <c r="AD730" s="1"/>
      <c r="AE730" s="1"/>
    </row>
    <row r="731" spans="1:31" ht="15.75" customHeight="1" x14ac:dyDescent="0.25">
      <c r="A731" s="1"/>
      <c r="B731" s="1"/>
      <c r="C731" s="2"/>
      <c r="D731" s="123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130"/>
      <c r="X731" s="130"/>
      <c r="Y731" s="130"/>
      <c r="Z731" s="130"/>
      <c r="AA731" s="174"/>
      <c r="AB731" s="1"/>
      <c r="AC731" s="1"/>
      <c r="AD731" s="1"/>
      <c r="AE731" s="1"/>
    </row>
    <row r="732" spans="1:31" ht="15.75" customHeight="1" x14ac:dyDescent="0.25">
      <c r="A732" s="1"/>
      <c r="B732" s="1"/>
      <c r="C732" s="2"/>
      <c r="D732" s="123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130"/>
      <c r="X732" s="130"/>
      <c r="Y732" s="130"/>
      <c r="Z732" s="130"/>
      <c r="AA732" s="174"/>
      <c r="AB732" s="1"/>
      <c r="AC732" s="1"/>
      <c r="AD732" s="1"/>
      <c r="AE732" s="1"/>
    </row>
    <row r="733" spans="1:31" ht="15.75" customHeight="1" x14ac:dyDescent="0.25">
      <c r="A733" s="1"/>
      <c r="B733" s="1"/>
      <c r="C733" s="2"/>
      <c r="D733" s="123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130"/>
      <c r="X733" s="130"/>
      <c r="Y733" s="130"/>
      <c r="Z733" s="130"/>
      <c r="AA733" s="174"/>
      <c r="AB733" s="1"/>
      <c r="AC733" s="1"/>
      <c r="AD733" s="1"/>
      <c r="AE733" s="1"/>
    </row>
    <row r="734" spans="1:31" ht="15.75" customHeight="1" x14ac:dyDescent="0.25">
      <c r="A734" s="1"/>
      <c r="B734" s="1"/>
      <c r="C734" s="2"/>
      <c r="D734" s="123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130"/>
      <c r="X734" s="130"/>
      <c r="Y734" s="130"/>
      <c r="Z734" s="130"/>
      <c r="AA734" s="174"/>
      <c r="AB734" s="1"/>
      <c r="AC734" s="1"/>
      <c r="AD734" s="1"/>
      <c r="AE734" s="1"/>
    </row>
    <row r="735" spans="1:31" ht="15.75" customHeight="1" x14ac:dyDescent="0.25">
      <c r="A735" s="1"/>
      <c r="B735" s="1"/>
      <c r="C735" s="2"/>
      <c r="D735" s="123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130"/>
      <c r="X735" s="130"/>
      <c r="Y735" s="130"/>
      <c r="Z735" s="130"/>
      <c r="AA735" s="174"/>
      <c r="AB735" s="1"/>
      <c r="AC735" s="1"/>
      <c r="AD735" s="1"/>
      <c r="AE735" s="1"/>
    </row>
    <row r="736" spans="1:31" ht="15.75" customHeight="1" x14ac:dyDescent="0.25">
      <c r="A736" s="1"/>
      <c r="B736" s="1"/>
      <c r="C736" s="2"/>
      <c r="D736" s="123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130"/>
      <c r="X736" s="130"/>
      <c r="Y736" s="130"/>
      <c r="Z736" s="130"/>
      <c r="AA736" s="174"/>
      <c r="AB736" s="1"/>
      <c r="AC736" s="1"/>
      <c r="AD736" s="1"/>
      <c r="AE736" s="1"/>
    </row>
    <row r="737" spans="1:31" ht="15.75" customHeight="1" x14ac:dyDescent="0.25">
      <c r="A737" s="1"/>
      <c r="B737" s="1"/>
      <c r="C737" s="2"/>
      <c r="D737" s="123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130"/>
      <c r="X737" s="130"/>
      <c r="Y737" s="130"/>
      <c r="Z737" s="130"/>
      <c r="AA737" s="174"/>
      <c r="AB737" s="1"/>
      <c r="AC737" s="1"/>
      <c r="AD737" s="1"/>
      <c r="AE737" s="1"/>
    </row>
    <row r="738" spans="1:31" ht="15.75" customHeight="1" x14ac:dyDescent="0.25">
      <c r="A738" s="1"/>
      <c r="B738" s="1"/>
      <c r="C738" s="2"/>
      <c r="D738" s="123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130"/>
      <c r="X738" s="130"/>
      <c r="Y738" s="130"/>
      <c r="Z738" s="130"/>
      <c r="AA738" s="174"/>
      <c r="AB738" s="1"/>
      <c r="AC738" s="1"/>
      <c r="AD738" s="1"/>
      <c r="AE738" s="1"/>
    </row>
    <row r="739" spans="1:31" ht="15.75" customHeight="1" x14ac:dyDescent="0.25">
      <c r="A739" s="1"/>
      <c r="B739" s="1"/>
      <c r="C739" s="2"/>
      <c r="D739" s="123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130"/>
      <c r="X739" s="130"/>
      <c r="Y739" s="130"/>
      <c r="Z739" s="130"/>
      <c r="AA739" s="174"/>
      <c r="AB739" s="1"/>
      <c r="AC739" s="1"/>
      <c r="AD739" s="1"/>
      <c r="AE739" s="1"/>
    </row>
    <row r="740" spans="1:31" ht="15.75" customHeight="1" x14ac:dyDescent="0.25">
      <c r="A740" s="1"/>
      <c r="B740" s="1"/>
      <c r="C740" s="2"/>
      <c r="D740" s="123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130"/>
      <c r="X740" s="130"/>
      <c r="Y740" s="130"/>
      <c r="Z740" s="130"/>
      <c r="AA740" s="174"/>
      <c r="AB740" s="1"/>
      <c r="AC740" s="1"/>
      <c r="AD740" s="1"/>
      <c r="AE740" s="1"/>
    </row>
    <row r="741" spans="1:31" ht="15.75" customHeight="1" x14ac:dyDescent="0.25">
      <c r="A741" s="1"/>
      <c r="B741" s="1"/>
      <c r="C741" s="2"/>
      <c r="D741" s="123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130"/>
      <c r="X741" s="130"/>
      <c r="Y741" s="130"/>
      <c r="Z741" s="130"/>
      <c r="AA741" s="174"/>
      <c r="AB741" s="1"/>
      <c r="AC741" s="1"/>
      <c r="AD741" s="1"/>
      <c r="AE741" s="1"/>
    </row>
    <row r="742" spans="1:31" ht="15.75" customHeight="1" x14ac:dyDescent="0.25">
      <c r="A742" s="1"/>
      <c r="B742" s="1"/>
      <c r="C742" s="2"/>
      <c r="D742" s="123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130"/>
      <c r="X742" s="130"/>
      <c r="Y742" s="130"/>
      <c r="Z742" s="130"/>
      <c r="AA742" s="174"/>
      <c r="AB742" s="1"/>
      <c r="AC742" s="1"/>
      <c r="AD742" s="1"/>
      <c r="AE742" s="1"/>
    </row>
    <row r="743" spans="1:31" ht="15.75" customHeight="1" x14ac:dyDescent="0.25">
      <c r="A743" s="1"/>
      <c r="B743" s="1"/>
      <c r="C743" s="2"/>
      <c r="D743" s="123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130"/>
      <c r="X743" s="130"/>
      <c r="Y743" s="130"/>
      <c r="Z743" s="130"/>
      <c r="AA743" s="174"/>
      <c r="AB743" s="1"/>
      <c r="AC743" s="1"/>
      <c r="AD743" s="1"/>
      <c r="AE743" s="1"/>
    </row>
    <row r="744" spans="1:31" ht="15.75" customHeight="1" x14ac:dyDescent="0.25">
      <c r="A744" s="1"/>
      <c r="B744" s="1"/>
      <c r="C744" s="2"/>
      <c r="D744" s="123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130"/>
      <c r="X744" s="130"/>
      <c r="Y744" s="130"/>
      <c r="Z744" s="130"/>
      <c r="AA744" s="174"/>
      <c r="AB744" s="1"/>
      <c r="AC744" s="1"/>
      <c r="AD744" s="1"/>
      <c r="AE744" s="1"/>
    </row>
    <row r="745" spans="1:31" ht="15.75" customHeight="1" x14ac:dyDescent="0.25">
      <c r="A745" s="1"/>
      <c r="B745" s="1"/>
      <c r="C745" s="2"/>
      <c r="D745" s="123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130"/>
      <c r="X745" s="130"/>
      <c r="Y745" s="130"/>
      <c r="Z745" s="130"/>
      <c r="AA745" s="174"/>
      <c r="AB745" s="1"/>
      <c r="AC745" s="1"/>
      <c r="AD745" s="1"/>
      <c r="AE745" s="1"/>
    </row>
    <row r="746" spans="1:31" ht="15.75" customHeight="1" x14ac:dyDescent="0.25">
      <c r="A746" s="1"/>
      <c r="B746" s="1"/>
      <c r="C746" s="2"/>
      <c r="D746" s="123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130"/>
      <c r="X746" s="130"/>
      <c r="Y746" s="130"/>
      <c r="Z746" s="130"/>
      <c r="AA746" s="174"/>
      <c r="AB746" s="1"/>
      <c r="AC746" s="1"/>
      <c r="AD746" s="1"/>
      <c r="AE746" s="1"/>
    </row>
    <row r="747" spans="1:31" ht="15.75" customHeight="1" x14ac:dyDescent="0.25">
      <c r="A747" s="1"/>
      <c r="B747" s="1"/>
      <c r="C747" s="2"/>
      <c r="D747" s="123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130"/>
      <c r="X747" s="130"/>
      <c r="Y747" s="130"/>
      <c r="Z747" s="130"/>
      <c r="AA747" s="174"/>
      <c r="AB747" s="1"/>
      <c r="AC747" s="1"/>
      <c r="AD747" s="1"/>
      <c r="AE747" s="1"/>
    </row>
    <row r="748" spans="1:31" ht="15.75" customHeight="1" x14ac:dyDescent="0.25">
      <c r="A748" s="1"/>
      <c r="B748" s="1"/>
      <c r="C748" s="2"/>
      <c r="D748" s="123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130"/>
      <c r="X748" s="130"/>
      <c r="Y748" s="130"/>
      <c r="Z748" s="130"/>
      <c r="AA748" s="174"/>
      <c r="AB748" s="1"/>
      <c r="AC748" s="1"/>
      <c r="AD748" s="1"/>
      <c r="AE748" s="1"/>
    </row>
    <row r="749" spans="1:31" ht="15.75" customHeight="1" x14ac:dyDescent="0.25">
      <c r="A749" s="1"/>
      <c r="B749" s="1"/>
      <c r="C749" s="2"/>
      <c r="D749" s="123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130"/>
      <c r="X749" s="130"/>
      <c r="Y749" s="130"/>
      <c r="Z749" s="130"/>
      <c r="AA749" s="174"/>
      <c r="AB749" s="1"/>
      <c r="AC749" s="1"/>
      <c r="AD749" s="1"/>
      <c r="AE749" s="1"/>
    </row>
    <row r="750" spans="1:31" ht="15.75" customHeight="1" x14ac:dyDescent="0.25">
      <c r="A750" s="1"/>
      <c r="B750" s="1"/>
      <c r="C750" s="2"/>
      <c r="D750" s="123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130"/>
      <c r="X750" s="130"/>
      <c r="Y750" s="130"/>
      <c r="Z750" s="130"/>
      <c r="AA750" s="174"/>
      <c r="AB750" s="1"/>
      <c r="AC750" s="1"/>
      <c r="AD750" s="1"/>
      <c r="AE750" s="1"/>
    </row>
    <row r="751" spans="1:31" ht="15.75" customHeight="1" x14ac:dyDescent="0.25">
      <c r="A751" s="1"/>
      <c r="B751" s="1"/>
      <c r="C751" s="2"/>
      <c r="D751" s="123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130"/>
      <c r="X751" s="130"/>
      <c r="Y751" s="130"/>
      <c r="Z751" s="130"/>
      <c r="AA751" s="174"/>
      <c r="AB751" s="1"/>
      <c r="AC751" s="1"/>
      <c r="AD751" s="1"/>
      <c r="AE751" s="1"/>
    </row>
    <row r="752" spans="1:31" ht="15.75" customHeight="1" x14ac:dyDescent="0.25">
      <c r="A752" s="1"/>
      <c r="B752" s="1"/>
      <c r="C752" s="2"/>
      <c r="D752" s="123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130"/>
      <c r="X752" s="130"/>
      <c r="Y752" s="130"/>
      <c r="Z752" s="130"/>
      <c r="AA752" s="174"/>
      <c r="AB752" s="1"/>
      <c r="AC752" s="1"/>
      <c r="AD752" s="1"/>
      <c r="AE752" s="1"/>
    </row>
    <row r="753" spans="1:31" ht="15.75" customHeight="1" x14ac:dyDescent="0.25">
      <c r="A753" s="1"/>
      <c r="B753" s="1"/>
      <c r="C753" s="2"/>
      <c r="D753" s="123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130"/>
      <c r="X753" s="130"/>
      <c r="Y753" s="130"/>
      <c r="Z753" s="130"/>
      <c r="AA753" s="174"/>
      <c r="AB753" s="1"/>
      <c r="AC753" s="1"/>
      <c r="AD753" s="1"/>
      <c r="AE753" s="1"/>
    </row>
    <row r="754" spans="1:31" ht="15.75" customHeight="1" x14ac:dyDescent="0.25">
      <c r="A754" s="1"/>
      <c r="B754" s="1"/>
      <c r="C754" s="2"/>
      <c r="D754" s="123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130"/>
      <c r="X754" s="130"/>
      <c r="Y754" s="130"/>
      <c r="Z754" s="130"/>
      <c r="AA754" s="174"/>
      <c r="AB754" s="1"/>
      <c r="AC754" s="1"/>
      <c r="AD754" s="1"/>
      <c r="AE754" s="1"/>
    </row>
    <row r="755" spans="1:31" ht="15.75" customHeight="1" x14ac:dyDescent="0.25">
      <c r="A755" s="1"/>
      <c r="B755" s="1"/>
      <c r="C755" s="2"/>
      <c r="D755" s="123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130"/>
      <c r="X755" s="130"/>
      <c r="Y755" s="130"/>
      <c r="Z755" s="130"/>
      <c r="AA755" s="174"/>
      <c r="AB755" s="1"/>
      <c r="AC755" s="1"/>
      <c r="AD755" s="1"/>
      <c r="AE755" s="1"/>
    </row>
    <row r="756" spans="1:31" ht="15.75" customHeight="1" x14ac:dyDescent="0.25">
      <c r="A756" s="1"/>
      <c r="B756" s="1"/>
      <c r="C756" s="2"/>
      <c r="D756" s="123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130"/>
      <c r="X756" s="130"/>
      <c r="Y756" s="130"/>
      <c r="Z756" s="130"/>
      <c r="AA756" s="174"/>
      <c r="AB756" s="1"/>
      <c r="AC756" s="1"/>
      <c r="AD756" s="1"/>
      <c r="AE756" s="1"/>
    </row>
    <row r="757" spans="1:31" ht="15.75" customHeight="1" x14ac:dyDescent="0.25">
      <c r="A757" s="1"/>
      <c r="B757" s="1"/>
      <c r="C757" s="2"/>
      <c r="D757" s="123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130"/>
      <c r="X757" s="130"/>
      <c r="Y757" s="130"/>
      <c r="Z757" s="130"/>
      <c r="AA757" s="174"/>
      <c r="AB757" s="1"/>
      <c r="AC757" s="1"/>
      <c r="AD757" s="1"/>
      <c r="AE757" s="1"/>
    </row>
    <row r="758" spans="1:31" ht="15.75" customHeight="1" x14ac:dyDescent="0.25">
      <c r="A758" s="1"/>
      <c r="B758" s="1"/>
      <c r="C758" s="2"/>
      <c r="D758" s="123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130"/>
      <c r="X758" s="130"/>
      <c r="Y758" s="130"/>
      <c r="Z758" s="130"/>
      <c r="AA758" s="174"/>
      <c r="AB758" s="1"/>
      <c r="AC758" s="1"/>
      <c r="AD758" s="1"/>
      <c r="AE758" s="1"/>
    </row>
    <row r="759" spans="1:31" ht="15.75" customHeight="1" x14ac:dyDescent="0.25">
      <c r="A759" s="1"/>
      <c r="B759" s="1"/>
      <c r="C759" s="2"/>
      <c r="D759" s="123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130"/>
      <c r="X759" s="130"/>
      <c r="Y759" s="130"/>
      <c r="Z759" s="130"/>
      <c r="AA759" s="174"/>
      <c r="AB759" s="1"/>
      <c r="AC759" s="1"/>
      <c r="AD759" s="1"/>
      <c r="AE759" s="1"/>
    </row>
    <row r="760" spans="1:31" ht="15.75" customHeight="1" x14ac:dyDescent="0.25">
      <c r="A760" s="1"/>
      <c r="B760" s="1"/>
      <c r="C760" s="2"/>
      <c r="D760" s="123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130"/>
      <c r="X760" s="130"/>
      <c r="Y760" s="130"/>
      <c r="Z760" s="130"/>
      <c r="AA760" s="174"/>
      <c r="AB760" s="1"/>
      <c r="AC760" s="1"/>
      <c r="AD760" s="1"/>
      <c r="AE760" s="1"/>
    </row>
    <row r="761" spans="1:31" ht="15.75" customHeight="1" x14ac:dyDescent="0.25">
      <c r="A761" s="1"/>
      <c r="B761" s="1"/>
      <c r="C761" s="2"/>
      <c r="D761" s="123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130"/>
      <c r="X761" s="130"/>
      <c r="Y761" s="130"/>
      <c r="Z761" s="130"/>
      <c r="AA761" s="174"/>
      <c r="AB761" s="1"/>
      <c r="AC761" s="1"/>
      <c r="AD761" s="1"/>
      <c r="AE761" s="1"/>
    </row>
    <row r="762" spans="1:31" ht="15.75" customHeight="1" x14ac:dyDescent="0.25">
      <c r="A762" s="1"/>
      <c r="B762" s="1"/>
      <c r="C762" s="2"/>
      <c r="D762" s="123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130"/>
      <c r="X762" s="130"/>
      <c r="Y762" s="130"/>
      <c r="Z762" s="130"/>
      <c r="AA762" s="174"/>
      <c r="AB762" s="1"/>
      <c r="AC762" s="1"/>
      <c r="AD762" s="1"/>
      <c r="AE762" s="1"/>
    </row>
    <row r="763" spans="1:31" ht="15.75" customHeight="1" x14ac:dyDescent="0.25">
      <c r="A763" s="1"/>
      <c r="B763" s="1"/>
      <c r="C763" s="2"/>
      <c r="D763" s="123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130"/>
      <c r="X763" s="130"/>
      <c r="Y763" s="130"/>
      <c r="Z763" s="130"/>
      <c r="AA763" s="174"/>
      <c r="AB763" s="1"/>
      <c r="AC763" s="1"/>
      <c r="AD763" s="1"/>
      <c r="AE763" s="1"/>
    </row>
    <row r="764" spans="1:31" ht="15.75" customHeight="1" x14ac:dyDescent="0.25">
      <c r="A764" s="1"/>
      <c r="B764" s="1"/>
      <c r="C764" s="2"/>
      <c r="D764" s="123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130"/>
      <c r="X764" s="130"/>
      <c r="Y764" s="130"/>
      <c r="Z764" s="130"/>
      <c r="AA764" s="174"/>
      <c r="AB764" s="1"/>
      <c r="AC764" s="1"/>
      <c r="AD764" s="1"/>
      <c r="AE764" s="1"/>
    </row>
    <row r="765" spans="1:31" ht="15.75" customHeight="1" x14ac:dyDescent="0.25">
      <c r="A765" s="1"/>
      <c r="B765" s="1"/>
      <c r="C765" s="2"/>
      <c r="D765" s="123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130"/>
      <c r="X765" s="130"/>
      <c r="Y765" s="130"/>
      <c r="Z765" s="130"/>
      <c r="AA765" s="174"/>
      <c r="AB765" s="1"/>
      <c r="AC765" s="1"/>
      <c r="AD765" s="1"/>
      <c r="AE765" s="1"/>
    </row>
    <row r="766" spans="1:31" ht="15.75" customHeight="1" x14ac:dyDescent="0.25">
      <c r="A766" s="1"/>
      <c r="B766" s="1"/>
      <c r="C766" s="2"/>
      <c r="D766" s="123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130"/>
      <c r="X766" s="130"/>
      <c r="Y766" s="130"/>
      <c r="Z766" s="130"/>
      <c r="AA766" s="174"/>
      <c r="AB766" s="1"/>
      <c r="AC766" s="1"/>
      <c r="AD766" s="1"/>
      <c r="AE766" s="1"/>
    </row>
    <row r="767" spans="1:31" ht="15.75" customHeight="1" x14ac:dyDescent="0.25">
      <c r="A767" s="1"/>
      <c r="B767" s="1"/>
      <c r="C767" s="2"/>
      <c r="D767" s="123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130"/>
      <c r="X767" s="130"/>
      <c r="Y767" s="130"/>
      <c r="Z767" s="130"/>
      <c r="AA767" s="174"/>
      <c r="AB767" s="1"/>
      <c r="AC767" s="1"/>
      <c r="AD767" s="1"/>
      <c r="AE767" s="1"/>
    </row>
    <row r="768" spans="1:31" ht="15.75" customHeight="1" x14ac:dyDescent="0.25">
      <c r="A768" s="1"/>
      <c r="B768" s="1"/>
      <c r="C768" s="2"/>
      <c r="D768" s="123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130"/>
      <c r="X768" s="130"/>
      <c r="Y768" s="130"/>
      <c r="Z768" s="130"/>
      <c r="AA768" s="174"/>
      <c r="AB768" s="1"/>
      <c r="AC768" s="1"/>
      <c r="AD768" s="1"/>
      <c r="AE768" s="1"/>
    </row>
    <row r="769" spans="1:31" ht="15.75" customHeight="1" x14ac:dyDescent="0.25">
      <c r="A769" s="1"/>
      <c r="B769" s="1"/>
      <c r="C769" s="2"/>
      <c r="D769" s="123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130"/>
      <c r="X769" s="130"/>
      <c r="Y769" s="130"/>
      <c r="Z769" s="130"/>
      <c r="AA769" s="174"/>
      <c r="AB769" s="1"/>
      <c r="AC769" s="1"/>
      <c r="AD769" s="1"/>
      <c r="AE769" s="1"/>
    </row>
    <row r="770" spans="1:31" ht="15.75" customHeight="1" x14ac:dyDescent="0.25">
      <c r="A770" s="1"/>
      <c r="B770" s="1"/>
      <c r="C770" s="2"/>
      <c r="D770" s="123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130"/>
      <c r="X770" s="130"/>
      <c r="Y770" s="130"/>
      <c r="Z770" s="130"/>
      <c r="AA770" s="174"/>
      <c r="AB770" s="1"/>
      <c r="AC770" s="1"/>
      <c r="AD770" s="1"/>
      <c r="AE770" s="1"/>
    </row>
    <row r="771" spans="1:31" ht="15.75" customHeight="1" x14ac:dyDescent="0.25">
      <c r="A771" s="1"/>
      <c r="B771" s="1"/>
      <c r="C771" s="2"/>
      <c r="D771" s="123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130"/>
      <c r="X771" s="130"/>
      <c r="Y771" s="130"/>
      <c r="Z771" s="130"/>
      <c r="AA771" s="174"/>
      <c r="AB771" s="1"/>
      <c r="AC771" s="1"/>
      <c r="AD771" s="1"/>
      <c r="AE771" s="1"/>
    </row>
    <row r="772" spans="1:31" ht="15.75" customHeight="1" x14ac:dyDescent="0.25">
      <c r="A772" s="1"/>
      <c r="B772" s="1"/>
      <c r="C772" s="2"/>
      <c r="D772" s="123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130"/>
      <c r="X772" s="130"/>
      <c r="Y772" s="130"/>
      <c r="Z772" s="130"/>
      <c r="AA772" s="174"/>
      <c r="AB772" s="1"/>
      <c r="AC772" s="1"/>
      <c r="AD772" s="1"/>
      <c r="AE772" s="1"/>
    </row>
    <row r="773" spans="1:31" ht="15.75" customHeight="1" x14ac:dyDescent="0.25">
      <c r="A773" s="1"/>
      <c r="B773" s="1"/>
      <c r="C773" s="2"/>
      <c r="D773" s="123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130"/>
      <c r="X773" s="130"/>
      <c r="Y773" s="130"/>
      <c r="Z773" s="130"/>
      <c r="AA773" s="174"/>
      <c r="AB773" s="1"/>
      <c r="AC773" s="1"/>
      <c r="AD773" s="1"/>
      <c r="AE773" s="1"/>
    </row>
    <row r="774" spans="1:31" ht="15.75" customHeight="1" x14ac:dyDescent="0.25">
      <c r="A774" s="1"/>
      <c r="B774" s="1"/>
      <c r="C774" s="2"/>
      <c r="D774" s="123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130"/>
      <c r="X774" s="130"/>
      <c r="Y774" s="130"/>
      <c r="Z774" s="130"/>
      <c r="AA774" s="174"/>
      <c r="AB774" s="1"/>
      <c r="AC774" s="1"/>
      <c r="AD774" s="1"/>
      <c r="AE774" s="1"/>
    </row>
    <row r="775" spans="1:31" ht="15.75" customHeight="1" x14ac:dyDescent="0.25">
      <c r="A775" s="1"/>
      <c r="B775" s="1"/>
      <c r="C775" s="2"/>
      <c r="D775" s="123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130"/>
      <c r="X775" s="130"/>
      <c r="Y775" s="130"/>
      <c r="Z775" s="130"/>
      <c r="AA775" s="174"/>
      <c r="AB775" s="1"/>
      <c r="AC775" s="1"/>
      <c r="AD775" s="1"/>
      <c r="AE775" s="1"/>
    </row>
    <row r="776" spans="1:31" ht="15.75" customHeight="1" x14ac:dyDescent="0.25">
      <c r="A776" s="1"/>
      <c r="B776" s="1"/>
      <c r="C776" s="2"/>
      <c r="D776" s="123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130"/>
      <c r="X776" s="130"/>
      <c r="Y776" s="130"/>
      <c r="Z776" s="130"/>
      <c r="AA776" s="174"/>
      <c r="AB776" s="1"/>
      <c r="AC776" s="1"/>
      <c r="AD776" s="1"/>
      <c r="AE776" s="1"/>
    </row>
    <row r="777" spans="1:31" ht="15.75" customHeight="1" x14ac:dyDescent="0.25">
      <c r="A777" s="1"/>
      <c r="B777" s="1"/>
      <c r="C777" s="2"/>
      <c r="D777" s="123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130"/>
      <c r="X777" s="130"/>
      <c r="Y777" s="130"/>
      <c r="Z777" s="130"/>
      <c r="AA777" s="174"/>
      <c r="AB777" s="1"/>
      <c r="AC777" s="1"/>
      <c r="AD777" s="1"/>
      <c r="AE777" s="1"/>
    </row>
    <row r="778" spans="1:31" ht="15.75" customHeight="1" x14ac:dyDescent="0.25">
      <c r="A778" s="1"/>
      <c r="B778" s="1"/>
      <c r="C778" s="2"/>
      <c r="D778" s="123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130"/>
      <c r="X778" s="130"/>
      <c r="Y778" s="130"/>
      <c r="Z778" s="130"/>
      <c r="AA778" s="174"/>
      <c r="AB778" s="1"/>
      <c r="AC778" s="1"/>
      <c r="AD778" s="1"/>
      <c r="AE778" s="1"/>
    </row>
    <row r="779" spans="1:31" ht="15.75" customHeight="1" x14ac:dyDescent="0.25">
      <c r="A779" s="1"/>
      <c r="B779" s="1"/>
      <c r="C779" s="2"/>
      <c r="D779" s="123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130"/>
      <c r="X779" s="130"/>
      <c r="Y779" s="130"/>
      <c r="Z779" s="130"/>
      <c r="AA779" s="174"/>
      <c r="AB779" s="1"/>
      <c r="AC779" s="1"/>
      <c r="AD779" s="1"/>
      <c r="AE779" s="1"/>
    </row>
    <row r="780" spans="1:31" ht="15.75" customHeight="1" x14ac:dyDescent="0.25">
      <c r="A780" s="1"/>
      <c r="B780" s="1"/>
      <c r="C780" s="2"/>
      <c r="D780" s="123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130"/>
      <c r="X780" s="130"/>
      <c r="Y780" s="130"/>
      <c r="Z780" s="130"/>
      <c r="AA780" s="174"/>
      <c r="AB780" s="1"/>
      <c r="AC780" s="1"/>
      <c r="AD780" s="1"/>
      <c r="AE780" s="1"/>
    </row>
    <row r="781" spans="1:31" ht="15.75" customHeight="1" x14ac:dyDescent="0.25">
      <c r="A781" s="1"/>
      <c r="B781" s="1"/>
      <c r="C781" s="2"/>
      <c r="D781" s="123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130"/>
      <c r="X781" s="130"/>
      <c r="Y781" s="130"/>
      <c r="Z781" s="130"/>
      <c r="AA781" s="174"/>
      <c r="AB781" s="1"/>
      <c r="AC781" s="1"/>
      <c r="AD781" s="1"/>
      <c r="AE781" s="1"/>
    </row>
    <row r="782" spans="1:31" ht="15.75" customHeight="1" x14ac:dyDescent="0.25">
      <c r="A782" s="1"/>
      <c r="B782" s="1"/>
      <c r="C782" s="2"/>
      <c r="D782" s="123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130"/>
      <c r="X782" s="130"/>
      <c r="Y782" s="130"/>
      <c r="Z782" s="130"/>
      <c r="AA782" s="174"/>
      <c r="AB782" s="1"/>
      <c r="AC782" s="1"/>
      <c r="AD782" s="1"/>
      <c r="AE782" s="1"/>
    </row>
    <row r="783" spans="1:31" ht="15.75" customHeight="1" x14ac:dyDescent="0.25">
      <c r="A783" s="1"/>
      <c r="B783" s="1"/>
      <c r="C783" s="2"/>
      <c r="D783" s="123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130"/>
      <c r="X783" s="130"/>
      <c r="Y783" s="130"/>
      <c r="Z783" s="130"/>
      <c r="AA783" s="174"/>
      <c r="AB783" s="1"/>
      <c r="AC783" s="1"/>
      <c r="AD783" s="1"/>
      <c r="AE783" s="1"/>
    </row>
    <row r="784" spans="1:31" ht="15.75" customHeight="1" x14ac:dyDescent="0.25">
      <c r="A784" s="1"/>
      <c r="B784" s="1"/>
      <c r="C784" s="2"/>
      <c r="D784" s="123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130"/>
      <c r="X784" s="130"/>
      <c r="Y784" s="130"/>
      <c r="Z784" s="130"/>
      <c r="AA784" s="174"/>
      <c r="AB784" s="1"/>
      <c r="AC784" s="1"/>
      <c r="AD784" s="1"/>
      <c r="AE784" s="1"/>
    </row>
    <row r="785" spans="1:31" ht="15.75" customHeight="1" x14ac:dyDescent="0.25">
      <c r="A785" s="1"/>
      <c r="B785" s="1"/>
      <c r="C785" s="2"/>
      <c r="D785" s="123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130"/>
      <c r="X785" s="130"/>
      <c r="Y785" s="130"/>
      <c r="Z785" s="130"/>
      <c r="AA785" s="174"/>
      <c r="AB785" s="1"/>
      <c r="AC785" s="1"/>
      <c r="AD785" s="1"/>
      <c r="AE785" s="1"/>
    </row>
    <row r="786" spans="1:31" ht="15.75" customHeight="1" x14ac:dyDescent="0.25">
      <c r="A786" s="1"/>
      <c r="B786" s="1"/>
      <c r="C786" s="2"/>
      <c r="D786" s="123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130"/>
      <c r="X786" s="130"/>
      <c r="Y786" s="130"/>
      <c r="Z786" s="130"/>
      <c r="AA786" s="174"/>
      <c r="AB786" s="1"/>
      <c r="AC786" s="1"/>
      <c r="AD786" s="1"/>
      <c r="AE786" s="1"/>
    </row>
    <row r="787" spans="1:31" ht="15.75" customHeight="1" x14ac:dyDescent="0.25">
      <c r="A787" s="1"/>
      <c r="B787" s="1"/>
      <c r="C787" s="2"/>
      <c r="D787" s="123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130"/>
      <c r="X787" s="130"/>
      <c r="Y787" s="130"/>
      <c r="Z787" s="130"/>
      <c r="AA787" s="174"/>
      <c r="AB787" s="1"/>
      <c r="AC787" s="1"/>
      <c r="AD787" s="1"/>
      <c r="AE787" s="1"/>
    </row>
    <row r="788" spans="1:31" ht="15.75" customHeight="1" x14ac:dyDescent="0.25">
      <c r="A788" s="1"/>
      <c r="B788" s="1"/>
      <c r="C788" s="2"/>
      <c r="D788" s="123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130"/>
      <c r="X788" s="130"/>
      <c r="Y788" s="130"/>
      <c r="Z788" s="130"/>
      <c r="AA788" s="174"/>
      <c r="AB788" s="1"/>
      <c r="AC788" s="1"/>
      <c r="AD788" s="1"/>
      <c r="AE788" s="1"/>
    </row>
    <row r="789" spans="1:31" ht="15.75" customHeight="1" x14ac:dyDescent="0.25">
      <c r="A789" s="1"/>
      <c r="B789" s="1"/>
      <c r="C789" s="2"/>
      <c r="D789" s="123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130"/>
      <c r="X789" s="130"/>
      <c r="Y789" s="130"/>
      <c r="Z789" s="130"/>
      <c r="AA789" s="174"/>
      <c r="AB789" s="1"/>
      <c r="AC789" s="1"/>
      <c r="AD789" s="1"/>
      <c r="AE789" s="1"/>
    </row>
    <row r="790" spans="1:31" ht="15.75" customHeight="1" x14ac:dyDescent="0.25">
      <c r="A790" s="1"/>
      <c r="B790" s="1"/>
      <c r="C790" s="2"/>
      <c r="D790" s="123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130"/>
      <c r="X790" s="130"/>
      <c r="Y790" s="130"/>
      <c r="Z790" s="130"/>
      <c r="AA790" s="174"/>
      <c r="AB790" s="1"/>
      <c r="AC790" s="1"/>
      <c r="AD790" s="1"/>
      <c r="AE790" s="1"/>
    </row>
    <row r="791" spans="1:31" ht="15.75" customHeight="1" x14ac:dyDescent="0.25">
      <c r="A791" s="1"/>
      <c r="B791" s="1"/>
      <c r="C791" s="2"/>
      <c r="D791" s="123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130"/>
      <c r="X791" s="130"/>
      <c r="Y791" s="130"/>
      <c r="Z791" s="130"/>
      <c r="AA791" s="174"/>
      <c r="AB791" s="1"/>
      <c r="AC791" s="1"/>
      <c r="AD791" s="1"/>
      <c r="AE791" s="1"/>
    </row>
    <row r="792" spans="1:31" ht="15.75" customHeight="1" x14ac:dyDescent="0.25">
      <c r="A792" s="1"/>
      <c r="B792" s="1"/>
      <c r="C792" s="2"/>
      <c r="D792" s="123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130"/>
      <c r="X792" s="130"/>
      <c r="Y792" s="130"/>
      <c r="Z792" s="130"/>
      <c r="AA792" s="174"/>
      <c r="AB792" s="1"/>
      <c r="AC792" s="1"/>
      <c r="AD792" s="1"/>
      <c r="AE792" s="1"/>
    </row>
    <row r="793" spans="1:31" ht="15.75" customHeight="1" x14ac:dyDescent="0.25">
      <c r="A793" s="1"/>
      <c r="B793" s="1"/>
      <c r="C793" s="2"/>
      <c r="D793" s="123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130"/>
      <c r="X793" s="130"/>
      <c r="Y793" s="130"/>
      <c r="Z793" s="130"/>
      <c r="AA793" s="174"/>
      <c r="AB793" s="1"/>
      <c r="AC793" s="1"/>
      <c r="AD793" s="1"/>
      <c r="AE793" s="1"/>
    </row>
    <row r="794" spans="1:31" ht="15.75" customHeight="1" x14ac:dyDescent="0.25">
      <c r="A794" s="1"/>
      <c r="B794" s="1"/>
      <c r="C794" s="2"/>
      <c r="D794" s="123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130"/>
      <c r="X794" s="130"/>
      <c r="Y794" s="130"/>
      <c r="Z794" s="130"/>
      <c r="AA794" s="174"/>
      <c r="AB794" s="1"/>
      <c r="AC794" s="1"/>
      <c r="AD794" s="1"/>
      <c r="AE794" s="1"/>
    </row>
    <row r="795" spans="1:31" ht="15.75" customHeight="1" x14ac:dyDescent="0.25">
      <c r="A795" s="1"/>
      <c r="B795" s="1"/>
      <c r="C795" s="2"/>
      <c r="D795" s="123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130"/>
      <c r="X795" s="130"/>
      <c r="Y795" s="130"/>
      <c r="Z795" s="130"/>
      <c r="AA795" s="174"/>
      <c r="AB795" s="1"/>
      <c r="AC795" s="1"/>
      <c r="AD795" s="1"/>
      <c r="AE795" s="1"/>
    </row>
    <row r="796" spans="1:31" ht="15.75" customHeight="1" x14ac:dyDescent="0.25">
      <c r="A796" s="1"/>
      <c r="B796" s="1"/>
      <c r="C796" s="2"/>
      <c r="D796" s="123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130"/>
      <c r="X796" s="130"/>
      <c r="Y796" s="130"/>
      <c r="Z796" s="130"/>
      <c r="AA796" s="174"/>
      <c r="AB796" s="1"/>
      <c r="AC796" s="1"/>
      <c r="AD796" s="1"/>
      <c r="AE796" s="1"/>
    </row>
    <row r="797" spans="1:31" ht="15.75" customHeight="1" x14ac:dyDescent="0.25">
      <c r="A797" s="1"/>
      <c r="B797" s="1"/>
      <c r="C797" s="2"/>
      <c r="D797" s="123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130"/>
      <c r="X797" s="130"/>
      <c r="Y797" s="130"/>
      <c r="Z797" s="130"/>
      <c r="AA797" s="174"/>
      <c r="AB797" s="1"/>
      <c r="AC797" s="1"/>
      <c r="AD797" s="1"/>
      <c r="AE797" s="1"/>
    </row>
    <row r="798" spans="1:31" ht="15.75" customHeight="1" x14ac:dyDescent="0.25">
      <c r="A798" s="1"/>
      <c r="B798" s="1"/>
      <c r="C798" s="2"/>
      <c r="D798" s="123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130"/>
      <c r="X798" s="130"/>
      <c r="Y798" s="130"/>
      <c r="Z798" s="130"/>
      <c r="AA798" s="174"/>
      <c r="AB798" s="1"/>
      <c r="AC798" s="1"/>
      <c r="AD798" s="1"/>
      <c r="AE798" s="1"/>
    </row>
    <row r="799" spans="1:31" ht="15.75" customHeight="1" x14ac:dyDescent="0.25">
      <c r="A799" s="1"/>
      <c r="B799" s="1"/>
      <c r="C799" s="2"/>
      <c r="D799" s="123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130"/>
      <c r="X799" s="130"/>
      <c r="Y799" s="130"/>
      <c r="Z799" s="130"/>
      <c r="AA799" s="174"/>
      <c r="AB799" s="1"/>
      <c r="AC799" s="1"/>
      <c r="AD799" s="1"/>
      <c r="AE799" s="1"/>
    </row>
    <row r="800" spans="1:31" ht="15.75" customHeight="1" x14ac:dyDescent="0.25">
      <c r="A800" s="1"/>
      <c r="B800" s="1"/>
      <c r="C800" s="2"/>
      <c r="D800" s="123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130"/>
      <c r="X800" s="130"/>
      <c r="Y800" s="130"/>
      <c r="Z800" s="130"/>
      <c r="AA800" s="174"/>
      <c r="AB800" s="1"/>
      <c r="AC800" s="1"/>
      <c r="AD800" s="1"/>
      <c r="AE800" s="1"/>
    </row>
    <row r="801" spans="1:31" ht="15.75" customHeight="1" x14ac:dyDescent="0.25">
      <c r="A801" s="1"/>
      <c r="B801" s="1"/>
      <c r="C801" s="2"/>
      <c r="D801" s="123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130"/>
      <c r="X801" s="130"/>
      <c r="Y801" s="130"/>
      <c r="Z801" s="130"/>
      <c r="AA801" s="174"/>
      <c r="AB801" s="1"/>
      <c r="AC801" s="1"/>
      <c r="AD801" s="1"/>
      <c r="AE801" s="1"/>
    </row>
    <row r="802" spans="1:31" ht="15.75" customHeight="1" x14ac:dyDescent="0.25">
      <c r="A802" s="1"/>
      <c r="B802" s="1"/>
      <c r="C802" s="2"/>
      <c r="D802" s="123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130"/>
      <c r="X802" s="130"/>
      <c r="Y802" s="130"/>
      <c r="Z802" s="130"/>
      <c r="AA802" s="174"/>
      <c r="AB802" s="1"/>
      <c r="AC802" s="1"/>
      <c r="AD802" s="1"/>
      <c r="AE802" s="1"/>
    </row>
    <row r="803" spans="1:31" ht="15.75" customHeight="1" x14ac:dyDescent="0.25">
      <c r="A803" s="1"/>
      <c r="B803" s="1"/>
      <c r="C803" s="2"/>
      <c r="D803" s="123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130"/>
      <c r="X803" s="130"/>
      <c r="Y803" s="130"/>
      <c r="Z803" s="130"/>
      <c r="AA803" s="174"/>
      <c r="AB803" s="1"/>
      <c r="AC803" s="1"/>
      <c r="AD803" s="1"/>
      <c r="AE803" s="1"/>
    </row>
    <row r="804" spans="1:31" ht="15.75" customHeight="1" x14ac:dyDescent="0.25">
      <c r="A804" s="1"/>
      <c r="B804" s="1"/>
      <c r="C804" s="2"/>
      <c r="D804" s="123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130"/>
      <c r="X804" s="130"/>
      <c r="Y804" s="130"/>
      <c r="Z804" s="130"/>
      <c r="AA804" s="174"/>
      <c r="AB804" s="1"/>
      <c r="AC804" s="1"/>
      <c r="AD804" s="1"/>
      <c r="AE804" s="1"/>
    </row>
    <row r="805" spans="1:31" ht="15.75" customHeight="1" x14ac:dyDescent="0.25">
      <c r="A805" s="1"/>
      <c r="B805" s="1"/>
      <c r="C805" s="2"/>
      <c r="D805" s="123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130"/>
      <c r="X805" s="130"/>
      <c r="Y805" s="130"/>
      <c r="Z805" s="130"/>
      <c r="AA805" s="174"/>
      <c r="AB805" s="1"/>
      <c r="AC805" s="1"/>
      <c r="AD805" s="1"/>
      <c r="AE805" s="1"/>
    </row>
    <row r="806" spans="1:31" ht="15.75" customHeight="1" x14ac:dyDescent="0.25">
      <c r="A806" s="1"/>
      <c r="B806" s="1"/>
      <c r="C806" s="2"/>
      <c r="D806" s="123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130"/>
      <c r="X806" s="130"/>
      <c r="Y806" s="130"/>
      <c r="Z806" s="130"/>
      <c r="AA806" s="174"/>
      <c r="AB806" s="1"/>
      <c r="AC806" s="1"/>
      <c r="AD806" s="1"/>
      <c r="AE806" s="1"/>
    </row>
    <row r="807" spans="1:31" ht="15.75" customHeight="1" x14ac:dyDescent="0.25">
      <c r="A807" s="1"/>
      <c r="B807" s="1"/>
      <c r="C807" s="2"/>
      <c r="D807" s="123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130"/>
      <c r="X807" s="130"/>
      <c r="Y807" s="130"/>
      <c r="Z807" s="130"/>
      <c r="AA807" s="174"/>
      <c r="AB807" s="1"/>
      <c r="AC807" s="1"/>
      <c r="AD807" s="1"/>
      <c r="AE807" s="1"/>
    </row>
    <row r="808" spans="1:31" ht="15.75" customHeight="1" x14ac:dyDescent="0.25">
      <c r="A808" s="1"/>
      <c r="B808" s="1"/>
      <c r="C808" s="2"/>
      <c r="D808" s="123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130"/>
      <c r="X808" s="130"/>
      <c r="Y808" s="130"/>
      <c r="Z808" s="130"/>
      <c r="AA808" s="174"/>
      <c r="AB808" s="1"/>
      <c r="AC808" s="1"/>
      <c r="AD808" s="1"/>
      <c r="AE808" s="1"/>
    </row>
    <row r="809" spans="1:31" ht="15.75" customHeight="1" x14ac:dyDescent="0.25">
      <c r="A809" s="1"/>
      <c r="B809" s="1"/>
      <c r="C809" s="2"/>
      <c r="D809" s="123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130"/>
      <c r="X809" s="130"/>
      <c r="Y809" s="130"/>
      <c r="Z809" s="130"/>
      <c r="AA809" s="174"/>
      <c r="AB809" s="1"/>
      <c r="AC809" s="1"/>
      <c r="AD809" s="1"/>
      <c r="AE809" s="1"/>
    </row>
    <row r="810" spans="1:31" ht="15.75" customHeight="1" x14ac:dyDescent="0.25">
      <c r="A810" s="1"/>
      <c r="B810" s="1"/>
      <c r="C810" s="2"/>
      <c r="D810" s="123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130"/>
      <c r="X810" s="130"/>
      <c r="Y810" s="130"/>
      <c r="Z810" s="130"/>
      <c r="AA810" s="174"/>
      <c r="AB810" s="1"/>
      <c r="AC810" s="1"/>
      <c r="AD810" s="1"/>
      <c r="AE810" s="1"/>
    </row>
    <row r="811" spans="1:31" ht="15.75" customHeight="1" x14ac:dyDescent="0.25">
      <c r="A811" s="1"/>
      <c r="B811" s="1"/>
      <c r="C811" s="2"/>
      <c r="D811" s="123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130"/>
      <c r="X811" s="130"/>
      <c r="Y811" s="130"/>
      <c r="Z811" s="130"/>
      <c r="AA811" s="174"/>
      <c r="AB811" s="1"/>
      <c r="AC811" s="1"/>
      <c r="AD811" s="1"/>
      <c r="AE811" s="1"/>
    </row>
    <row r="812" spans="1:31" ht="15.75" customHeight="1" x14ac:dyDescent="0.25">
      <c r="A812" s="1"/>
      <c r="B812" s="1"/>
      <c r="C812" s="2"/>
      <c r="D812" s="123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130"/>
      <c r="X812" s="130"/>
      <c r="Y812" s="130"/>
      <c r="Z812" s="130"/>
      <c r="AA812" s="174"/>
      <c r="AB812" s="1"/>
      <c r="AC812" s="1"/>
      <c r="AD812" s="1"/>
      <c r="AE812" s="1"/>
    </row>
    <row r="813" spans="1:31" ht="15.75" customHeight="1" x14ac:dyDescent="0.25">
      <c r="A813" s="1"/>
      <c r="B813" s="1"/>
      <c r="C813" s="2"/>
      <c r="D813" s="123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130"/>
      <c r="X813" s="130"/>
      <c r="Y813" s="130"/>
      <c r="Z813" s="130"/>
      <c r="AA813" s="174"/>
      <c r="AB813" s="1"/>
      <c r="AC813" s="1"/>
      <c r="AD813" s="1"/>
      <c r="AE813" s="1"/>
    </row>
    <row r="814" spans="1:31" ht="15.75" customHeight="1" x14ac:dyDescent="0.25">
      <c r="A814" s="1"/>
      <c r="B814" s="1"/>
      <c r="C814" s="2"/>
      <c r="D814" s="123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130"/>
      <c r="X814" s="130"/>
      <c r="Y814" s="130"/>
      <c r="Z814" s="130"/>
      <c r="AA814" s="174"/>
      <c r="AB814" s="1"/>
      <c r="AC814" s="1"/>
      <c r="AD814" s="1"/>
      <c r="AE814" s="1"/>
    </row>
    <row r="815" spans="1:31" ht="15.75" customHeight="1" x14ac:dyDescent="0.25">
      <c r="A815" s="1"/>
      <c r="B815" s="1"/>
      <c r="C815" s="2"/>
      <c r="D815" s="123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130"/>
      <c r="X815" s="130"/>
      <c r="Y815" s="130"/>
      <c r="Z815" s="130"/>
      <c r="AA815" s="174"/>
      <c r="AB815" s="1"/>
      <c r="AC815" s="1"/>
      <c r="AD815" s="1"/>
      <c r="AE815" s="1"/>
    </row>
    <row r="816" spans="1:31" ht="15.75" customHeight="1" x14ac:dyDescent="0.25">
      <c r="A816" s="1"/>
      <c r="B816" s="1"/>
      <c r="C816" s="2"/>
      <c r="D816" s="123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130"/>
      <c r="X816" s="130"/>
      <c r="Y816" s="130"/>
      <c r="Z816" s="130"/>
      <c r="AA816" s="174"/>
      <c r="AB816" s="1"/>
      <c r="AC816" s="1"/>
      <c r="AD816" s="1"/>
      <c r="AE816" s="1"/>
    </row>
    <row r="817" spans="1:31" ht="15.75" customHeight="1" x14ac:dyDescent="0.25">
      <c r="A817" s="1"/>
      <c r="B817" s="1"/>
      <c r="C817" s="2"/>
      <c r="D817" s="123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130"/>
      <c r="X817" s="130"/>
      <c r="Y817" s="130"/>
      <c r="Z817" s="130"/>
      <c r="AA817" s="174"/>
      <c r="AB817" s="1"/>
      <c r="AC817" s="1"/>
      <c r="AD817" s="1"/>
      <c r="AE817" s="1"/>
    </row>
    <row r="818" spans="1:31" ht="15.75" customHeight="1" x14ac:dyDescent="0.25">
      <c r="A818" s="1"/>
      <c r="B818" s="1"/>
      <c r="C818" s="2"/>
      <c r="D818" s="123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130"/>
      <c r="X818" s="130"/>
      <c r="Y818" s="130"/>
      <c r="Z818" s="130"/>
      <c r="AA818" s="174"/>
      <c r="AB818" s="1"/>
      <c r="AC818" s="1"/>
      <c r="AD818" s="1"/>
      <c r="AE818" s="1"/>
    </row>
    <row r="819" spans="1:31" ht="15.75" customHeight="1" x14ac:dyDescent="0.25">
      <c r="A819" s="1"/>
      <c r="B819" s="1"/>
      <c r="C819" s="2"/>
      <c r="D819" s="123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30"/>
      <c r="X819" s="130"/>
      <c r="Y819" s="130"/>
      <c r="Z819" s="130"/>
      <c r="AA819" s="174"/>
      <c r="AB819" s="1"/>
      <c r="AC819" s="1"/>
      <c r="AD819" s="1"/>
      <c r="AE819" s="1"/>
    </row>
    <row r="820" spans="1:31" ht="15.75" customHeight="1" x14ac:dyDescent="0.25">
      <c r="A820" s="1"/>
      <c r="B820" s="1"/>
      <c r="C820" s="2"/>
      <c r="D820" s="123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130"/>
      <c r="X820" s="130"/>
      <c r="Y820" s="130"/>
      <c r="Z820" s="130"/>
      <c r="AA820" s="174"/>
      <c r="AB820" s="1"/>
      <c r="AC820" s="1"/>
      <c r="AD820" s="1"/>
      <c r="AE820" s="1"/>
    </row>
    <row r="821" spans="1:31" ht="15.75" customHeight="1" x14ac:dyDescent="0.25">
      <c r="A821" s="1"/>
      <c r="B821" s="1"/>
      <c r="C821" s="2"/>
      <c r="D821" s="123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130"/>
      <c r="X821" s="130"/>
      <c r="Y821" s="130"/>
      <c r="Z821" s="130"/>
      <c r="AA821" s="174"/>
      <c r="AB821" s="1"/>
      <c r="AC821" s="1"/>
      <c r="AD821" s="1"/>
      <c r="AE821" s="1"/>
    </row>
    <row r="822" spans="1:31" ht="15.75" customHeight="1" x14ac:dyDescent="0.25">
      <c r="A822" s="1"/>
      <c r="B822" s="1"/>
      <c r="C822" s="2"/>
      <c r="D822" s="123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130"/>
      <c r="X822" s="130"/>
      <c r="Y822" s="130"/>
      <c r="Z822" s="130"/>
      <c r="AA822" s="174"/>
      <c r="AB822" s="1"/>
      <c r="AC822" s="1"/>
      <c r="AD822" s="1"/>
      <c r="AE822" s="1"/>
    </row>
    <row r="823" spans="1:31" ht="15.75" customHeight="1" x14ac:dyDescent="0.25">
      <c r="A823" s="1"/>
      <c r="B823" s="1"/>
      <c r="C823" s="2"/>
      <c r="D823" s="123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130"/>
      <c r="X823" s="130"/>
      <c r="Y823" s="130"/>
      <c r="Z823" s="130"/>
      <c r="AA823" s="174"/>
      <c r="AB823" s="1"/>
      <c r="AC823" s="1"/>
      <c r="AD823" s="1"/>
      <c r="AE823" s="1"/>
    </row>
    <row r="824" spans="1:31" ht="15.75" customHeight="1" x14ac:dyDescent="0.25">
      <c r="A824" s="1"/>
      <c r="B824" s="1"/>
      <c r="C824" s="2"/>
      <c r="D824" s="123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130"/>
      <c r="X824" s="130"/>
      <c r="Y824" s="130"/>
      <c r="Z824" s="130"/>
      <c r="AA824" s="174"/>
      <c r="AB824" s="1"/>
      <c r="AC824" s="1"/>
      <c r="AD824" s="1"/>
      <c r="AE824" s="1"/>
    </row>
    <row r="825" spans="1:31" ht="15.75" customHeight="1" x14ac:dyDescent="0.25">
      <c r="A825" s="1"/>
      <c r="B825" s="1"/>
      <c r="C825" s="2"/>
      <c r="D825" s="123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130"/>
      <c r="X825" s="130"/>
      <c r="Y825" s="130"/>
      <c r="Z825" s="130"/>
      <c r="AA825" s="174"/>
      <c r="AB825" s="1"/>
      <c r="AC825" s="1"/>
      <c r="AD825" s="1"/>
      <c r="AE825" s="1"/>
    </row>
    <row r="826" spans="1:31" ht="15.75" customHeight="1" x14ac:dyDescent="0.25">
      <c r="A826" s="1"/>
      <c r="B826" s="1"/>
      <c r="C826" s="2"/>
      <c r="D826" s="123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130"/>
      <c r="X826" s="130"/>
      <c r="Y826" s="130"/>
      <c r="Z826" s="130"/>
      <c r="AA826" s="174"/>
      <c r="AB826" s="1"/>
      <c r="AC826" s="1"/>
      <c r="AD826" s="1"/>
      <c r="AE826" s="1"/>
    </row>
    <row r="827" spans="1:31" ht="15.75" customHeight="1" x14ac:dyDescent="0.25">
      <c r="A827" s="1"/>
      <c r="B827" s="1"/>
      <c r="C827" s="2"/>
      <c r="D827" s="123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130"/>
      <c r="X827" s="130"/>
      <c r="Y827" s="130"/>
      <c r="Z827" s="130"/>
      <c r="AA827" s="174"/>
      <c r="AB827" s="1"/>
      <c r="AC827" s="1"/>
      <c r="AD827" s="1"/>
      <c r="AE827" s="1"/>
    </row>
    <row r="828" spans="1:31" ht="15.75" customHeight="1" x14ac:dyDescent="0.25">
      <c r="A828" s="1"/>
      <c r="B828" s="1"/>
      <c r="C828" s="2"/>
      <c r="D828" s="123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130"/>
      <c r="X828" s="130"/>
      <c r="Y828" s="130"/>
      <c r="Z828" s="130"/>
      <c r="AA828" s="174"/>
      <c r="AB828" s="1"/>
      <c r="AC828" s="1"/>
      <c r="AD828" s="1"/>
      <c r="AE828" s="1"/>
    </row>
    <row r="829" spans="1:31" ht="15.75" customHeight="1" x14ac:dyDescent="0.25">
      <c r="A829" s="1"/>
      <c r="B829" s="1"/>
      <c r="C829" s="2"/>
      <c r="D829" s="123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130"/>
      <c r="X829" s="130"/>
      <c r="Y829" s="130"/>
      <c r="Z829" s="130"/>
      <c r="AA829" s="174"/>
      <c r="AB829" s="1"/>
      <c r="AC829" s="1"/>
      <c r="AD829" s="1"/>
      <c r="AE829" s="1"/>
    </row>
    <row r="830" spans="1:31" ht="15.75" customHeight="1" x14ac:dyDescent="0.25">
      <c r="A830" s="1"/>
      <c r="B830" s="1"/>
      <c r="C830" s="2"/>
      <c r="D830" s="123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130"/>
      <c r="X830" s="130"/>
      <c r="Y830" s="130"/>
      <c r="Z830" s="130"/>
      <c r="AA830" s="174"/>
      <c r="AB830" s="1"/>
      <c r="AC830" s="1"/>
      <c r="AD830" s="1"/>
      <c r="AE830" s="1"/>
    </row>
    <row r="831" spans="1:31" ht="15.75" customHeight="1" x14ac:dyDescent="0.25">
      <c r="A831" s="1"/>
      <c r="B831" s="1"/>
      <c r="C831" s="2"/>
      <c r="D831" s="123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130"/>
      <c r="X831" s="130"/>
      <c r="Y831" s="130"/>
      <c r="Z831" s="130"/>
      <c r="AA831" s="174"/>
      <c r="AB831" s="1"/>
      <c r="AC831" s="1"/>
      <c r="AD831" s="1"/>
      <c r="AE831" s="1"/>
    </row>
    <row r="832" spans="1:31" ht="15.75" customHeight="1" x14ac:dyDescent="0.25">
      <c r="A832" s="1"/>
      <c r="B832" s="1"/>
      <c r="C832" s="2"/>
      <c r="D832" s="123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130"/>
      <c r="X832" s="130"/>
      <c r="Y832" s="130"/>
      <c r="Z832" s="130"/>
      <c r="AA832" s="174"/>
      <c r="AB832" s="1"/>
      <c r="AC832" s="1"/>
      <c r="AD832" s="1"/>
      <c r="AE832" s="1"/>
    </row>
    <row r="833" spans="1:31" ht="15.75" customHeight="1" x14ac:dyDescent="0.25">
      <c r="A833" s="1"/>
      <c r="B833" s="1"/>
      <c r="C833" s="2"/>
      <c r="D833" s="123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130"/>
      <c r="X833" s="130"/>
      <c r="Y833" s="130"/>
      <c r="Z833" s="130"/>
      <c r="AA833" s="174"/>
      <c r="AB833" s="1"/>
      <c r="AC833" s="1"/>
      <c r="AD833" s="1"/>
      <c r="AE833" s="1"/>
    </row>
    <row r="834" spans="1:31" ht="15.75" customHeight="1" x14ac:dyDescent="0.25">
      <c r="A834" s="1"/>
      <c r="B834" s="1"/>
      <c r="C834" s="2"/>
      <c r="D834" s="123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130"/>
      <c r="X834" s="130"/>
      <c r="Y834" s="130"/>
      <c r="Z834" s="130"/>
      <c r="AA834" s="174"/>
      <c r="AB834" s="1"/>
      <c r="AC834" s="1"/>
      <c r="AD834" s="1"/>
      <c r="AE834" s="1"/>
    </row>
    <row r="835" spans="1:31" ht="15.75" customHeight="1" x14ac:dyDescent="0.25">
      <c r="A835" s="1"/>
      <c r="B835" s="1"/>
      <c r="C835" s="2"/>
      <c r="D835" s="123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30"/>
      <c r="X835" s="130"/>
      <c r="Y835" s="130"/>
      <c r="Z835" s="130"/>
      <c r="AA835" s="174"/>
      <c r="AB835" s="1"/>
      <c r="AC835" s="1"/>
      <c r="AD835" s="1"/>
      <c r="AE835" s="1"/>
    </row>
    <row r="836" spans="1:31" ht="15.75" customHeight="1" x14ac:dyDescent="0.25">
      <c r="A836" s="1"/>
      <c r="B836" s="1"/>
      <c r="C836" s="2"/>
      <c r="D836" s="123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130"/>
      <c r="X836" s="130"/>
      <c r="Y836" s="130"/>
      <c r="Z836" s="130"/>
      <c r="AA836" s="174"/>
      <c r="AB836" s="1"/>
      <c r="AC836" s="1"/>
      <c r="AD836" s="1"/>
      <c r="AE836" s="1"/>
    </row>
    <row r="837" spans="1:31" ht="15.75" customHeight="1" x14ac:dyDescent="0.25">
      <c r="A837" s="1"/>
      <c r="B837" s="1"/>
      <c r="C837" s="2"/>
      <c r="D837" s="123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130"/>
      <c r="X837" s="130"/>
      <c r="Y837" s="130"/>
      <c r="Z837" s="130"/>
      <c r="AA837" s="174"/>
      <c r="AB837" s="1"/>
      <c r="AC837" s="1"/>
      <c r="AD837" s="1"/>
      <c r="AE837" s="1"/>
    </row>
    <row r="838" spans="1:31" ht="15.75" customHeight="1" x14ac:dyDescent="0.25">
      <c r="A838" s="1"/>
      <c r="B838" s="1"/>
      <c r="C838" s="2"/>
      <c r="D838" s="123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130"/>
      <c r="X838" s="130"/>
      <c r="Y838" s="130"/>
      <c r="Z838" s="130"/>
      <c r="AA838" s="174"/>
      <c r="AB838" s="1"/>
      <c r="AC838" s="1"/>
      <c r="AD838" s="1"/>
      <c r="AE838" s="1"/>
    </row>
    <row r="839" spans="1:31" ht="15.75" customHeight="1" x14ac:dyDescent="0.25">
      <c r="A839" s="1"/>
      <c r="B839" s="1"/>
      <c r="C839" s="2"/>
      <c r="D839" s="123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130"/>
      <c r="X839" s="130"/>
      <c r="Y839" s="130"/>
      <c r="Z839" s="130"/>
      <c r="AA839" s="174"/>
      <c r="AB839" s="1"/>
      <c r="AC839" s="1"/>
      <c r="AD839" s="1"/>
      <c r="AE839" s="1"/>
    </row>
    <row r="840" spans="1:31" ht="15.75" customHeight="1" x14ac:dyDescent="0.25">
      <c r="A840" s="1"/>
      <c r="B840" s="1"/>
      <c r="C840" s="2"/>
      <c r="D840" s="123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130"/>
      <c r="X840" s="130"/>
      <c r="Y840" s="130"/>
      <c r="Z840" s="130"/>
      <c r="AA840" s="174"/>
      <c r="AB840" s="1"/>
      <c r="AC840" s="1"/>
      <c r="AD840" s="1"/>
      <c r="AE840" s="1"/>
    </row>
    <row r="841" spans="1:31" ht="15.75" customHeight="1" x14ac:dyDescent="0.25">
      <c r="A841" s="1"/>
      <c r="B841" s="1"/>
      <c r="C841" s="2"/>
      <c r="D841" s="123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130"/>
      <c r="X841" s="130"/>
      <c r="Y841" s="130"/>
      <c r="Z841" s="130"/>
      <c r="AA841" s="174"/>
      <c r="AB841" s="1"/>
      <c r="AC841" s="1"/>
      <c r="AD841" s="1"/>
      <c r="AE841" s="1"/>
    </row>
    <row r="842" spans="1:31" ht="15.75" customHeight="1" x14ac:dyDescent="0.25">
      <c r="A842" s="1"/>
      <c r="B842" s="1"/>
      <c r="C842" s="2"/>
      <c r="D842" s="123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130"/>
      <c r="X842" s="130"/>
      <c r="Y842" s="130"/>
      <c r="Z842" s="130"/>
      <c r="AA842" s="174"/>
      <c r="AB842" s="1"/>
      <c r="AC842" s="1"/>
      <c r="AD842" s="1"/>
      <c r="AE842" s="1"/>
    </row>
    <row r="843" spans="1:31" ht="15.75" customHeight="1" x14ac:dyDescent="0.25">
      <c r="A843" s="1"/>
      <c r="B843" s="1"/>
      <c r="C843" s="2"/>
      <c r="D843" s="123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130"/>
      <c r="X843" s="130"/>
      <c r="Y843" s="130"/>
      <c r="Z843" s="130"/>
      <c r="AA843" s="174"/>
      <c r="AB843" s="1"/>
      <c r="AC843" s="1"/>
      <c r="AD843" s="1"/>
      <c r="AE843" s="1"/>
    </row>
    <row r="844" spans="1:31" ht="15.75" customHeight="1" x14ac:dyDescent="0.25">
      <c r="A844" s="1"/>
      <c r="B844" s="1"/>
      <c r="C844" s="2"/>
      <c r="D844" s="123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130"/>
      <c r="X844" s="130"/>
      <c r="Y844" s="130"/>
      <c r="Z844" s="130"/>
      <c r="AA844" s="174"/>
      <c r="AB844" s="1"/>
      <c r="AC844" s="1"/>
      <c r="AD844" s="1"/>
      <c r="AE844" s="1"/>
    </row>
    <row r="845" spans="1:31" ht="15.75" customHeight="1" x14ac:dyDescent="0.25">
      <c r="A845" s="1"/>
      <c r="B845" s="1"/>
      <c r="C845" s="2"/>
      <c r="D845" s="123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130"/>
      <c r="X845" s="130"/>
      <c r="Y845" s="130"/>
      <c r="Z845" s="130"/>
      <c r="AA845" s="174"/>
      <c r="AB845" s="1"/>
      <c r="AC845" s="1"/>
      <c r="AD845" s="1"/>
      <c r="AE845" s="1"/>
    </row>
    <row r="846" spans="1:31" ht="15.75" customHeight="1" x14ac:dyDescent="0.25">
      <c r="A846" s="1"/>
      <c r="B846" s="1"/>
      <c r="C846" s="2"/>
      <c r="D846" s="123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130"/>
      <c r="X846" s="130"/>
      <c r="Y846" s="130"/>
      <c r="Z846" s="130"/>
      <c r="AA846" s="174"/>
      <c r="AB846" s="1"/>
      <c r="AC846" s="1"/>
      <c r="AD846" s="1"/>
      <c r="AE846" s="1"/>
    </row>
    <row r="847" spans="1:31" ht="15.75" customHeight="1" x14ac:dyDescent="0.25">
      <c r="A847" s="1"/>
      <c r="B847" s="1"/>
      <c r="C847" s="2"/>
      <c r="D847" s="123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130"/>
      <c r="X847" s="130"/>
      <c r="Y847" s="130"/>
      <c r="Z847" s="130"/>
      <c r="AA847" s="174"/>
      <c r="AB847" s="1"/>
      <c r="AC847" s="1"/>
      <c r="AD847" s="1"/>
      <c r="AE847" s="1"/>
    </row>
    <row r="848" spans="1:31" ht="15.75" customHeight="1" x14ac:dyDescent="0.25">
      <c r="A848" s="1"/>
      <c r="B848" s="1"/>
      <c r="C848" s="2"/>
      <c r="D848" s="123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130"/>
      <c r="X848" s="130"/>
      <c r="Y848" s="130"/>
      <c r="Z848" s="130"/>
      <c r="AA848" s="174"/>
      <c r="AB848" s="1"/>
      <c r="AC848" s="1"/>
      <c r="AD848" s="1"/>
      <c r="AE848" s="1"/>
    </row>
    <row r="849" spans="1:31" ht="15.75" customHeight="1" x14ac:dyDescent="0.25">
      <c r="A849" s="1"/>
      <c r="B849" s="1"/>
      <c r="C849" s="2"/>
      <c r="D849" s="123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130"/>
      <c r="X849" s="130"/>
      <c r="Y849" s="130"/>
      <c r="Z849" s="130"/>
      <c r="AA849" s="174"/>
      <c r="AB849" s="1"/>
      <c r="AC849" s="1"/>
      <c r="AD849" s="1"/>
      <c r="AE849" s="1"/>
    </row>
    <row r="850" spans="1:31" ht="15.75" customHeight="1" x14ac:dyDescent="0.25">
      <c r="A850" s="1"/>
      <c r="B850" s="1"/>
      <c r="C850" s="2"/>
      <c r="D850" s="123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130"/>
      <c r="X850" s="130"/>
      <c r="Y850" s="130"/>
      <c r="Z850" s="130"/>
      <c r="AA850" s="174"/>
      <c r="AB850" s="1"/>
      <c r="AC850" s="1"/>
      <c r="AD850" s="1"/>
      <c r="AE850" s="1"/>
    </row>
    <row r="851" spans="1:31" ht="15.75" customHeight="1" x14ac:dyDescent="0.25">
      <c r="A851" s="1"/>
      <c r="B851" s="1"/>
      <c r="C851" s="2"/>
      <c r="D851" s="123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130"/>
      <c r="X851" s="130"/>
      <c r="Y851" s="130"/>
      <c r="Z851" s="130"/>
      <c r="AA851" s="174"/>
      <c r="AB851" s="1"/>
      <c r="AC851" s="1"/>
      <c r="AD851" s="1"/>
      <c r="AE851" s="1"/>
    </row>
    <row r="852" spans="1:31" ht="15.75" customHeight="1" x14ac:dyDescent="0.25">
      <c r="A852" s="1"/>
      <c r="B852" s="1"/>
      <c r="C852" s="2"/>
      <c r="D852" s="123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30"/>
      <c r="X852" s="130"/>
      <c r="Y852" s="130"/>
      <c r="Z852" s="130"/>
      <c r="AA852" s="174"/>
      <c r="AB852" s="1"/>
      <c r="AC852" s="1"/>
      <c r="AD852" s="1"/>
      <c r="AE852" s="1"/>
    </row>
    <row r="853" spans="1:31" ht="15.75" customHeight="1" x14ac:dyDescent="0.25">
      <c r="A853" s="1"/>
      <c r="B853" s="1"/>
      <c r="C853" s="2"/>
      <c r="D853" s="123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130"/>
      <c r="X853" s="130"/>
      <c r="Y853" s="130"/>
      <c r="Z853" s="130"/>
      <c r="AA853" s="174"/>
      <c r="AB853" s="1"/>
      <c r="AC853" s="1"/>
      <c r="AD853" s="1"/>
      <c r="AE853" s="1"/>
    </row>
    <row r="854" spans="1:31" ht="15.75" customHeight="1" x14ac:dyDescent="0.25">
      <c r="A854" s="1"/>
      <c r="B854" s="1"/>
      <c r="C854" s="2"/>
      <c r="D854" s="123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130"/>
      <c r="X854" s="130"/>
      <c r="Y854" s="130"/>
      <c r="Z854" s="130"/>
      <c r="AA854" s="174"/>
      <c r="AB854" s="1"/>
      <c r="AC854" s="1"/>
      <c r="AD854" s="1"/>
      <c r="AE854" s="1"/>
    </row>
    <row r="855" spans="1:31" ht="15.75" customHeight="1" x14ac:dyDescent="0.25">
      <c r="A855" s="1"/>
      <c r="B855" s="1"/>
      <c r="C855" s="2"/>
      <c r="D855" s="123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130"/>
      <c r="X855" s="130"/>
      <c r="Y855" s="130"/>
      <c r="Z855" s="130"/>
      <c r="AA855" s="174"/>
      <c r="AB855" s="1"/>
      <c r="AC855" s="1"/>
      <c r="AD855" s="1"/>
      <c r="AE855" s="1"/>
    </row>
    <row r="856" spans="1:31" ht="15.75" customHeight="1" x14ac:dyDescent="0.25">
      <c r="A856" s="1"/>
      <c r="B856" s="1"/>
      <c r="C856" s="2"/>
      <c r="D856" s="123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130"/>
      <c r="X856" s="130"/>
      <c r="Y856" s="130"/>
      <c r="Z856" s="130"/>
      <c r="AA856" s="174"/>
      <c r="AB856" s="1"/>
      <c r="AC856" s="1"/>
      <c r="AD856" s="1"/>
      <c r="AE856" s="1"/>
    </row>
    <row r="857" spans="1:31" ht="15.75" customHeight="1" x14ac:dyDescent="0.25">
      <c r="A857" s="1"/>
      <c r="B857" s="1"/>
      <c r="C857" s="2"/>
      <c r="D857" s="123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130"/>
      <c r="X857" s="130"/>
      <c r="Y857" s="130"/>
      <c r="Z857" s="130"/>
      <c r="AA857" s="174"/>
      <c r="AB857" s="1"/>
      <c r="AC857" s="1"/>
      <c r="AD857" s="1"/>
      <c r="AE857" s="1"/>
    </row>
    <row r="858" spans="1:31" ht="15.75" customHeight="1" x14ac:dyDescent="0.25">
      <c r="A858" s="1"/>
      <c r="B858" s="1"/>
      <c r="C858" s="2"/>
      <c r="D858" s="123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130"/>
      <c r="X858" s="130"/>
      <c r="Y858" s="130"/>
      <c r="Z858" s="130"/>
      <c r="AA858" s="174"/>
      <c r="AB858" s="1"/>
      <c r="AC858" s="1"/>
      <c r="AD858" s="1"/>
      <c r="AE858" s="1"/>
    </row>
    <row r="859" spans="1:31" ht="15.75" customHeight="1" x14ac:dyDescent="0.25">
      <c r="A859" s="1"/>
      <c r="B859" s="1"/>
      <c r="C859" s="2"/>
      <c r="D859" s="123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130"/>
      <c r="X859" s="130"/>
      <c r="Y859" s="130"/>
      <c r="Z859" s="130"/>
      <c r="AA859" s="174"/>
      <c r="AB859" s="1"/>
      <c r="AC859" s="1"/>
      <c r="AD859" s="1"/>
      <c r="AE859" s="1"/>
    </row>
    <row r="860" spans="1:31" ht="15.75" customHeight="1" x14ac:dyDescent="0.25">
      <c r="A860" s="1"/>
      <c r="B860" s="1"/>
      <c r="C860" s="2"/>
      <c r="D860" s="123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130"/>
      <c r="X860" s="130"/>
      <c r="Y860" s="130"/>
      <c r="Z860" s="130"/>
      <c r="AA860" s="174"/>
      <c r="AB860" s="1"/>
      <c r="AC860" s="1"/>
      <c r="AD860" s="1"/>
      <c r="AE860" s="1"/>
    </row>
    <row r="861" spans="1:31" ht="15.75" customHeight="1" x14ac:dyDescent="0.25">
      <c r="A861" s="1"/>
      <c r="B861" s="1"/>
      <c r="C861" s="2"/>
      <c r="D861" s="123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130"/>
      <c r="X861" s="130"/>
      <c r="Y861" s="130"/>
      <c r="Z861" s="130"/>
      <c r="AA861" s="174"/>
      <c r="AB861" s="1"/>
      <c r="AC861" s="1"/>
      <c r="AD861" s="1"/>
      <c r="AE861" s="1"/>
    </row>
    <row r="862" spans="1:31" ht="15.75" customHeight="1" x14ac:dyDescent="0.25">
      <c r="A862" s="1"/>
      <c r="B862" s="1"/>
      <c r="C862" s="2"/>
      <c r="D862" s="123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130"/>
      <c r="X862" s="130"/>
      <c r="Y862" s="130"/>
      <c r="Z862" s="130"/>
      <c r="AA862" s="174"/>
      <c r="AB862" s="1"/>
      <c r="AC862" s="1"/>
      <c r="AD862" s="1"/>
      <c r="AE862" s="1"/>
    </row>
    <row r="863" spans="1:31" ht="15.75" customHeight="1" x14ac:dyDescent="0.25">
      <c r="A863" s="1"/>
      <c r="B863" s="1"/>
      <c r="C863" s="2"/>
      <c r="D863" s="123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130"/>
      <c r="X863" s="130"/>
      <c r="Y863" s="130"/>
      <c r="Z863" s="130"/>
      <c r="AA863" s="174"/>
      <c r="AB863" s="1"/>
      <c r="AC863" s="1"/>
      <c r="AD863" s="1"/>
      <c r="AE863" s="1"/>
    </row>
    <row r="864" spans="1:31" ht="15.75" customHeight="1" x14ac:dyDescent="0.25">
      <c r="A864" s="1"/>
      <c r="B864" s="1"/>
      <c r="C864" s="2"/>
      <c r="D864" s="123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130"/>
      <c r="X864" s="130"/>
      <c r="Y864" s="130"/>
      <c r="Z864" s="130"/>
      <c r="AA864" s="174"/>
      <c r="AB864" s="1"/>
      <c r="AC864" s="1"/>
      <c r="AD864" s="1"/>
      <c r="AE864" s="1"/>
    </row>
    <row r="865" spans="1:31" ht="15.75" customHeight="1" x14ac:dyDescent="0.25">
      <c r="A865" s="1"/>
      <c r="B865" s="1"/>
      <c r="C865" s="2"/>
      <c r="D865" s="123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130"/>
      <c r="X865" s="130"/>
      <c r="Y865" s="130"/>
      <c r="Z865" s="130"/>
      <c r="AA865" s="174"/>
      <c r="AB865" s="1"/>
      <c r="AC865" s="1"/>
      <c r="AD865" s="1"/>
      <c r="AE865" s="1"/>
    </row>
    <row r="866" spans="1:31" ht="15.75" customHeight="1" x14ac:dyDescent="0.25">
      <c r="A866" s="1"/>
      <c r="B866" s="1"/>
      <c r="C866" s="2"/>
      <c r="D866" s="123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130"/>
      <c r="X866" s="130"/>
      <c r="Y866" s="130"/>
      <c r="Z866" s="130"/>
      <c r="AA866" s="174"/>
      <c r="AB866" s="1"/>
      <c r="AC866" s="1"/>
      <c r="AD866" s="1"/>
      <c r="AE866" s="1"/>
    </row>
    <row r="867" spans="1:31" ht="15.75" customHeight="1" x14ac:dyDescent="0.25">
      <c r="A867" s="1"/>
      <c r="B867" s="1"/>
      <c r="C867" s="2"/>
      <c r="D867" s="123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130"/>
      <c r="X867" s="130"/>
      <c r="Y867" s="130"/>
      <c r="Z867" s="130"/>
      <c r="AA867" s="174"/>
      <c r="AB867" s="1"/>
      <c r="AC867" s="1"/>
      <c r="AD867" s="1"/>
      <c r="AE867" s="1"/>
    </row>
    <row r="868" spans="1:31" ht="15.75" customHeight="1" x14ac:dyDescent="0.25">
      <c r="A868" s="1"/>
      <c r="B868" s="1"/>
      <c r="C868" s="2"/>
      <c r="D868" s="123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130"/>
      <c r="X868" s="130"/>
      <c r="Y868" s="130"/>
      <c r="Z868" s="130"/>
      <c r="AA868" s="174"/>
      <c r="AB868" s="1"/>
      <c r="AC868" s="1"/>
      <c r="AD868" s="1"/>
      <c r="AE868" s="1"/>
    </row>
    <row r="869" spans="1:31" ht="15.75" customHeight="1" x14ac:dyDescent="0.25">
      <c r="A869" s="1"/>
      <c r="B869" s="1"/>
      <c r="C869" s="2"/>
      <c r="D869" s="123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130"/>
      <c r="X869" s="130"/>
      <c r="Y869" s="130"/>
      <c r="Z869" s="130"/>
      <c r="AA869" s="174"/>
      <c r="AB869" s="1"/>
      <c r="AC869" s="1"/>
      <c r="AD869" s="1"/>
      <c r="AE869" s="1"/>
    </row>
    <row r="870" spans="1:31" ht="15.75" customHeight="1" x14ac:dyDescent="0.25">
      <c r="A870" s="1"/>
      <c r="B870" s="1"/>
      <c r="C870" s="2"/>
      <c r="D870" s="123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130"/>
      <c r="X870" s="130"/>
      <c r="Y870" s="130"/>
      <c r="Z870" s="130"/>
      <c r="AA870" s="174"/>
      <c r="AB870" s="1"/>
      <c r="AC870" s="1"/>
      <c r="AD870" s="1"/>
      <c r="AE870" s="1"/>
    </row>
    <row r="871" spans="1:31" ht="15.75" customHeight="1" x14ac:dyDescent="0.25">
      <c r="A871" s="1"/>
      <c r="B871" s="1"/>
      <c r="C871" s="2"/>
      <c r="D871" s="123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130"/>
      <c r="X871" s="130"/>
      <c r="Y871" s="130"/>
      <c r="Z871" s="130"/>
      <c r="AA871" s="174"/>
      <c r="AB871" s="1"/>
      <c r="AC871" s="1"/>
      <c r="AD871" s="1"/>
      <c r="AE871" s="1"/>
    </row>
    <row r="872" spans="1:31" ht="15.75" customHeight="1" x14ac:dyDescent="0.25">
      <c r="A872" s="1"/>
      <c r="B872" s="1"/>
      <c r="C872" s="2"/>
      <c r="D872" s="123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130"/>
      <c r="X872" s="130"/>
      <c r="Y872" s="130"/>
      <c r="Z872" s="130"/>
      <c r="AA872" s="174"/>
      <c r="AB872" s="1"/>
      <c r="AC872" s="1"/>
      <c r="AD872" s="1"/>
      <c r="AE872" s="1"/>
    </row>
    <row r="873" spans="1:31" ht="15.75" customHeight="1" x14ac:dyDescent="0.25">
      <c r="A873" s="1"/>
      <c r="B873" s="1"/>
      <c r="C873" s="2"/>
      <c r="D873" s="123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130"/>
      <c r="X873" s="130"/>
      <c r="Y873" s="130"/>
      <c r="Z873" s="130"/>
      <c r="AA873" s="174"/>
      <c r="AB873" s="1"/>
      <c r="AC873" s="1"/>
      <c r="AD873" s="1"/>
      <c r="AE873" s="1"/>
    </row>
    <row r="874" spans="1:31" ht="15.75" customHeight="1" x14ac:dyDescent="0.25">
      <c r="A874" s="1"/>
      <c r="B874" s="1"/>
      <c r="C874" s="2"/>
      <c r="D874" s="123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130"/>
      <c r="X874" s="130"/>
      <c r="Y874" s="130"/>
      <c r="Z874" s="130"/>
      <c r="AA874" s="174"/>
      <c r="AB874" s="1"/>
      <c r="AC874" s="1"/>
      <c r="AD874" s="1"/>
      <c r="AE874" s="1"/>
    </row>
    <row r="875" spans="1:31" ht="15.75" customHeight="1" x14ac:dyDescent="0.25">
      <c r="A875" s="1"/>
      <c r="B875" s="1"/>
      <c r="C875" s="2"/>
      <c r="D875" s="123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130"/>
      <c r="X875" s="130"/>
      <c r="Y875" s="130"/>
      <c r="Z875" s="130"/>
      <c r="AA875" s="174"/>
      <c r="AB875" s="1"/>
      <c r="AC875" s="1"/>
      <c r="AD875" s="1"/>
      <c r="AE875" s="1"/>
    </row>
    <row r="876" spans="1:31" ht="15.75" customHeight="1" x14ac:dyDescent="0.25">
      <c r="A876" s="1"/>
      <c r="B876" s="1"/>
      <c r="C876" s="2"/>
      <c r="D876" s="123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130"/>
      <c r="X876" s="130"/>
      <c r="Y876" s="130"/>
      <c r="Z876" s="130"/>
      <c r="AA876" s="174"/>
      <c r="AB876" s="1"/>
      <c r="AC876" s="1"/>
      <c r="AD876" s="1"/>
      <c r="AE876" s="1"/>
    </row>
    <row r="877" spans="1:31" ht="15.75" customHeight="1" x14ac:dyDescent="0.25">
      <c r="A877" s="1"/>
      <c r="B877" s="1"/>
      <c r="C877" s="2"/>
      <c r="D877" s="123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130"/>
      <c r="X877" s="130"/>
      <c r="Y877" s="130"/>
      <c r="Z877" s="130"/>
      <c r="AA877" s="174"/>
      <c r="AB877" s="1"/>
      <c r="AC877" s="1"/>
      <c r="AD877" s="1"/>
      <c r="AE877" s="1"/>
    </row>
    <row r="878" spans="1:31" ht="15.75" customHeight="1" x14ac:dyDescent="0.25">
      <c r="A878" s="1"/>
      <c r="B878" s="1"/>
      <c r="C878" s="2"/>
      <c r="D878" s="123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130"/>
      <c r="X878" s="130"/>
      <c r="Y878" s="130"/>
      <c r="Z878" s="130"/>
      <c r="AA878" s="174"/>
      <c r="AB878" s="1"/>
      <c r="AC878" s="1"/>
      <c r="AD878" s="1"/>
      <c r="AE878" s="1"/>
    </row>
    <row r="879" spans="1:31" ht="15.75" customHeight="1" x14ac:dyDescent="0.25">
      <c r="A879" s="1"/>
      <c r="B879" s="1"/>
      <c r="C879" s="2"/>
      <c r="D879" s="123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130"/>
      <c r="X879" s="130"/>
      <c r="Y879" s="130"/>
      <c r="Z879" s="130"/>
      <c r="AA879" s="174"/>
      <c r="AB879" s="1"/>
      <c r="AC879" s="1"/>
      <c r="AD879" s="1"/>
      <c r="AE879" s="1"/>
    </row>
    <row r="880" spans="1:31" ht="15.75" customHeight="1" x14ac:dyDescent="0.25">
      <c r="A880" s="1"/>
      <c r="B880" s="1"/>
      <c r="C880" s="2"/>
      <c r="D880" s="123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130"/>
      <c r="X880" s="130"/>
      <c r="Y880" s="130"/>
      <c r="Z880" s="130"/>
      <c r="AA880" s="174"/>
      <c r="AB880" s="1"/>
      <c r="AC880" s="1"/>
      <c r="AD880" s="1"/>
      <c r="AE880" s="1"/>
    </row>
    <row r="881" spans="1:31" ht="15.75" customHeight="1" x14ac:dyDescent="0.25">
      <c r="A881" s="1"/>
      <c r="B881" s="1"/>
      <c r="C881" s="2"/>
      <c r="D881" s="123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130"/>
      <c r="X881" s="130"/>
      <c r="Y881" s="130"/>
      <c r="Z881" s="130"/>
      <c r="AA881" s="174"/>
      <c r="AB881" s="1"/>
      <c r="AC881" s="1"/>
      <c r="AD881" s="1"/>
      <c r="AE881" s="1"/>
    </row>
    <row r="882" spans="1:31" ht="15.75" customHeight="1" x14ac:dyDescent="0.25">
      <c r="A882" s="1"/>
      <c r="B882" s="1"/>
      <c r="C882" s="2"/>
      <c r="D882" s="123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130"/>
      <c r="X882" s="130"/>
      <c r="Y882" s="130"/>
      <c r="Z882" s="130"/>
      <c r="AA882" s="174"/>
      <c r="AB882" s="1"/>
      <c r="AC882" s="1"/>
      <c r="AD882" s="1"/>
      <c r="AE882" s="1"/>
    </row>
    <row r="883" spans="1:31" ht="15.75" customHeight="1" x14ac:dyDescent="0.25">
      <c r="A883" s="1"/>
      <c r="B883" s="1"/>
      <c r="C883" s="2"/>
      <c r="D883" s="123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130"/>
      <c r="X883" s="130"/>
      <c r="Y883" s="130"/>
      <c r="Z883" s="130"/>
      <c r="AA883" s="174"/>
      <c r="AB883" s="1"/>
      <c r="AC883" s="1"/>
      <c r="AD883" s="1"/>
      <c r="AE883" s="1"/>
    </row>
    <row r="884" spans="1:31" ht="15.75" customHeight="1" x14ac:dyDescent="0.25">
      <c r="A884" s="1"/>
      <c r="B884" s="1"/>
      <c r="C884" s="2"/>
      <c r="D884" s="123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130"/>
      <c r="X884" s="130"/>
      <c r="Y884" s="130"/>
      <c r="Z884" s="130"/>
      <c r="AA884" s="174"/>
      <c r="AB884" s="1"/>
      <c r="AC884" s="1"/>
      <c r="AD884" s="1"/>
      <c r="AE884" s="1"/>
    </row>
    <row r="885" spans="1:31" ht="15.75" customHeight="1" x14ac:dyDescent="0.25">
      <c r="A885" s="1"/>
      <c r="B885" s="1"/>
      <c r="C885" s="2"/>
      <c r="D885" s="123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130"/>
      <c r="X885" s="130"/>
      <c r="Y885" s="130"/>
      <c r="Z885" s="130"/>
      <c r="AA885" s="174"/>
      <c r="AB885" s="1"/>
      <c r="AC885" s="1"/>
      <c r="AD885" s="1"/>
      <c r="AE885" s="1"/>
    </row>
    <row r="886" spans="1:31" ht="15.75" customHeight="1" x14ac:dyDescent="0.25">
      <c r="A886" s="1"/>
      <c r="B886" s="1"/>
      <c r="C886" s="2"/>
      <c r="D886" s="123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130"/>
      <c r="X886" s="130"/>
      <c r="Y886" s="130"/>
      <c r="Z886" s="130"/>
      <c r="AA886" s="174"/>
      <c r="AB886" s="1"/>
      <c r="AC886" s="1"/>
      <c r="AD886" s="1"/>
      <c r="AE886" s="1"/>
    </row>
    <row r="887" spans="1:31" ht="15.75" customHeight="1" x14ac:dyDescent="0.25">
      <c r="A887" s="1"/>
      <c r="B887" s="1"/>
      <c r="C887" s="2"/>
      <c r="D887" s="123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130"/>
      <c r="X887" s="130"/>
      <c r="Y887" s="130"/>
      <c r="Z887" s="130"/>
      <c r="AA887" s="174"/>
      <c r="AB887" s="1"/>
      <c r="AC887" s="1"/>
      <c r="AD887" s="1"/>
      <c r="AE887" s="1"/>
    </row>
    <row r="888" spans="1:31" ht="15.75" customHeight="1" x14ac:dyDescent="0.25">
      <c r="A888" s="1"/>
      <c r="B888" s="1"/>
      <c r="C888" s="2"/>
      <c r="D888" s="123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130"/>
      <c r="X888" s="130"/>
      <c r="Y888" s="130"/>
      <c r="Z888" s="130"/>
      <c r="AA888" s="174"/>
      <c r="AB888" s="1"/>
      <c r="AC888" s="1"/>
      <c r="AD888" s="1"/>
      <c r="AE888" s="1"/>
    </row>
    <row r="889" spans="1:31" ht="15.75" customHeight="1" x14ac:dyDescent="0.25">
      <c r="A889" s="1"/>
      <c r="B889" s="1"/>
      <c r="C889" s="2"/>
      <c r="D889" s="123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130"/>
      <c r="X889" s="130"/>
      <c r="Y889" s="130"/>
      <c r="Z889" s="130"/>
      <c r="AA889" s="174"/>
      <c r="AB889" s="1"/>
      <c r="AC889" s="1"/>
      <c r="AD889" s="1"/>
      <c r="AE889" s="1"/>
    </row>
    <row r="890" spans="1:31" ht="15.75" customHeight="1" x14ac:dyDescent="0.25">
      <c r="A890" s="1"/>
      <c r="B890" s="1"/>
      <c r="C890" s="2"/>
      <c r="D890" s="123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130"/>
      <c r="X890" s="130"/>
      <c r="Y890" s="130"/>
      <c r="Z890" s="130"/>
      <c r="AA890" s="174"/>
      <c r="AB890" s="1"/>
      <c r="AC890" s="1"/>
      <c r="AD890" s="1"/>
      <c r="AE890" s="1"/>
    </row>
    <row r="891" spans="1:31" ht="15.75" customHeight="1" x14ac:dyDescent="0.25">
      <c r="A891" s="1"/>
      <c r="B891" s="1"/>
      <c r="C891" s="2"/>
      <c r="D891" s="123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130"/>
      <c r="X891" s="130"/>
      <c r="Y891" s="130"/>
      <c r="Z891" s="130"/>
      <c r="AA891" s="174"/>
      <c r="AB891" s="1"/>
      <c r="AC891" s="1"/>
      <c r="AD891" s="1"/>
      <c r="AE891" s="1"/>
    </row>
    <row r="892" spans="1:31" ht="15.75" customHeight="1" x14ac:dyDescent="0.25">
      <c r="A892" s="1"/>
      <c r="B892" s="1"/>
      <c r="C892" s="2"/>
      <c r="D892" s="123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130"/>
      <c r="X892" s="130"/>
      <c r="Y892" s="130"/>
      <c r="Z892" s="130"/>
      <c r="AA892" s="174"/>
      <c r="AB892" s="1"/>
      <c r="AC892" s="1"/>
      <c r="AD892" s="1"/>
      <c r="AE892" s="1"/>
    </row>
    <row r="893" spans="1:31" ht="15.75" customHeight="1" x14ac:dyDescent="0.25">
      <c r="A893" s="1"/>
      <c r="B893" s="1"/>
      <c r="C893" s="2"/>
      <c r="D893" s="123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130"/>
      <c r="X893" s="130"/>
      <c r="Y893" s="130"/>
      <c r="Z893" s="130"/>
      <c r="AA893" s="174"/>
      <c r="AB893" s="1"/>
      <c r="AC893" s="1"/>
      <c r="AD893" s="1"/>
      <c r="AE893" s="1"/>
    </row>
    <row r="894" spans="1:31" ht="15.75" customHeight="1" x14ac:dyDescent="0.25">
      <c r="A894" s="1"/>
      <c r="B894" s="1"/>
      <c r="C894" s="2"/>
      <c r="D894" s="123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130"/>
      <c r="X894" s="130"/>
      <c r="Y894" s="130"/>
      <c r="Z894" s="130"/>
      <c r="AA894" s="174"/>
      <c r="AB894" s="1"/>
      <c r="AC894" s="1"/>
      <c r="AD894" s="1"/>
      <c r="AE894" s="1"/>
    </row>
    <row r="895" spans="1:31" ht="15.75" customHeight="1" x14ac:dyDescent="0.25">
      <c r="A895" s="1"/>
      <c r="B895" s="1"/>
      <c r="C895" s="2"/>
      <c r="D895" s="123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130"/>
      <c r="X895" s="130"/>
      <c r="Y895" s="130"/>
      <c r="Z895" s="130"/>
      <c r="AA895" s="174"/>
      <c r="AB895" s="1"/>
      <c r="AC895" s="1"/>
      <c r="AD895" s="1"/>
      <c r="AE895" s="1"/>
    </row>
    <row r="896" spans="1:31" ht="15.75" customHeight="1" x14ac:dyDescent="0.25">
      <c r="A896" s="1"/>
      <c r="B896" s="1"/>
      <c r="C896" s="2"/>
      <c r="D896" s="123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130"/>
      <c r="X896" s="130"/>
      <c r="Y896" s="130"/>
      <c r="Z896" s="130"/>
      <c r="AA896" s="174"/>
      <c r="AB896" s="1"/>
      <c r="AC896" s="1"/>
      <c r="AD896" s="1"/>
      <c r="AE896" s="1"/>
    </row>
    <row r="897" spans="1:31" ht="15.75" customHeight="1" x14ac:dyDescent="0.25">
      <c r="A897" s="1"/>
      <c r="B897" s="1"/>
      <c r="C897" s="2"/>
      <c r="D897" s="123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130"/>
      <c r="X897" s="130"/>
      <c r="Y897" s="130"/>
      <c r="Z897" s="130"/>
      <c r="AA897" s="174"/>
      <c r="AB897" s="1"/>
      <c r="AC897" s="1"/>
      <c r="AD897" s="1"/>
      <c r="AE897" s="1"/>
    </row>
    <row r="898" spans="1:31" ht="15.75" customHeight="1" x14ac:dyDescent="0.25">
      <c r="A898" s="1"/>
      <c r="B898" s="1"/>
      <c r="C898" s="2"/>
      <c r="D898" s="123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130"/>
      <c r="X898" s="130"/>
      <c r="Y898" s="130"/>
      <c r="Z898" s="130"/>
      <c r="AA898" s="174"/>
      <c r="AB898" s="1"/>
      <c r="AC898" s="1"/>
      <c r="AD898" s="1"/>
      <c r="AE898" s="1"/>
    </row>
    <row r="899" spans="1:31" ht="15.75" customHeight="1" x14ac:dyDescent="0.25">
      <c r="A899" s="1"/>
      <c r="B899" s="1"/>
      <c r="C899" s="2"/>
      <c r="D899" s="123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130"/>
      <c r="X899" s="130"/>
      <c r="Y899" s="130"/>
      <c r="Z899" s="130"/>
      <c r="AA899" s="174"/>
      <c r="AB899" s="1"/>
      <c r="AC899" s="1"/>
      <c r="AD899" s="1"/>
      <c r="AE899" s="1"/>
    </row>
    <row r="900" spans="1:31" ht="15.75" customHeight="1" x14ac:dyDescent="0.25">
      <c r="A900" s="1"/>
      <c r="B900" s="1"/>
      <c r="C900" s="2"/>
      <c r="D900" s="123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130"/>
      <c r="X900" s="130"/>
      <c r="Y900" s="130"/>
      <c r="Z900" s="130"/>
      <c r="AA900" s="174"/>
      <c r="AB900" s="1"/>
      <c r="AC900" s="1"/>
      <c r="AD900" s="1"/>
      <c r="AE900" s="1"/>
    </row>
    <row r="901" spans="1:31" ht="15.75" customHeight="1" x14ac:dyDescent="0.25">
      <c r="A901" s="1"/>
      <c r="B901" s="1"/>
      <c r="C901" s="2"/>
      <c r="D901" s="123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130"/>
      <c r="X901" s="130"/>
      <c r="Y901" s="130"/>
      <c r="Z901" s="130"/>
      <c r="AA901" s="174"/>
      <c r="AB901" s="1"/>
      <c r="AC901" s="1"/>
      <c r="AD901" s="1"/>
      <c r="AE901" s="1"/>
    </row>
    <row r="902" spans="1:31" ht="15.75" customHeight="1" x14ac:dyDescent="0.25">
      <c r="A902" s="1"/>
      <c r="B902" s="1"/>
      <c r="C902" s="2"/>
      <c r="D902" s="123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130"/>
      <c r="X902" s="130"/>
      <c r="Y902" s="130"/>
      <c r="Z902" s="130"/>
      <c r="AA902" s="174"/>
      <c r="AB902" s="1"/>
      <c r="AC902" s="1"/>
      <c r="AD902" s="1"/>
      <c r="AE902" s="1"/>
    </row>
    <row r="903" spans="1:31" ht="15.75" customHeight="1" x14ac:dyDescent="0.25">
      <c r="A903" s="1"/>
      <c r="B903" s="1"/>
      <c r="C903" s="2"/>
      <c r="D903" s="123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130"/>
      <c r="X903" s="130"/>
      <c r="Y903" s="130"/>
      <c r="Z903" s="130"/>
      <c r="AA903" s="174"/>
      <c r="AB903" s="1"/>
      <c r="AC903" s="1"/>
      <c r="AD903" s="1"/>
      <c r="AE903" s="1"/>
    </row>
    <row r="904" spans="1:31" ht="15.75" customHeight="1" x14ac:dyDescent="0.25">
      <c r="A904" s="1"/>
      <c r="B904" s="1"/>
      <c r="C904" s="2"/>
      <c r="D904" s="123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130"/>
      <c r="X904" s="130"/>
      <c r="Y904" s="130"/>
      <c r="Z904" s="130"/>
      <c r="AA904" s="174"/>
      <c r="AB904" s="1"/>
      <c r="AC904" s="1"/>
      <c r="AD904" s="1"/>
      <c r="AE904" s="1"/>
    </row>
    <row r="905" spans="1:31" ht="15.75" customHeight="1" x14ac:dyDescent="0.25">
      <c r="A905" s="1"/>
      <c r="B905" s="1"/>
      <c r="C905" s="2"/>
      <c r="D905" s="123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130"/>
      <c r="X905" s="130"/>
      <c r="Y905" s="130"/>
      <c r="Z905" s="130"/>
      <c r="AA905" s="174"/>
      <c r="AB905" s="1"/>
      <c r="AC905" s="1"/>
      <c r="AD905" s="1"/>
      <c r="AE905" s="1"/>
    </row>
    <row r="906" spans="1:31" ht="15.75" customHeight="1" x14ac:dyDescent="0.25">
      <c r="A906" s="1"/>
      <c r="B906" s="1"/>
      <c r="C906" s="2"/>
      <c r="D906" s="123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130"/>
      <c r="X906" s="130"/>
      <c r="Y906" s="130"/>
      <c r="Z906" s="130"/>
      <c r="AA906" s="174"/>
      <c r="AB906" s="1"/>
      <c r="AC906" s="1"/>
      <c r="AD906" s="1"/>
      <c r="AE906" s="1"/>
    </row>
    <row r="907" spans="1:31" ht="15.75" customHeight="1" x14ac:dyDescent="0.25">
      <c r="A907" s="1"/>
      <c r="B907" s="1"/>
      <c r="C907" s="2"/>
      <c r="D907" s="123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130"/>
      <c r="X907" s="130"/>
      <c r="Y907" s="130"/>
      <c r="Z907" s="130"/>
      <c r="AA907" s="174"/>
      <c r="AB907" s="1"/>
      <c r="AC907" s="1"/>
      <c r="AD907" s="1"/>
      <c r="AE907" s="1"/>
    </row>
    <row r="908" spans="1:31" ht="15.75" customHeight="1" x14ac:dyDescent="0.25">
      <c r="A908" s="1"/>
      <c r="B908" s="1"/>
      <c r="C908" s="2"/>
      <c r="D908" s="123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130"/>
      <c r="X908" s="130"/>
      <c r="Y908" s="130"/>
      <c r="Z908" s="130"/>
      <c r="AA908" s="174"/>
      <c r="AB908" s="1"/>
      <c r="AC908" s="1"/>
      <c r="AD908" s="1"/>
      <c r="AE908" s="1"/>
    </row>
    <row r="909" spans="1:31" ht="15.75" customHeight="1" x14ac:dyDescent="0.25">
      <c r="A909" s="1"/>
      <c r="B909" s="1"/>
      <c r="C909" s="2"/>
      <c r="D909" s="123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130"/>
      <c r="X909" s="130"/>
      <c r="Y909" s="130"/>
      <c r="Z909" s="130"/>
      <c r="AA909" s="174"/>
      <c r="AB909" s="1"/>
      <c r="AC909" s="1"/>
      <c r="AD909" s="1"/>
      <c r="AE909" s="1"/>
    </row>
    <row r="910" spans="1:31" ht="15.75" customHeight="1" x14ac:dyDescent="0.25">
      <c r="A910" s="1"/>
      <c r="B910" s="1"/>
      <c r="C910" s="2"/>
      <c r="D910" s="123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130"/>
      <c r="X910" s="130"/>
      <c r="Y910" s="130"/>
      <c r="Z910" s="130"/>
      <c r="AA910" s="174"/>
      <c r="AB910" s="1"/>
      <c r="AC910" s="1"/>
      <c r="AD910" s="1"/>
      <c r="AE910" s="1"/>
    </row>
    <row r="911" spans="1:31" ht="15.75" customHeight="1" x14ac:dyDescent="0.25">
      <c r="A911" s="1"/>
      <c r="B911" s="1"/>
      <c r="C911" s="2"/>
      <c r="D911" s="123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130"/>
      <c r="X911" s="130"/>
      <c r="Y911" s="130"/>
      <c r="Z911" s="130"/>
      <c r="AA911" s="174"/>
      <c r="AB911" s="1"/>
      <c r="AC911" s="1"/>
      <c r="AD911" s="1"/>
      <c r="AE911" s="1"/>
    </row>
    <row r="912" spans="1:31" ht="15.75" customHeight="1" x14ac:dyDescent="0.25">
      <c r="A912" s="1"/>
      <c r="B912" s="1"/>
      <c r="C912" s="2"/>
      <c r="D912" s="123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130"/>
      <c r="X912" s="130"/>
      <c r="Y912" s="130"/>
      <c r="Z912" s="130"/>
      <c r="AA912" s="174"/>
      <c r="AB912" s="1"/>
      <c r="AC912" s="1"/>
      <c r="AD912" s="1"/>
      <c r="AE912" s="1"/>
    </row>
    <row r="913" spans="1:31" ht="15.75" customHeight="1" x14ac:dyDescent="0.25">
      <c r="A913" s="1"/>
      <c r="B913" s="1"/>
      <c r="C913" s="2"/>
      <c r="D913" s="123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130"/>
      <c r="X913" s="130"/>
      <c r="Y913" s="130"/>
      <c r="Z913" s="130"/>
      <c r="AA913" s="174"/>
      <c r="AB913" s="1"/>
      <c r="AC913" s="1"/>
      <c r="AD913" s="1"/>
      <c r="AE913" s="1"/>
    </row>
    <row r="914" spans="1:31" ht="15.75" customHeight="1" x14ac:dyDescent="0.25">
      <c r="A914" s="1"/>
      <c r="B914" s="1"/>
      <c r="C914" s="2"/>
      <c r="D914" s="123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130"/>
      <c r="X914" s="130"/>
      <c r="Y914" s="130"/>
      <c r="Z914" s="130"/>
      <c r="AA914" s="174"/>
      <c r="AB914" s="1"/>
      <c r="AC914" s="1"/>
      <c r="AD914" s="1"/>
      <c r="AE914" s="1"/>
    </row>
    <row r="915" spans="1:31" ht="15.75" customHeight="1" x14ac:dyDescent="0.25">
      <c r="A915" s="1"/>
      <c r="B915" s="1"/>
      <c r="C915" s="2"/>
      <c r="D915" s="123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130"/>
      <c r="X915" s="130"/>
      <c r="Y915" s="130"/>
      <c r="Z915" s="130"/>
      <c r="AA915" s="174"/>
      <c r="AB915" s="1"/>
      <c r="AC915" s="1"/>
      <c r="AD915" s="1"/>
      <c r="AE915" s="1"/>
    </row>
    <row r="916" spans="1:31" ht="15.75" customHeight="1" x14ac:dyDescent="0.25">
      <c r="A916" s="1"/>
      <c r="B916" s="1"/>
      <c r="C916" s="2"/>
      <c r="D916" s="123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130"/>
      <c r="X916" s="130"/>
      <c r="Y916" s="130"/>
      <c r="Z916" s="130"/>
      <c r="AA916" s="174"/>
      <c r="AB916" s="1"/>
      <c r="AC916" s="1"/>
      <c r="AD916" s="1"/>
      <c r="AE916" s="1"/>
    </row>
    <row r="917" spans="1:31" ht="15.75" customHeight="1" x14ac:dyDescent="0.25">
      <c r="A917" s="1"/>
      <c r="B917" s="1"/>
      <c r="C917" s="2"/>
      <c r="D917" s="123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130"/>
      <c r="X917" s="130"/>
      <c r="Y917" s="130"/>
      <c r="Z917" s="130"/>
      <c r="AA917" s="174"/>
      <c r="AB917" s="1"/>
      <c r="AC917" s="1"/>
      <c r="AD917" s="1"/>
      <c r="AE917" s="1"/>
    </row>
    <row r="918" spans="1:31" ht="15.75" customHeight="1" x14ac:dyDescent="0.25">
      <c r="A918" s="1"/>
      <c r="B918" s="1"/>
      <c r="C918" s="2"/>
      <c r="D918" s="123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130"/>
      <c r="X918" s="130"/>
      <c r="Y918" s="130"/>
      <c r="Z918" s="130"/>
      <c r="AA918" s="174"/>
      <c r="AB918" s="1"/>
      <c r="AC918" s="1"/>
      <c r="AD918" s="1"/>
      <c r="AE918" s="1"/>
    </row>
    <row r="919" spans="1:31" ht="15.75" customHeight="1" x14ac:dyDescent="0.25">
      <c r="A919" s="1"/>
      <c r="B919" s="1"/>
      <c r="C919" s="2"/>
      <c r="D919" s="123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130"/>
      <c r="X919" s="130"/>
      <c r="Y919" s="130"/>
      <c r="Z919" s="130"/>
      <c r="AA919" s="174"/>
      <c r="AB919" s="1"/>
      <c r="AC919" s="1"/>
      <c r="AD919" s="1"/>
      <c r="AE919" s="1"/>
    </row>
    <row r="920" spans="1:31" ht="15.75" customHeight="1" x14ac:dyDescent="0.25">
      <c r="A920" s="1"/>
      <c r="B920" s="1"/>
      <c r="C920" s="2"/>
      <c r="D920" s="123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130"/>
      <c r="X920" s="130"/>
      <c r="Y920" s="130"/>
      <c r="Z920" s="130"/>
      <c r="AA920" s="174"/>
      <c r="AB920" s="1"/>
      <c r="AC920" s="1"/>
      <c r="AD920" s="1"/>
      <c r="AE920" s="1"/>
    </row>
    <row r="921" spans="1:31" ht="15.75" customHeight="1" x14ac:dyDescent="0.25">
      <c r="A921" s="1"/>
      <c r="B921" s="1"/>
      <c r="C921" s="2"/>
      <c r="D921" s="123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130"/>
      <c r="X921" s="130"/>
      <c r="Y921" s="130"/>
      <c r="Z921" s="130"/>
      <c r="AA921" s="174"/>
      <c r="AB921" s="1"/>
      <c r="AC921" s="1"/>
      <c r="AD921" s="1"/>
      <c r="AE921" s="1"/>
    </row>
    <row r="922" spans="1:31" ht="15.75" customHeight="1" x14ac:dyDescent="0.25">
      <c r="A922" s="1"/>
      <c r="B922" s="1"/>
      <c r="C922" s="2"/>
      <c r="D922" s="123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130"/>
      <c r="X922" s="130"/>
      <c r="Y922" s="130"/>
      <c r="Z922" s="130"/>
      <c r="AA922" s="174"/>
      <c r="AB922" s="1"/>
      <c r="AC922" s="1"/>
      <c r="AD922" s="1"/>
      <c r="AE922" s="1"/>
    </row>
    <row r="923" spans="1:31" ht="15.75" customHeight="1" x14ac:dyDescent="0.25">
      <c r="A923" s="1"/>
      <c r="B923" s="1"/>
      <c r="C923" s="2"/>
      <c r="D923" s="123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130"/>
      <c r="X923" s="130"/>
      <c r="Y923" s="130"/>
      <c r="Z923" s="130"/>
      <c r="AA923" s="174"/>
      <c r="AB923" s="1"/>
      <c r="AC923" s="1"/>
      <c r="AD923" s="1"/>
      <c r="AE923" s="1"/>
    </row>
    <row r="924" spans="1:31" ht="15.75" customHeight="1" x14ac:dyDescent="0.25">
      <c r="A924" s="1"/>
      <c r="B924" s="1"/>
      <c r="C924" s="2"/>
      <c r="D924" s="123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130"/>
      <c r="X924" s="130"/>
      <c r="Y924" s="130"/>
      <c r="Z924" s="130"/>
      <c r="AA924" s="174"/>
      <c r="AB924" s="1"/>
      <c r="AC924" s="1"/>
      <c r="AD924" s="1"/>
      <c r="AE924" s="1"/>
    </row>
    <row r="925" spans="1:31" ht="15.75" customHeight="1" x14ac:dyDescent="0.25">
      <c r="A925" s="1"/>
      <c r="B925" s="1"/>
      <c r="C925" s="2"/>
      <c r="D925" s="123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130"/>
      <c r="X925" s="130"/>
      <c r="Y925" s="130"/>
      <c r="Z925" s="130"/>
      <c r="AA925" s="174"/>
      <c r="AB925" s="1"/>
      <c r="AC925" s="1"/>
      <c r="AD925" s="1"/>
      <c r="AE925" s="1"/>
    </row>
    <row r="926" spans="1:31" ht="15.75" customHeight="1" x14ac:dyDescent="0.25">
      <c r="A926" s="1"/>
      <c r="B926" s="1"/>
      <c r="C926" s="2"/>
      <c r="D926" s="123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130"/>
      <c r="X926" s="130"/>
      <c r="Y926" s="130"/>
      <c r="Z926" s="130"/>
      <c r="AA926" s="174"/>
      <c r="AB926" s="1"/>
      <c r="AC926" s="1"/>
      <c r="AD926" s="1"/>
      <c r="AE926" s="1"/>
    </row>
    <row r="927" spans="1:31" ht="15.75" customHeight="1" x14ac:dyDescent="0.25">
      <c r="A927" s="1"/>
      <c r="B927" s="1"/>
      <c r="C927" s="2"/>
      <c r="D927" s="123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130"/>
      <c r="X927" s="130"/>
      <c r="Y927" s="130"/>
      <c r="Z927" s="130"/>
      <c r="AA927" s="174"/>
      <c r="AB927" s="1"/>
      <c r="AC927" s="1"/>
      <c r="AD927" s="1"/>
      <c r="AE927" s="1"/>
    </row>
    <row r="928" spans="1:31" ht="15.75" customHeight="1" x14ac:dyDescent="0.25">
      <c r="A928" s="1"/>
      <c r="B928" s="1"/>
      <c r="C928" s="2"/>
      <c r="D928" s="123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130"/>
      <c r="X928" s="130"/>
      <c r="Y928" s="130"/>
      <c r="Z928" s="130"/>
      <c r="AA928" s="174"/>
      <c r="AB928" s="1"/>
      <c r="AC928" s="1"/>
      <c r="AD928" s="1"/>
      <c r="AE928" s="1"/>
    </row>
    <row r="929" spans="1:31" ht="15.75" customHeight="1" x14ac:dyDescent="0.25">
      <c r="A929" s="1"/>
      <c r="B929" s="1"/>
      <c r="C929" s="2"/>
      <c r="D929" s="123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130"/>
      <c r="X929" s="130"/>
      <c r="Y929" s="130"/>
      <c r="Z929" s="130"/>
      <c r="AA929" s="174"/>
      <c r="AB929" s="1"/>
      <c r="AC929" s="1"/>
      <c r="AD929" s="1"/>
      <c r="AE929" s="1"/>
    </row>
    <row r="930" spans="1:31" ht="15.75" customHeight="1" x14ac:dyDescent="0.25">
      <c r="A930" s="1"/>
      <c r="B930" s="1"/>
      <c r="C930" s="2"/>
      <c r="D930" s="123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130"/>
      <c r="X930" s="130"/>
      <c r="Y930" s="130"/>
      <c r="Z930" s="130"/>
      <c r="AA930" s="174"/>
      <c r="AB930" s="1"/>
      <c r="AC930" s="1"/>
      <c r="AD930" s="1"/>
      <c r="AE930" s="1"/>
    </row>
    <row r="931" spans="1:31" ht="15.75" customHeight="1" x14ac:dyDescent="0.25">
      <c r="A931" s="1"/>
      <c r="B931" s="1"/>
      <c r="C931" s="2"/>
      <c r="D931" s="123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130"/>
      <c r="X931" s="130"/>
      <c r="Y931" s="130"/>
      <c r="Z931" s="130"/>
      <c r="AA931" s="174"/>
      <c r="AB931" s="1"/>
      <c r="AC931" s="1"/>
      <c r="AD931" s="1"/>
      <c r="AE931" s="1"/>
    </row>
    <row r="932" spans="1:31" ht="15.75" customHeight="1" x14ac:dyDescent="0.25">
      <c r="A932" s="1"/>
      <c r="B932" s="1"/>
      <c r="C932" s="2"/>
      <c r="D932" s="123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130"/>
      <c r="X932" s="130"/>
      <c r="Y932" s="130"/>
      <c r="Z932" s="130"/>
      <c r="AA932" s="174"/>
      <c r="AB932" s="1"/>
      <c r="AC932" s="1"/>
      <c r="AD932" s="1"/>
      <c r="AE932" s="1"/>
    </row>
    <row r="933" spans="1:31" ht="15.75" customHeight="1" x14ac:dyDescent="0.25">
      <c r="A933" s="1"/>
      <c r="B933" s="1"/>
      <c r="C933" s="2"/>
      <c r="D933" s="123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130"/>
      <c r="X933" s="130"/>
      <c r="Y933" s="130"/>
      <c r="Z933" s="130"/>
      <c r="AA933" s="174"/>
      <c r="AB933" s="1"/>
      <c r="AC933" s="1"/>
      <c r="AD933" s="1"/>
      <c r="AE933" s="1"/>
    </row>
    <row r="934" spans="1:31" ht="15.75" customHeight="1" x14ac:dyDescent="0.25">
      <c r="A934" s="1"/>
      <c r="B934" s="1"/>
      <c r="C934" s="2"/>
      <c r="D934" s="123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130"/>
      <c r="X934" s="130"/>
      <c r="Y934" s="130"/>
      <c r="Z934" s="130"/>
      <c r="AA934" s="174"/>
      <c r="AB934" s="1"/>
      <c r="AC934" s="1"/>
      <c r="AD934" s="1"/>
      <c r="AE934" s="1"/>
    </row>
    <row r="935" spans="1:31" ht="15.75" customHeight="1" x14ac:dyDescent="0.25">
      <c r="A935" s="1"/>
      <c r="B935" s="1"/>
      <c r="C935" s="2"/>
      <c r="D935" s="123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130"/>
      <c r="X935" s="130"/>
      <c r="Y935" s="130"/>
      <c r="Z935" s="130"/>
      <c r="AA935" s="174"/>
      <c r="AB935" s="1"/>
      <c r="AC935" s="1"/>
      <c r="AD935" s="1"/>
      <c r="AE935" s="1"/>
    </row>
    <row r="936" spans="1:31" ht="15.75" customHeight="1" x14ac:dyDescent="0.25">
      <c r="A936" s="1"/>
      <c r="B936" s="1"/>
      <c r="C936" s="2"/>
      <c r="D936" s="123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130"/>
      <c r="X936" s="130"/>
      <c r="Y936" s="130"/>
      <c r="Z936" s="130"/>
      <c r="AA936" s="174"/>
      <c r="AB936" s="1"/>
      <c r="AC936" s="1"/>
      <c r="AD936" s="1"/>
      <c r="AE936" s="1"/>
    </row>
    <row r="937" spans="1:31" ht="15.75" customHeight="1" x14ac:dyDescent="0.25">
      <c r="A937" s="1"/>
      <c r="B937" s="1"/>
      <c r="C937" s="2"/>
      <c r="D937" s="123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130"/>
      <c r="X937" s="130"/>
      <c r="Y937" s="130"/>
      <c r="Z937" s="130"/>
      <c r="AA937" s="174"/>
      <c r="AB937" s="1"/>
      <c r="AC937" s="1"/>
      <c r="AD937" s="1"/>
      <c r="AE937" s="1"/>
    </row>
    <row r="938" spans="1:31" ht="15.75" customHeight="1" x14ac:dyDescent="0.25">
      <c r="A938" s="1"/>
      <c r="B938" s="1"/>
      <c r="C938" s="2"/>
      <c r="D938" s="123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130"/>
      <c r="X938" s="130"/>
      <c r="Y938" s="130"/>
      <c r="Z938" s="130"/>
      <c r="AA938" s="174"/>
      <c r="AB938" s="1"/>
      <c r="AC938" s="1"/>
      <c r="AD938" s="1"/>
      <c r="AE938" s="1"/>
    </row>
    <row r="939" spans="1:31" ht="15.75" customHeight="1" x14ac:dyDescent="0.25">
      <c r="A939" s="1"/>
      <c r="B939" s="1"/>
      <c r="C939" s="2"/>
      <c r="D939" s="123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130"/>
      <c r="X939" s="130"/>
      <c r="Y939" s="130"/>
      <c r="Z939" s="130"/>
      <c r="AA939" s="174"/>
      <c r="AB939" s="1"/>
      <c r="AC939" s="1"/>
      <c r="AD939" s="1"/>
      <c r="AE939" s="1"/>
    </row>
    <row r="940" spans="1:31" ht="15.75" customHeight="1" x14ac:dyDescent="0.25">
      <c r="A940" s="1"/>
      <c r="B940" s="1"/>
      <c r="C940" s="2"/>
      <c r="D940" s="123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130"/>
      <c r="X940" s="130"/>
      <c r="Y940" s="130"/>
      <c r="Z940" s="130"/>
      <c r="AA940" s="174"/>
      <c r="AB940" s="1"/>
      <c r="AC940" s="1"/>
      <c r="AD940" s="1"/>
      <c r="AE940" s="1"/>
    </row>
    <row r="941" spans="1:31" ht="15.75" customHeight="1" x14ac:dyDescent="0.25">
      <c r="A941" s="1"/>
      <c r="B941" s="1"/>
      <c r="C941" s="2"/>
      <c r="D941" s="123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130"/>
      <c r="X941" s="130"/>
      <c r="Y941" s="130"/>
      <c r="Z941" s="130"/>
      <c r="AA941" s="174"/>
      <c r="AB941" s="1"/>
      <c r="AC941" s="1"/>
      <c r="AD941" s="1"/>
      <c r="AE941" s="1"/>
    </row>
    <row r="942" spans="1:31" ht="15.75" customHeight="1" x14ac:dyDescent="0.25">
      <c r="A942" s="1"/>
      <c r="B942" s="1"/>
      <c r="C942" s="2"/>
      <c r="D942" s="123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130"/>
      <c r="X942" s="130"/>
      <c r="Y942" s="130"/>
      <c r="Z942" s="130"/>
      <c r="AA942" s="174"/>
      <c r="AB942" s="1"/>
      <c r="AC942" s="1"/>
      <c r="AD942" s="1"/>
      <c r="AE942" s="1"/>
    </row>
    <row r="943" spans="1:31" ht="15.75" customHeight="1" x14ac:dyDescent="0.25">
      <c r="A943" s="1"/>
      <c r="B943" s="1"/>
      <c r="C943" s="2"/>
      <c r="D943" s="123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130"/>
      <c r="X943" s="130"/>
      <c r="Y943" s="130"/>
      <c r="Z943" s="130"/>
      <c r="AA943" s="174"/>
      <c r="AB943" s="1"/>
      <c r="AC943" s="1"/>
      <c r="AD943" s="1"/>
      <c r="AE943" s="1"/>
    </row>
    <row r="944" spans="1:31" ht="15.75" customHeight="1" x14ac:dyDescent="0.25">
      <c r="A944" s="1"/>
      <c r="B944" s="1"/>
      <c r="C944" s="2"/>
      <c r="D944" s="123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130"/>
      <c r="X944" s="130"/>
      <c r="Y944" s="130"/>
      <c r="Z944" s="130"/>
      <c r="AA944" s="174"/>
      <c r="AB944" s="1"/>
      <c r="AC944" s="1"/>
      <c r="AD944" s="1"/>
      <c r="AE944" s="1"/>
    </row>
    <row r="945" spans="1:31" ht="15.75" customHeight="1" x14ac:dyDescent="0.25">
      <c r="A945" s="1"/>
      <c r="B945" s="1"/>
      <c r="C945" s="2"/>
      <c r="D945" s="123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130"/>
      <c r="X945" s="130"/>
      <c r="Y945" s="130"/>
      <c r="Z945" s="130"/>
      <c r="AA945" s="174"/>
      <c r="AB945" s="1"/>
      <c r="AC945" s="1"/>
      <c r="AD945" s="1"/>
      <c r="AE945" s="1"/>
    </row>
    <row r="946" spans="1:31" ht="15.75" customHeight="1" x14ac:dyDescent="0.25">
      <c r="A946" s="1"/>
      <c r="B946" s="1"/>
      <c r="C946" s="2"/>
      <c r="D946" s="123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130"/>
      <c r="X946" s="130"/>
      <c r="Y946" s="130"/>
      <c r="Z946" s="130"/>
      <c r="AA946" s="174"/>
      <c r="AB946" s="1"/>
      <c r="AC946" s="1"/>
      <c r="AD946" s="1"/>
      <c r="AE946" s="1"/>
    </row>
    <row r="947" spans="1:31" ht="15.75" customHeight="1" x14ac:dyDescent="0.25">
      <c r="A947" s="1"/>
      <c r="B947" s="1"/>
      <c r="C947" s="2"/>
      <c r="D947" s="123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130"/>
      <c r="X947" s="130"/>
      <c r="Y947" s="130"/>
      <c r="Z947" s="130"/>
      <c r="AA947" s="174"/>
      <c r="AB947" s="1"/>
      <c r="AC947" s="1"/>
      <c r="AD947" s="1"/>
      <c r="AE947" s="1"/>
    </row>
    <row r="948" spans="1:31" ht="15.75" customHeight="1" x14ac:dyDescent="0.25">
      <c r="A948" s="1"/>
      <c r="B948" s="1"/>
      <c r="C948" s="2"/>
      <c r="D948" s="123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130"/>
      <c r="X948" s="130"/>
      <c r="Y948" s="130"/>
      <c r="Z948" s="130"/>
      <c r="AA948" s="174"/>
      <c r="AB948" s="1"/>
      <c r="AC948" s="1"/>
      <c r="AD948" s="1"/>
      <c r="AE948" s="1"/>
    </row>
    <row r="949" spans="1:31" ht="15.75" customHeight="1" x14ac:dyDescent="0.25">
      <c r="A949" s="1"/>
      <c r="B949" s="1"/>
      <c r="C949" s="2"/>
      <c r="D949" s="123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130"/>
      <c r="X949" s="130"/>
      <c r="Y949" s="130"/>
      <c r="Z949" s="130"/>
      <c r="AA949" s="174"/>
      <c r="AB949" s="1"/>
      <c r="AC949" s="1"/>
      <c r="AD949" s="1"/>
      <c r="AE949" s="1"/>
    </row>
    <row r="950" spans="1:31" ht="15.75" customHeight="1" x14ac:dyDescent="0.25">
      <c r="A950" s="1"/>
      <c r="B950" s="1"/>
      <c r="C950" s="2"/>
      <c r="D950" s="123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130"/>
      <c r="X950" s="130"/>
      <c r="Y950" s="130"/>
      <c r="Z950" s="130"/>
      <c r="AA950" s="174"/>
      <c r="AB950" s="1"/>
      <c r="AC950" s="1"/>
      <c r="AD950" s="1"/>
      <c r="AE950" s="1"/>
    </row>
    <row r="951" spans="1:31" ht="15.75" customHeight="1" x14ac:dyDescent="0.25">
      <c r="A951" s="1"/>
      <c r="B951" s="1"/>
      <c r="C951" s="2"/>
      <c r="D951" s="123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130"/>
      <c r="X951" s="130"/>
      <c r="Y951" s="130"/>
      <c r="Z951" s="130"/>
      <c r="AA951" s="174"/>
      <c r="AB951" s="1"/>
      <c r="AC951" s="1"/>
      <c r="AD951" s="1"/>
      <c r="AE951" s="1"/>
    </row>
    <row r="952" spans="1:31" ht="15.75" customHeight="1" x14ac:dyDescent="0.25">
      <c r="A952" s="1"/>
      <c r="B952" s="1"/>
      <c r="C952" s="2"/>
      <c r="D952" s="123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130"/>
      <c r="X952" s="130"/>
      <c r="Y952" s="130"/>
      <c r="Z952" s="130"/>
      <c r="AA952" s="174"/>
      <c r="AB952" s="1"/>
      <c r="AC952" s="1"/>
      <c r="AD952" s="1"/>
      <c r="AE952" s="1"/>
    </row>
    <row r="953" spans="1:31" ht="15.75" customHeight="1" x14ac:dyDescent="0.25">
      <c r="A953" s="1"/>
      <c r="B953" s="1"/>
      <c r="C953" s="2"/>
      <c r="D953" s="123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130"/>
      <c r="X953" s="130"/>
      <c r="Y953" s="130"/>
      <c r="Z953" s="130"/>
      <c r="AA953" s="174"/>
      <c r="AB953" s="1"/>
      <c r="AC953" s="1"/>
      <c r="AD953" s="1"/>
      <c r="AE953" s="1"/>
    </row>
    <row r="954" spans="1:31" ht="15.75" customHeight="1" x14ac:dyDescent="0.25">
      <c r="A954" s="1"/>
      <c r="B954" s="1"/>
      <c r="C954" s="2"/>
      <c r="D954" s="123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130"/>
      <c r="X954" s="130"/>
      <c r="Y954" s="130"/>
      <c r="Z954" s="130"/>
      <c r="AA954" s="174"/>
      <c r="AB954" s="1"/>
      <c r="AC954" s="1"/>
      <c r="AD954" s="1"/>
      <c r="AE954" s="1"/>
    </row>
    <row r="955" spans="1:31" ht="15.75" customHeight="1" x14ac:dyDescent="0.25">
      <c r="A955" s="1"/>
      <c r="B955" s="1"/>
      <c r="C955" s="2"/>
      <c r="D955" s="123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130"/>
      <c r="X955" s="130"/>
      <c r="Y955" s="130"/>
      <c r="Z955" s="130"/>
      <c r="AA955" s="174"/>
      <c r="AB955" s="1"/>
      <c r="AC955" s="1"/>
      <c r="AD955" s="1"/>
      <c r="AE955" s="1"/>
    </row>
    <row r="956" spans="1:31" ht="15.75" customHeight="1" x14ac:dyDescent="0.25">
      <c r="A956" s="1"/>
      <c r="B956" s="1"/>
      <c r="C956" s="2"/>
      <c r="D956" s="123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130"/>
      <c r="X956" s="130"/>
      <c r="Y956" s="130"/>
      <c r="Z956" s="130"/>
      <c r="AA956" s="174"/>
      <c r="AB956" s="1"/>
      <c r="AC956" s="1"/>
      <c r="AD956" s="1"/>
      <c r="AE956" s="1"/>
    </row>
    <row r="957" spans="1:31" ht="15.75" customHeight="1" x14ac:dyDescent="0.25">
      <c r="A957" s="1"/>
      <c r="B957" s="1"/>
      <c r="C957" s="2"/>
      <c r="D957" s="123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130"/>
      <c r="X957" s="130"/>
      <c r="Y957" s="130"/>
      <c r="Z957" s="130"/>
      <c r="AA957" s="174"/>
      <c r="AB957" s="1"/>
      <c r="AC957" s="1"/>
      <c r="AD957" s="1"/>
      <c r="AE957" s="1"/>
    </row>
    <row r="958" spans="1:31" ht="15.75" customHeight="1" x14ac:dyDescent="0.25">
      <c r="A958" s="1"/>
      <c r="B958" s="1"/>
      <c r="C958" s="2"/>
      <c r="D958" s="123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130"/>
      <c r="X958" s="130"/>
      <c r="Y958" s="130"/>
      <c r="Z958" s="130"/>
      <c r="AA958" s="174"/>
      <c r="AB958" s="1"/>
      <c r="AC958" s="1"/>
      <c r="AD958" s="1"/>
      <c r="AE958" s="1"/>
    </row>
    <row r="959" spans="1:31" ht="15.75" customHeight="1" x14ac:dyDescent="0.25">
      <c r="A959" s="1"/>
      <c r="B959" s="1"/>
      <c r="C959" s="2"/>
      <c r="D959" s="123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130"/>
      <c r="X959" s="130"/>
      <c r="Y959" s="130"/>
      <c r="Z959" s="130"/>
      <c r="AA959" s="174"/>
      <c r="AB959" s="1"/>
      <c r="AC959" s="1"/>
      <c r="AD959" s="1"/>
      <c r="AE959" s="1"/>
    </row>
    <row r="960" spans="1:31" ht="15.75" customHeight="1" x14ac:dyDescent="0.25">
      <c r="A960" s="1"/>
      <c r="B960" s="1"/>
      <c r="C960" s="2"/>
      <c r="D960" s="123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130"/>
      <c r="X960" s="130"/>
      <c r="Y960" s="130"/>
      <c r="Z960" s="130"/>
      <c r="AA960" s="174"/>
      <c r="AB960" s="1"/>
      <c r="AC960" s="1"/>
      <c r="AD960" s="1"/>
      <c r="AE960" s="1"/>
    </row>
    <row r="961" spans="1:31" ht="15.75" customHeight="1" x14ac:dyDescent="0.25">
      <c r="A961" s="1"/>
      <c r="B961" s="1"/>
      <c r="C961" s="2"/>
      <c r="D961" s="123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130"/>
      <c r="X961" s="130"/>
      <c r="Y961" s="130"/>
      <c r="Z961" s="130"/>
      <c r="AA961" s="174"/>
      <c r="AB961" s="1"/>
      <c r="AC961" s="1"/>
      <c r="AD961" s="1"/>
      <c r="AE961" s="1"/>
    </row>
    <row r="962" spans="1:31" ht="15.75" customHeight="1" x14ac:dyDescent="0.25">
      <c r="A962" s="1"/>
      <c r="B962" s="1"/>
      <c r="C962" s="2"/>
      <c r="D962" s="123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130"/>
      <c r="X962" s="130"/>
      <c r="Y962" s="130"/>
      <c r="Z962" s="130"/>
      <c r="AA962" s="174"/>
      <c r="AB962" s="1"/>
      <c r="AC962" s="1"/>
      <c r="AD962" s="1"/>
      <c r="AE962" s="1"/>
    </row>
    <row r="963" spans="1:31" ht="15.75" customHeight="1" x14ac:dyDescent="0.25">
      <c r="A963" s="1"/>
      <c r="B963" s="1"/>
      <c r="C963" s="2"/>
      <c r="D963" s="123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130"/>
      <c r="X963" s="130"/>
      <c r="Y963" s="130"/>
      <c r="Z963" s="130"/>
      <c r="AA963" s="174"/>
      <c r="AB963" s="1"/>
      <c r="AC963" s="1"/>
      <c r="AD963" s="1"/>
      <c r="AE963" s="1"/>
    </row>
    <row r="964" spans="1:31" ht="15.75" customHeight="1" x14ac:dyDescent="0.25">
      <c r="A964" s="1"/>
      <c r="B964" s="1"/>
      <c r="C964" s="2"/>
      <c r="D964" s="123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130"/>
      <c r="X964" s="130"/>
      <c r="Y964" s="130"/>
      <c r="Z964" s="130"/>
      <c r="AA964" s="174"/>
      <c r="AB964" s="1"/>
      <c r="AC964" s="1"/>
      <c r="AD964" s="1"/>
      <c r="AE964" s="1"/>
    </row>
    <row r="965" spans="1:31" ht="15.75" customHeight="1" x14ac:dyDescent="0.25">
      <c r="A965" s="1"/>
      <c r="B965" s="1"/>
      <c r="C965" s="2"/>
      <c r="D965" s="123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130"/>
      <c r="X965" s="130"/>
      <c r="Y965" s="130"/>
      <c r="Z965" s="130"/>
      <c r="AA965" s="174"/>
      <c r="AB965" s="1"/>
      <c r="AC965" s="1"/>
      <c r="AD965" s="1"/>
      <c r="AE965" s="1"/>
    </row>
    <row r="966" spans="1:31" ht="15.75" customHeight="1" x14ac:dyDescent="0.25">
      <c r="A966" s="1"/>
      <c r="B966" s="1"/>
      <c r="C966" s="2"/>
      <c r="D966" s="123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130"/>
      <c r="X966" s="130"/>
      <c r="Y966" s="130"/>
      <c r="Z966" s="130"/>
      <c r="AA966" s="174"/>
      <c r="AB966" s="1"/>
      <c r="AC966" s="1"/>
      <c r="AD966" s="1"/>
      <c r="AE966" s="1"/>
    </row>
    <row r="967" spans="1:31" ht="15.75" customHeight="1" x14ac:dyDescent="0.25">
      <c r="A967" s="1"/>
      <c r="B967" s="1"/>
      <c r="C967" s="2"/>
      <c r="D967" s="123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130"/>
      <c r="X967" s="130"/>
      <c r="Y967" s="130"/>
      <c r="Z967" s="130"/>
      <c r="AA967" s="174"/>
      <c r="AB967" s="1"/>
      <c r="AC967" s="1"/>
      <c r="AD967" s="1"/>
      <c r="AE967" s="1"/>
    </row>
    <row r="968" spans="1:31" ht="15.75" customHeight="1" x14ac:dyDescent="0.25">
      <c r="A968" s="1"/>
      <c r="B968" s="1"/>
      <c r="C968" s="2"/>
      <c r="D968" s="123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130"/>
      <c r="X968" s="130"/>
      <c r="Y968" s="130"/>
      <c r="Z968" s="130"/>
      <c r="AA968" s="174"/>
      <c r="AB968" s="1"/>
      <c r="AC968" s="1"/>
      <c r="AD968" s="1"/>
      <c r="AE968" s="1"/>
    </row>
    <row r="969" spans="1:31" ht="15.75" customHeight="1" x14ac:dyDescent="0.25">
      <c r="A969" s="1"/>
      <c r="B969" s="1"/>
      <c r="C969" s="2"/>
      <c r="D969" s="123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130"/>
      <c r="X969" s="130"/>
      <c r="Y969" s="130"/>
      <c r="Z969" s="130"/>
      <c r="AA969" s="174"/>
      <c r="AB969" s="1"/>
      <c r="AC969" s="1"/>
      <c r="AD969" s="1"/>
      <c r="AE969" s="1"/>
    </row>
    <row r="970" spans="1:31" ht="15.75" customHeight="1" x14ac:dyDescent="0.25">
      <c r="A970" s="1"/>
      <c r="B970" s="1"/>
      <c r="C970" s="2"/>
      <c r="D970" s="123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130"/>
      <c r="X970" s="130"/>
      <c r="Y970" s="130"/>
      <c r="Z970" s="130"/>
      <c r="AA970" s="174"/>
      <c r="AB970" s="1"/>
      <c r="AC970" s="1"/>
      <c r="AD970" s="1"/>
      <c r="AE970" s="1"/>
    </row>
    <row r="971" spans="1:31" ht="15.75" customHeight="1" x14ac:dyDescent="0.25">
      <c r="A971" s="1"/>
      <c r="B971" s="1"/>
      <c r="C971" s="2"/>
      <c r="D971" s="123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130"/>
      <c r="X971" s="130"/>
      <c r="Y971" s="130"/>
      <c r="Z971" s="130"/>
      <c r="AA971" s="174"/>
      <c r="AB971" s="1"/>
      <c r="AC971" s="1"/>
      <c r="AD971" s="1"/>
      <c r="AE971" s="1"/>
    </row>
    <row r="972" spans="1:31" ht="15.75" customHeight="1" x14ac:dyDescent="0.25">
      <c r="A972" s="1"/>
      <c r="B972" s="1"/>
      <c r="C972" s="2"/>
      <c r="D972" s="123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130"/>
      <c r="X972" s="130"/>
      <c r="Y972" s="130"/>
      <c r="Z972" s="130"/>
      <c r="AA972" s="174"/>
      <c r="AB972" s="1"/>
      <c r="AC972" s="1"/>
      <c r="AD972" s="1"/>
      <c r="AE972" s="1"/>
    </row>
    <row r="973" spans="1:31" ht="15.75" customHeight="1" x14ac:dyDescent="0.25">
      <c r="A973" s="1"/>
      <c r="B973" s="1"/>
      <c r="C973" s="2"/>
      <c r="D973" s="123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130"/>
      <c r="X973" s="130"/>
      <c r="Y973" s="130"/>
      <c r="Z973" s="130"/>
      <c r="AA973" s="174"/>
      <c r="AB973" s="1"/>
      <c r="AC973" s="1"/>
      <c r="AD973" s="1"/>
      <c r="AE973" s="1"/>
    </row>
    <row r="974" spans="1:31" ht="15.75" customHeight="1" x14ac:dyDescent="0.25">
      <c r="A974" s="1"/>
      <c r="B974" s="1"/>
      <c r="C974" s="2"/>
      <c r="D974" s="123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130"/>
      <c r="X974" s="130"/>
      <c r="Y974" s="130"/>
      <c r="Z974" s="130"/>
      <c r="AA974" s="174"/>
      <c r="AB974" s="1"/>
      <c r="AC974" s="1"/>
      <c r="AD974" s="1"/>
      <c r="AE974" s="1"/>
    </row>
    <row r="975" spans="1:31" ht="15.75" customHeight="1" x14ac:dyDescent="0.25">
      <c r="A975" s="1"/>
      <c r="B975" s="1"/>
      <c r="C975" s="2"/>
      <c r="D975" s="123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130"/>
      <c r="X975" s="130"/>
      <c r="Y975" s="130"/>
      <c r="Z975" s="130"/>
      <c r="AA975" s="174"/>
      <c r="AB975" s="1"/>
      <c r="AC975" s="1"/>
      <c r="AD975" s="1"/>
      <c r="AE975" s="1"/>
    </row>
    <row r="976" spans="1:31" ht="15.75" customHeight="1" x14ac:dyDescent="0.25">
      <c r="A976" s="1"/>
      <c r="B976" s="1"/>
      <c r="C976" s="2"/>
      <c r="D976" s="123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130"/>
      <c r="X976" s="130"/>
      <c r="Y976" s="130"/>
      <c r="Z976" s="130"/>
      <c r="AA976" s="174"/>
      <c r="AB976" s="1"/>
      <c r="AC976" s="1"/>
      <c r="AD976" s="1"/>
      <c r="AE976" s="1"/>
    </row>
    <row r="977" spans="1:31" ht="15.75" customHeight="1" x14ac:dyDescent="0.25">
      <c r="A977" s="1"/>
      <c r="B977" s="1"/>
      <c r="C977" s="2"/>
      <c r="D977" s="123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130"/>
      <c r="X977" s="130"/>
      <c r="Y977" s="130"/>
      <c r="Z977" s="130"/>
      <c r="AA977" s="174"/>
      <c r="AB977" s="1"/>
      <c r="AC977" s="1"/>
      <c r="AD977" s="1"/>
      <c r="AE977" s="1"/>
    </row>
    <row r="978" spans="1:31" ht="15.75" customHeight="1" x14ac:dyDescent="0.25">
      <c r="A978" s="1"/>
      <c r="B978" s="1"/>
      <c r="C978" s="2"/>
      <c r="D978" s="123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130"/>
      <c r="X978" s="130"/>
      <c r="Y978" s="130"/>
      <c r="Z978" s="130"/>
      <c r="AA978" s="174"/>
      <c r="AB978" s="1"/>
      <c r="AC978" s="1"/>
      <c r="AD978" s="1"/>
      <c r="AE978" s="1"/>
    </row>
    <row r="979" spans="1:31" ht="15.75" customHeight="1" x14ac:dyDescent="0.25">
      <c r="A979" s="1"/>
      <c r="B979" s="1"/>
      <c r="C979" s="2"/>
      <c r="D979" s="123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130"/>
      <c r="X979" s="130"/>
      <c r="Y979" s="130"/>
      <c r="Z979" s="130"/>
      <c r="AA979" s="174"/>
      <c r="AB979" s="1"/>
      <c r="AC979" s="1"/>
      <c r="AD979" s="1"/>
      <c r="AE979" s="1"/>
    </row>
    <row r="980" spans="1:31" ht="15.75" customHeight="1" x14ac:dyDescent="0.25">
      <c r="A980" s="1"/>
      <c r="B980" s="1"/>
      <c r="C980" s="2"/>
      <c r="D980" s="123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130"/>
      <c r="X980" s="130"/>
      <c r="Y980" s="130"/>
      <c r="Z980" s="130"/>
      <c r="AA980" s="174"/>
      <c r="AB980" s="1"/>
      <c r="AC980" s="1"/>
      <c r="AD980" s="1"/>
      <c r="AE980" s="1"/>
    </row>
    <row r="981" spans="1:31" ht="15.75" customHeight="1" x14ac:dyDescent="0.25">
      <c r="A981" s="1"/>
      <c r="B981" s="1"/>
      <c r="C981" s="2"/>
      <c r="D981" s="123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130"/>
      <c r="X981" s="130"/>
      <c r="Y981" s="130"/>
      <c r="Z981" s="130"/>
      <c r="AA981" s="174"/>
      <c r="AB981" s="1"/>
      <c r="AC981" s="1"/>
      <c r="AD981" s="1"/>
      <c r="AE981" s="1"/>
    </row>
    <row r="982" spans="1:31" ht="15.75" customHeight="1" x14ac:dyDescent="0.25">
      <c r="A982" s="1"/>
      <c r="B982" s="1"/>
      <c r="C982" s="2"/>
      <c r="D982" s="123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130"/>
      <c r="X982" s="130"/>
      <c r="Y982" s="130"/>
      <c r="Z982" s="130"/>
      <c r="AA982" s="174"/>
      <c r="AB982" s="1"/>
      <c r="AC982" s="1"/>
      <c r="AD982" s="1"/>
      <c r="AE982" s="1"/>
    </row>
    <row r="983" spans="1:31" ht="15.75" customHeight="1" x14ac:dyDescent="0.25">
      <c r="A983" s="1"/>
      <c r="B983" s="1"/>
      <c r="C983" s="2"/>
      <c r="D983" s="123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130"/>
      <c r="X983" s="130"/>
      <c r="Y983" s="130"/>
      <c r="Z983" s="130"/>
      <c r="AA983" s="174"/>
      <c r="AB983" s="1"/>
      <c r="AC983" s="1"/>
      <c r="AD983" s="1"/>
      <c r="AE983" s="1"/>
    </row>
    <row r="984" spans="1:31" ht="15.75" customHeight="1" x14ac:dyDescent="0.25">
      <c r="A984" s="1"/>
      <c r="B984" s="1"/>
      <c r="C984" s="2"/>
      <c r="D984" s="123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130"/>
      <c r="X984" s="130"/>
      <c r="Y984" s="130"/>
      <c r="Z984" s="130"/>
      <c r="AA984" s="174"/>
      <c r="AB984" s="1"/>
      <c r="AC984" s="1"/>
      <c r="AD984" s="1"/>
      <c r="AE984" s="1"/>
    </row>
    <row r="985" spans="1:31" ht="15.75" customHeight="1" x14ac:dyDescent="0.25">
      <c r="A985" s="1"/>
      <c r="B985" s="1"/>
      <c r="C985" s="2"/>
      <c r="D985" s="123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130"/>
      <c r="X985" s="130"/>
      <c r="Y985" s="130"/>
      <c r="Z985" s="130"/>
      <c r="AA985" s="174"/>
      <c r="AB985" s="1"/>
      <c r="AC985" s="1"/>
      <c r="AD985" s="1"/>
      <c r="AE985" s="1"/>
    </row>
    <row r="986" spans="1:31" ht="15.75" customHeight="1" x14ac:dyDescent="0.25">
      <c r="A986" s="1"/>
      <c r="B986" s="1"/>
      <c r="C986" s="2"/>
      <c r="D986" s="123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130"/>
      <c r="X986" s="130"/>
      <c r="Y986" s="130"/>
      <c r="Z986" s="130"/>
      <c r="AA986" s="174"/>
      <c r="AB986" s="1"/>
      <c r="AC986" s="1"/>
      <c r="AD986" s="1"/>
      <c r="AE986" s="1"/>
    </row>
    <row r="987" spans="1:31" ht="15.75" customHeight="1" x14ac:dyDescent="0.25">
      <c r="A987" s="1"/>
      <c r="B987" s="1"/>
      <c r="C987" s="2"/>
      <c r="D987" s="123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130"/>
      <c r="X987" s="130"/>
      <c r="Y987" s="130"/>
      <c r="Z987" s="130"/>
      <c r="AA987" s="174"/>
      <c r="AB987" s="1"/>
      <c r="AC987" s="1"/>
      <c r="AD987" s="1"/>
      <c r="AE987" s="1"/>
    </row>
    <row r="988" spans="1:31" ht="15.75" customHeight="1" x14ac:dyDescent="0.25">
      <c r="A988" s="1"/>
      <c r="B988" s="1"/>
      <c r="C988" s="2"/>
      <c r="D988" s="123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130"/>
      <c r="X988" s="130"/>
      <c r="Y988" s="130"/>
      <c r="Z988" s="130"/>
      <c r="AA988" s="174"/>
      <c r="AB988" s="1"/>
      <c r="AC988" s="1"/>
      <c r="AD988" s="1"/>
      <c r="AE988" s="1"/>
    </row>
    <row r="989" spans="1:31" ht="15.75" customHeight="1" x14ac:dyDescent="0.25">
      <c r="A989" s="1"/>
      <c r="B989" s="1"/>
      <c r="C989" s="2"/>
      <c r="D989" s="123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130"/>
      <c r="X989" s="130"/>
      <c r="Y989" s="130"/>
      <c r="Z989" s="130"/>
      <c r="AA989" s="174"/>
      <c r="AB989" s="1"/>
      <c r="AC989" s="1"/>
      <c r="AD989" s="1"/>
      <c r="AE989" s="1"/>
    </row>
    <row r="990" spans="1:31" ht="15.75" customHeight="1" x14ac:dyDescent="0.25">
      <c r="A990" s="1"/>
      <c r="B990" s="1"/>
      <c r="C990" s="2"/>
      <c r="D990" s="123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130"/>
      <c r="X990" s="130"/>
      <c r="Y990" s="130"/>
      <c r="Z990" s="130"/>
      <c r="AA990" s="174"/>
      <c r="AB990" s="1"/>
      <c r="AC990" s="1"/>
      <c r="AD990" s="1"/>
      <c r="AE990" s="1"/>
    </row>
    <row r="991" spans="1:31" ht="15.75" customHeight="1" x14ac:dyDescent="0.25">
      <c r="A991" s="1"/>
      <c r="B991" s="1"/>
      <c r="C991" s="2"/>
      <c r="D991" s="123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130"/>
      <c r="X991" s="130"/>
      <c r="Y991" s="130"/>
      <c r="Z991" s="130"/>
      <c r="AA991" s="174"/>
      <c r="AB991" s="1"/>
      <c r="AC991" s="1"/>
      <c r="AD991" s="1"/>
      <c r="AE991" s="1"/>
    </row>
    <row r="992" spans="1:31" ht="15.75" customHeight="1" x14ac:dyDescent="0.25">
      <c r="A992" s="1"/>
      <c r="B992" s="1"/>
      <c r="C992" s="2"/>
      <c r="D992" s="123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130"/>
      <c r="X992" s="130"/>
      <c r="Y992" s="130"/>
      <c r="Z992" s="130"/>
      <c r="AA992" s="174"/>
      <c r="AB992" s="1"/>
      <c r="AC992" s="1"/>
      <c r="AD992" s="1"/>
      <c r="AE992" s="1"/>
    </row>
    <row r="993" spans="1:31" ht="15.75" customHeight="1" x14ac:dyDescent="0.25">
      <c r="A993" s="1"/>
      <c r="B993" s="1"/>
      <c r="C993" s="2"/>
      <c r="D993" s="123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130"/>
      <c r="X993" s="130"/>
      <c r="Y993" s="130"/>
      <c r="Z993" s="130"/>
      <c r="AA993" s="174"/>
      <c r="AB993" s="1"/>
      <c r="AC993" s="1"/>
      <c r="AD993" s="1"/>
      <c r="AE993" s="1"/>
    </row>
    <row r="994" spans="1:31" ht="15.75" customHeight="1" x14ac:dyDescent="0.25">
      <c r="A994" s="1"/>
      <c r="B994" s="1"/>
      <c r="C994" s="2"/>
      <c r="D994" s="123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130"/>
      <c r="X994" s="130"/>
      <c r="Y994" s="130"/>
      <c r="Z994" s="130"/>
      <c r="AA994" s="174"/>
      <c r="AB994" s="1"/>
      <c r="AC994" s="1"/>
      <c r="AD994" s="1"/>
      <c r="AE994" s="1"/>
    </row>
    <row r="995" spans="1:31" ht="15.75" customHeight="1" x14ac:dyDescent="0.25">
      <c r="A995" s="1"/>
      <c r="B995" s="1"/>
      <c r="C995" s="2"/>
      <c r="D995" s="123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130"/>
      <c r="X995" s="130"/>
      <c r="Y995" s="130"/>
      <c r="Z995" s="130"/>
      <c r="AA995" s="174"/>
      <c r="AB995" s="1"/>
      <c r="AC995" s="1"/>
      <c r="AD995" s="1"/>
      <c r="AE995" s="1"/>
    </row>
    <row r="996" spans="1:31" ht="15.75" customHeight="1" x14ac:dyDescent="0.25">
      <c r="A996" s="1"/>
      <c r="B996" s="1"/>
      <c r="C996" s="2"/>
      <c r="D996" s="123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130"/>
      <c r="X996" s="130"/>
      <c r="Y996" s="130"/>
      <c r="Z996" s="130"/>
      <c r="AA996" s="174"/>
      <c r="AB996" s="1"/>
      <c r="AC996" s="1"/>
      <c r="AD996" s="1"/>
      <c r="AE996" s="1"/>
    </row>
    <row r="997" spans="1:31" ht="15.75" customHeight="1" x14ac:dyDescent="0.25">
      <c r="A997" s="1"/>
      <c r="B997" s="1"/>
      <c r="C997" s="2"/>
      <c r="D997" s="123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130"/>
      <c r="X997" s="130"/>
      <c r="Y997" s="130"/>
      <c r="Z997" s="130"/>
      <c r="AA997" s="174"/>
      <c r="AB997" s="1"/>
      <c r="AC997" s="1"/>
      <c r="AD997" s="1"/>
      <c r="AE997" s="1"/>
    </row>
    <row r="998" spans="1:31" ht="15.75" customHeight="1" x14ac:dyDescent="0.25">
      <c r="A998" s="1"/>
      <c r="B998" s="1"/>
      <c r="C998" s="2"/>
      <c r="D998" s="123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130"/>
      <c r="X998" s="130"/>
      <c r="Y998" s="130"/>
      <c r="Z998" s="130"/>
      <c r="AA998" s="174"/>
      <c r="AB998" s="1"/>
      <c r="AC998" s="1"/>
      <c r="AD998" s="1"/>
      <c r="AE998" s="1"/>
    </row>
    <row r="999" spans="1:31" ht="15.75" customHeight="1" x14ac:dyDescent="0.25">
      <c r="A999" s="1"/>
      <c r="B999" s="1"/>
      <c r="C999" s="2"/>
      <c r="D999" s="123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130"/>
      <c r="X999" s="130"/>
      <c r="Y999" s="130"/>
      <c r="Z999" s="130"/>
      <c r="AA999" s="174"/>
      <c r="AB999" s="1"/>
      <c r="AC999" s="1"/>
      <c r="AD999" s="1"/>
      <c r="AE999" s="1"/>
    </row>
    <row r="1000" spans="1:31" ht="15.75" customHeight="1" x14ac:dyDescent="0.25">
      <c r="A1000" s="1"/>
      <c r="B1000" s="1"/>
      <c r="C1000" s="2"/>
      <c r="D1000" s="123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130"/>
      <c r="X1000" s="130"/>
      <c r="Y1000" s="130"/>
      <c r="Z1000" s="130"/>
      <c r="AA1000" s="174"/>
      <c r="AB1000" s="1"/>
      <c r="AC1000" s="1"/>
      <c r="AD1000" s="1"/>
      <c r="AE1000" s="1"/>
    </row>
    <row r="1001" spans="1:31" ht="15.75" customHeight="1" x14ac:dyDescent="0.25">
      <c r="A1001" s="1"/>
      <c r="B1001" s="1"/>
      <c r="C1001" s="2"/>
      <c r="D1001" s="123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130"/>
      <c r="X1001" s="130"/>
      <c r="Y1001" s="130"/>
      <c r="Z1001" s="130"/>
      <c r="AA1001" s="174"/>
      <c r="AB1001" s="1"/>
      <c r="AC1001" s="1"/>
      <c r="AD1001" s="1"/>
      <c r="AE1001" s="1"/>
    </row>
    <row r="1002" spans="1:31" ht="15.75" customHeight="1" x14ac:dyDescent="0.25">
      <c r="A1002" s="1"/>
      <c r="B1002" s="1"/>
      <c r="C1002" s="2"/>
      <c r="D1002" s="123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130"/>
      <c r="X1002" s="130"/>
      <c r="Y1002" s="130"/>
      <c r="Z1002" s="130"/>
      <c r="AA1002" s="174"/>
      <c r="AB1002" s="1"/>
      <c r="AC1002" s="1"/>
      <c r="AD1002" s="1"/>
      <c r="AE1002" s="1"/>
    </row>
    <row r="1003" spans="1:31" ht="15.75" customHeight="1" x14ac:dyDescent="0.25">
      <c r="A1003" s="1"/>
      <c r="B1003" s="1"/>
      <c r="C1003" s="2"/>
      <c r="D1003" s="123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130"/>
      <c r="X1003" s="130"/>
      <c r="Y1003" s="130"/>
      <c r="Z1003" s="130"/>
      <c r="AA1003" s="174"/>
      <c r="AB1003" s="1"/>
      <c r="AC1003" s="1"/>
      <c r="AD1003" s="1"/>
      <c r="AE1003" s="1"/>
    </row>
    <row r="1004" spans="1:31" ht="15.75" customHeight="1" x14ac:dyDescent="0.25">
      <c r="A1004" s="1"/>
      <c r="B1004" s="1"/>
      <c r="C1004" s="2"/>
      <c r="D1004" s="123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130"/>
      <c r="X1004" s="130"/>
      <c r="Y1004" s="130"/>
      <c r="Z1004" s="130"/>
      <c r="AA1004" s="174"/>
      <c r="AB1004" s="1"/>
      <c r="AC1004" s="1"/>
      <c r="AD1004" s="1"/>
      <c r="AE1004" s="1"/>
    </row>
    <row r="1005" spans="1:31" ht="15.75" customHeight="1" x14ac:dyDescent="0.25">
      <c r="A1005" s="1"/>
      <c r="B1005" s="1"/>
      <c r="C1005" s="2"/>
      <c r="D1005" s="123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130"/>
      <c r="X1005" s="130"/>
      <c r="Y1005" s="130"/>
      <c r="Z1005" s="130"/>
      <c r="AA1005" s="174"/>
      <c r="AB1005" s="1"/>
      <c r="AC1005" s="1"/>
      <c r="AD1005" s="1"/>
      <c r="AE1005" s="1"/>
    </row>
    <row r="1006" spans="1:31" ht="15.75" customHeight="1" x14ac:dyDescent="0.25">
      <c r="A1006" s="1"/>
      <c r="B1006" s="1"/>
      <c r="C1006" s="2"/>
      <c r="D1006" s="123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130"/>
      <c r="X1006" s="130"/>
      <c r="Y1006" s="130"/>
      <c r="Z1006" s="130"/>
      <c r="AA1006" s="174"/>
      <c r="AB1006" s="1"/>
      <c r="AC1006" s="1"/>
      <c r="AD1006" s="1"/>
      <c r="AE1006" s="1"/>
    </row>
    <row r="1007" spans="1:31" ht="15.75" customHeight="1" x14ac:dyDescent="0.25">
      <c r="A1007" s="1"/>
      <c r="B1007" s="1"/>
      <c r="C1007" s="2"/>
      <c r="D1007" s="123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130"/>
      <c r="X1007" s="130"/>
      <c r="Y1007" s="130"/>
      <c r="Z1007" s="130"/>
      <c r="AA1007" s="174"/>
      <c r="AB1007" s="1"/>
      <c r="AC1007" s="1"/>
      <c r="AD1007" s="1"/>
      <c r="AE1007" s="1"/>
    </row>
    <row r="1008" spans="1:31" ht="15.75" customHeight="1" x14ac:dyDescent="0.25">
      <c r="A1008" s="1"/>
      <c r="B1008" s="1"/>
      <c r="C1008" s="2"/>
      <c r="D1008" s="123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130"/>
      <c r="X1008" s="130"/>
      <c r="Y1008" s="130"/>
      <c r="Z1008" s="130"/>
      <c r="AA1008" s="174"/>
      <c r="AB1008" s="1"/>
      <c r="AC1008" s="1"/>
      <c r="AD1008" s="1"/>
      <c r="AE1008" s="1"/>
    </row>
    <row r="1009" spans="1:31" ht="15.75" customHeight="1" x14ac:dyDescent="0.25">
      <c r="A1009" s="1"/>
      <c r="B1009" s="1"/>
      <c r="C1009" s="2"/>
      <c r="D1009" s="123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130"/>
      <c r="X1009" s="130"/>
      <c r="Y1009" s="130"/>
      <c r="Z1009" s="130"/>
      <c r="AA1009" s="174"/>
      <c r="AB1009" s="1"/>
      <c r="AC1009" s="1"/>
      <c r="AD1009" s="1"/>
      <c r="AE1009" s="1"/>
    </row>
    <row r="1010" spans="1:31" ht="15.75" customHeight="1" x14ac:dyDescent="0.25">
      <c r="A1010" s="1"/>
      <c r="B1010" s="1"/>
      <c r="C1010" s="2"/>
      <c r="D1010" s="123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130"/>
      <c r="X1010" s="130"/>
      <c r="Y1010" s="130"/>
      <c r="Z1010" s="130"/>
      <c r="AA1010" s="174"/>
      <c r="AB1010" s="1"/>
      <c r="AC1010" s="1"/>
      <c r="AD1010" s="1"/>
      <c r="AE1010" s="1"/>
    </row>
    <row r="1011" spans="1:31" ht="15.75" customHeight="1" x14ac:dyDescent="0.25">
      <c r="A1011" s="1"/>
      <c r="B1011" s="1"/>
      <c r="C1011" s="2"/>
      <c r="D1011" s="123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130"/>
      <c r="X1011" s="130"/>
      <c r="Y1011" s="130"/>
      <c r="Z1011" s="130"/>
      <c r="AA1011" s="174"/>
      <c r="AB1011" s="1"/>
      <c r="AC1011" s="1"/>
      <c r="AD1011" s="1"/>
      <c r="AE1011" s="1"/>
    </row>
    <row r="1012" spans="1:31" ht="15.75" customHeight="1" x14ac:dyDescent="0.25">
      <c r="A1012" s="1"/>
      <c r="B1012" s="1"/>
      <c r="C1012" s="2"/>
      <c r="D1012" s="123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130"/>
      <c r="X1012" s="130"/>
      <c r="Y1012" s="130"/>
      <c r="Z1012" s="130"/>
      <c r="AA1012" s="174"/>
      <c r="AB1012" s="1"/>
      <c r="AC1012" s="1"/>
      <c r="AD1012" s="1"/>
      <c r="AE1012" s="1"/>
    </row>
    <row r="1013" spans="1:31" ht="15.75" customHeight="1" x14ac:dyDescent="0.25">
      <c r="A1013" s="1"/>
      <c r="B1013" s="1"/>
      <c r="C1013" s="2"/>
      <c r="D1013" s="123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130"/>
      <c r="X1013" s="130"/>
      <c r="Y1013" s="130"/>
      <c r="Z1013" s="130"/>
      <c r="AA1013" s="174"/>
      <c r="AB1013" s="1"/>
      <c r="AC1013" s="1"/>
      <c r="AD1013" s="1"/>
      <c r="AE1013" s="1"/>
    </row>
    <row r="1014" spans="1:31" ht="15.75" customHeight="1" x14ac:dyDescent="0.25">
      <c r="A1014" s="1"/>
      <c r="B1014" s="1"/>
      <c r="C1014" s="2"/>
      <c r="D1014" s="123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130"/>
      <c r="X1014" s="130"/>
      <c r="Y1014" s="130"/>
      <c r="Z1014" s="130"/>
      <c r="AA1014" s="174"/>
      <c r="AB1014" s="1"/>
      <c r="AC1014" s="1"/>
      <c r="AD1014" s="1"/>
      <c r="AE1014" s="1"/>
    </row>
    <row r="1015" spans="1:31" ht="15.75" customHeight="1" x14ac:dyDescent="0.25">
      <c r="A1015" s="1"/>
      <c r="B1015" s="1"/>
      <c r="C1015" s="2"/>
      <c r="D1015" s="123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130"/>
      <c r="X1015" s="130"/>
      <c r="Y1015" s="130"/>
      <c r="Z1015" s="130"/>
      <c r="AA1015" s="174"/>
      <c r="AB1015" s="1"/>
      <c r="AC1015" s="1"/>
      <c r="AD1015" s="1"/>
      <c r="AE1015" s="1"/>
    </row>
    <row r="1016" spans="1:31" ht="15.75" customHeight="1" x14ac:dyDescent="0.25">
      <c r="A1016" s="1"/>
      <c r="B1016" s="1"/>
      <c r="C1016" s="2"/>
      <c r="D1016" s="123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130"/>
      <c r="X1016" s="130"/>
      <c r="Y1016" s="130"/>
      <c r="Z1016" s="130"/>
      <c r="AA1016" s="174"/>
      <c r="AB1016" s="1"/>
      <c r="AC1016" s="1"/>
      <c r="AD1016" s="1"/>
      <c r="AE1016" s="1"/>
    </row>
    <row r="1017" spans="1:31" ht="15.75" customHeight="1" x14ac:dyDescent="0.25">
      <c r="A1017" s="1"/>
      <c r="B1017" s="1"/>
      <c r="C1017" s="2"/>
      <c r="D1017" s="123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130"/>
      <c r="X1017" s="130"/>
      <c r="Y1017" s="130"/>
      <c r="Z1017" s="130"/>
      <c r="AA1017" s="174"/>
      <c r="AB1017" s="1"/>
      <c r="AC1017" s="1"/>
      <c r="AD1017" s="1"/>
      <c r="AE1017" s="1"/>
    </row>
    <row r="1018" spans="1:31" ht="15.75" customHeight="1" x14ac:dyDescent="0.25">
      <c r="A1018" s="1"/>
      <c r="B1018" s="1"/>
      <c r="C1018" s="2"/>
      <c r="D1018" s="123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130"/>
      <c r="X1018" s="130"/>
      <c r="Y1018" s="130"/>
      <c r="Z1018" s="130"/>
      <c r="AA1018" s="174"/>
      <c r="AB1018" s="1"/>
      <c r="AC1018" s="1"/>
      <c r="AD1018" s="1"/>
      <c r="AE1018" s="1"/>
    </row>
    <row r="1019" spans="1:31" ht="15.75" customHeight="1" x14ac:dyDescent="0.25">
      <c r="A1019" s="1"/>
      <c r="B1019" s="1"/>
      <c r="C1019" s="2"/>
      <c r="D1019" s="123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130"/>
      <c r="X1019" s="130"/>
      <c r="Y1019" s="130"/>
      <c r="Z1019" s="130"/>
      <c r="AA1019" s="174"/>
      <c r="AB1019" s="1"/>
      <c r="AC1019" s="1"/>
      <c r="AD1019" s="1"/>
      <c r="AE1019" s="1"/>
    </row>
    <row r="1020" spans="1:31" ht="15.75" customHeight="1" x14ac:dyDescent="0.25">
      <c r="A1020" s="1"/>
      <c r="B1020" s="1"/>
      <c r="C1020" s="2"/>
      <c r="D1020" s="123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130"/>
      <c r="X1020" s="130"/>
      <c r="Y1020" s="130"/>
      <c r="Z1020" s="130"/>
      <c r="AA1020" s="174"/>
      <c r="AB1020" s="1"/>
      <c r="AC1020" s="1"/>
      <c r="AD1020" s="1"/>
      <c r="AE1020" s="1"/>
    </row>
    <row r="1021" spans="1:31" ht="15.75" customHeight="1" x14ac:dyDescent="0.25">
      <c r="A1021" s="1"/>
      <c r="B1021" s="1"/>
      <c r="C1021" s="2"/>
      <c r="D1021" s="123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130"/>
      <c r="X1021" s="130"/>
      <c r="Y1021" s="130"/>
      <c r="Z1021" s="130"/>
      <c r="AA1021" s="174"/>
      <c r="AB1021" s="1"/>
      <c r="AC1021" s="1"/>
      <c r="AD1021" s="1"/>
      <c r="AE1021" s="1"/>
    </row>
    <row r="1022" spans="1:31" ht="15.75" customHeight="1" x14ac:dyDescent="0.25">
      <c r="A1022" s="1"/>
      <c r="B1022" s="1"/>
      <c r="C1022" s="2"/>
      <c r="D1022" s="123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130"/>
      <c r="X1022" s="130"/>
      <c r="Y1022" s="130"/>
      <c r="Z1022" s="130"/>
      <c r="AA1022" s="174"/>
      <c r="AB1022" s="1"/>
      <c r="AC1022" s="1"/>
      <c r="AD1022" s="1"/>
      <c r="AE1022" s="1"/>
    </row>
    <row r="1023" spans="1:31" ht="15.75" customHeight="1" x14ac:dyDescent="0.25">
      <c r="A1023" s="1"/>
      <c r="B1023" s="1"/>
      <c r="C1023" s="2"/>
      <c r="D1023" s="123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130"/>
      <c r="X1023" s="130"/>
      <c r="Y1023" s="130"/>
      <c r="Z1023" s="130"/>
      <c r="AA1023" s="174"/>
      <c r="AB1023" s="1"/>
      <c r="AC1023" s="1"/>
      <c r="AD1023" s="1"/>
      <c r="AE1023" s="1"/>
    </row>
    <row r="1024" spans="1:31" ht="15.75" customHeight="1" x14ac:dyDescent="0.25">
      <c r="A1024" s="1"/>
      <c r="B1024" s="1"/>
      <c r="C1024" s="2"/>
      <c r="D1024" s="123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130"/>
      <c r="X1024" s="130"/>
      <c r="Y1024" s="130"/>
      <c r="Z1024" s="130"/>
      <c r="AA1024" s="174"/>
      <c r="AB1024" s="1"/>
      <c r="AC1024" s="1"/>
      <c r="AD1024" s="1"/>
      <c r="AE1024" s="1"/>
    </row>
    <row r="1025" spans="1:31" ht="15.75" customHeight="1" x14ac:dyDescent="0.25">
      <c r="A1025" s="1"/>
      <c r="B1025" s="1"/>
      <c r="C1025" s="2"/>
      <c r="D1025" s="123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130"/>
      <c r="X1025" s="130"/>
      <c r="Y1025" s="130"/>
      <c r="Z1025" s="130"/>
      <c r="AA1025" s="174"/>
      <c r="AB1025" s="1"/>
      <c r="AC1025" s="1"/>
      <c r="AD1025" s="1"/>
      <c r="AE1025" s="1"/>
    </row>
    <row r="1026" spans="1:31" ht="15.75" customHeight="1" x14ac:dyDescent="0.25">
      <c r="A1026" s="1"/>
      <c r="B1026" s="1"/>
      <c r="C1026" s="2"/>
      <c r="D1026" s="123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130"/>
      <c r="X1026" s="130"/>
      <c r="Y1026" s="130"/>
      <c r="Z1026" s="130"/>
      <c r="AA1026" s="174"/>
      <c r="AB1026" s="1"/>
      <c r="AC1026" s="1"/>
      <c r="AD1026" s="1"/>
      <c r="AE1026" s="1"/>
    </row>
    <row r="1027" spans="1:31" ht="15.75" customHeight="1" x14ac:dyDescent="0.25">
      <c r="A1027" s="1"/>
      <c r="B1027" s="1"/>
      <c r="C1027" s="2"/>
      <c r="D1027" s="123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130"/>
      <c r="X1027" s="130"/>
      <c r="Y1027" s="130"/>
      <c r="Z1027" s="130"/>
      <c r="AA1027" s="174"/>
      <c r="AB1027" s="1"/>
      <c r="AC1027" s="1"/>
      <c r="AD1027" s="1"/>
      <c r="AE1027" s="1"/>
    </row>
    <row r="1028" spans="1:31" ht="15.75" customHeight="1" x14ac:dyDescent="0.25">
      <c r="A1028" s="1"/>
      <c r="B1028" s="1"/>
      <c r="C1028" s="2"/>
      <c r="D1028" s="123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130"/>
      <c r="X1028" s="130"/>
      <c r="Y1028" s="130"/>
      <c r="Z1028" s="130"/>
      <c r="AA1028" s="174"/>
      <c r="AB1028" s="1"/>
      <c r="AC1028" s="1"/>
      <c r="AD1028" s="1"/>
      <c r="AE1028" s="1"/>
    </row>
  </sheetData>
  <mergeCells count="40">
    <mergeCell ref="Y204:Y205"/>
    <mergeCell ref="Z204:Z205"/>
    <mergeCell ref="AA204:AA205"/>
    <mergeCell ref="B204:B205"/>
    <mergeCell ref="A204:A205"/>
    <mergeCell ref="H204:H205"/>
    <mergeCell ref="I204:I205"/>
    <mergeCell ref="J204:J205"/>
    <mergeCell ref="W204:W205"/>
    <mergeCell ref="X204:X205"/>
    <mergeCell ref="A1:E1"/>
    <mergeCell ref="A7:A9"/>
    <mergeCell ref="B7:B9"/>
    <mergeCell ref="C7:C9"/>
    <mergeCell ref="D7:D9"/>
    <mergeCell ref="A161:D161"/>
    <mergeCell ref="A220:C220"/>
    <mergeCell ref="A221:C221"/>
    <mergeCell ref="E55:G56"/>
    <mergeCell ref="A93:D93"/>
    <mergeCell ref="C204:C205"/>
    <mergeCell ref="D204:D205"/>
    <mergeCell ref="E204:E205"/>
    <mergeCell ref="F204:F205"/>
    <mergeCell ref="G204:G205"/>
    <mergeCell ref="H55:J56"/>
    <mergeCell ref="E7:J7"/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</mergeCells>
  <pageMargins left="0" right="0" top="0.35433070866141736" bottom="0.35433070866141736" header="0" footer="0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Фінансування</vt:lpstr>
      <vt:lpstr>Кошторис  витрат</vt:lpstr>
      <vt:lpstr>'Кошторис  витрат'!Область_печати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M P</cp:lastModifiedBy>
  <cp:lastPrinted>2021-11-11T15:39:28Z</cp:lastPrinted>
  <dcterms:created xsi:type="dcterms:W3CDTF">2020-11-14T13:09:40Z</dcterms:created>
  <dcterms:modified xsi:type="dcterms:W3CDTF">2023-03-25T17:18:42Z</dcterms:modified>
</cp:coreProperties>
</file>