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Фінансування" sheetId="1" state="visible" r:id="rId2"/>
    <sheet name="Кошторис__витрат" sheetId="2" state="visible" r:id="rId3"/>
  </sheets>
  <definedNames>
    <definedName function="false" hidden="false" localSheetId="1" name="Print_Area" vbProcedure="false">Кошторис__витрат!$A$1:$AA$94</definedName>
    <definedName function="false" hidden="false" localSheetId="1" name="_xlnm._FilterDatabase" vbProcedure="false">Кошторис__витрат!$A$10:$AA$89</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<sst xmlns="http://schemas.openxmlformats.org/spreadsheetml/2006/main" count="378" uniqueCount="222">
  <si>
    <t xml:space="preserve">
</t>
  </si>
  <si>
    <t xml:space="preserve">Додаток №__4___</t>
  </si>
  <si>
    <t xml:space="preserve">до Договору про надання гранту №__4EVE41-30725____</t>
  </si>
  <si>
    <t xml:space="preserve">від "__10__" _серпня______ 2021 року</t>
  </si>
  <si>
    <t xml:space="preserve">Назва конкурсної програми:</t>
  </si>
  <si>
    <t xml:space="preserve">Знакові події</t>
  </si>
  <si>
    <t xml:space="preserve">Назва ЛОТ-у:</t>
  </si>
  <si>
    <t xml:space="preserve">ЛОТ4. Знакові події в історії України</t>
  </si>
  <si>
    <t xml:space="preserve">Назва Грантоотримувача:</t>
  </si>
  <si>
    <t xml:space="preserve">Громадська організація “ПІДКОВАарт”</t>
  </si>
  <si>
    <t xml:space="preserve">Назва проєкту:</t>
  </si>
  <si>
    <t xml:space="preserve"> Національний проект “Українська пісня / Ukrainian Song Project"</t>
  </si>
  <si>
    <t xml:space="preserve">Дата початку проєкту:</t>
  </si>
  <si>
    <t xml:space="preserve">01.08.2021 року</t>
  </si>
  <si>
    <t xml:space="preserve">Дата завершення проєкту:</t>
  </si>
  <si>
    <t xml:space="preserve">30.10.2021 року</t>
  </si>
  <si>
    <t xml:space="preserve">  ЗВІТ</t>
  </si>
  <si>
    <t xml:space="preserve">про надходження та використання коштів для реалізації проєкту</t>
  </si>
  <si>
    <t xml:space="preserve">за період з _01.08.2021 року__ по _30.10.___ 2021 року</t>
  </si>
  <si>
    <t xml:space="preserve">Загальна сума гранту</t>
  </si>
  <si>
    <t xml:space="preserve">Загальна сума співфінансування</t>
  </si>
  <si>
    <t xml:space="preserve">Загальна сума реінвестицій
(дохід отриманий від реалізації книг, квитків, програм та інше)</t>
  </si>
  <si>
    <t xml:space="preserve">Загальна сума всього проєкту</t>
  </si>
  <si>
    <t xml:space="preserve">Кошти організацій-партнерів
(повна назва організації)</t>
  </si>
  <si>
    <t xml:space="preserve">Кошти державного та місцевих бюджетів
(Львівська обласна рада)</t>
  </si>
  <si>
    <t xml:space="preserve">Кошти інших інстутиційних донорів</t>
  </si>
  <si>
    <t xml:space="preserve">Кошти приватних донорів</t>
  </si>
  <si>
    <t xml:space="preserve">Власні кошти організації-заявника</t>
  </si>
  <si>
    <t xml:space="preserve">Загальна сума</t>
  </si>
  <si>
    <t xml:space="preserve">%</t>
  </si>
  <si>
    <t xml:space="preserve">грн.</t>
  </si>
  <si>
    <t xml:space="preserve">грн. (ст.3+ст.4+ст.5+ ст.6+ст.7)</t>
  </si>
  <si>
    <t xml:space="preserve">стовпці</t>
  </si>
  <si>
    <t xml:space="preserve">1</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</si>
  <si>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</si>
  <si>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</si>
  <si>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</si>
  <si>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</si>
  <si>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</si>
  <si>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</si>
  <si>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</si>
  <si>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</si>
  <si>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</si>
  <si>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</si>
  <si>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</si>
  <si>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</si>
  <si>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плановий бюджет</t>
  </si>
  <si>
    <t xml:space="preserve">фактичний бюджет</t>
  </si>
  <si>
    <t xml:space="preserve">профінансовано</t>
  </si>
  <si>
    <t xml:space="preserve">залишок до фінансування</t>
  </si>
  <si>
    <t xml:space="preserve">Склав:</t>
  </si>
  <si>
    <t xml:space="preserve">Співзасновник проєкту</t>
  </si>
  <si>
    <t xml:space="preserve">Курчик Тарас Михайлович</t>
  </si>
  <si>
    <t xml:space="preserve">посада</t>
  </si>
  <si>
    <t xml:space="preserve">підпис</t>
  </si>
  <si>
    <t xml:space="preserve">ПІБ</t>
  </si>
  <si>
    <t xml:space="preserve">Звіт про надходження та використання коштів для реалізації проєкту</t>
  </si>
  <si>
    <t xml:space="preserve">Назва Грантоотримувача: Громадська організація “ПІДКОВАарт”</t>
  </si>
  <si>
    <t xml:space="preserve">Дата початку проєкту: серпень 2021 року</t>
  </si>
  <si>
    <t xml:space="preserve">Дата завершення проєкту: 30.10.2021 року</t>
  </si>
  <si>
    <t xml:space="preserve">Розділ:
Стаття:
Підстаття:
Пункт:Розділ:
Стаття:
Підстаття:
Пункт:Розділ:
Стаття:
Підстаття:
Пункт:Розділ:
Стаття:
Підстаття:
Пункт:Розділ:
Стаття:
Підстаття:
Пункт:Розділ:
Стаття:
Підстаття:
Пункт:Розділ:
Стаття:
Підстаття:
Пункт:Розділ:
Стаття:
Підстаття:
Пункт:Розділ:
Стаття:
Підстаття:
Пункт:Розділ:
Стаття:
Підстаття:
Пункт:Розділ:
Стаття:
Підстаття:
Пункт:</t>
  </si>
  <si>
    <t xml:space="preserve">№</t>
  </si>
  <si>
    <t xml:space="preserve">Найменування витрат</t>
  </si>
  <si>
    <t xml:space="preserve">Одиниця виміру</t>
  </si>
  <si>
    <t xml:space="preserve">Витрати за рахунок гранту УКФ</t>
  </si>
  <si>
    <t xml:space="preserve">Витрати за рахунок співфінансування</t>
  </si>
  <si>
    <t xml:space="preserve">Витрати за рахунок  реінвестиції</t>
  </si>
  <si>
    <t xml:space="preserve">Загальна  сума витрат по проекту, грн.</t>
  </si>
  <si>
    <t xml:space="preserve">Примітки</t>
  </si>
  <si>
    <t xml:space="preserve">Планові витрати відповідно до заявки</t>
  </si>
  <si>
    <t xml:space="preserve">Фактичні витрати відповідно до заявки</t>
  </si>
  <si>
    <t xml:space="preserve">планова, грн. (=7+13+19)</t>
  </si>
  <si>
    <t xml:space="preserve">фактична, грн. (=10+16+22)</t>
  </si>
  <si>
    <t xml:space="preserve">різниця</t>
  </si>
  <si>
    <t xml:space="preserve">Кількість/
ПеріодКількість/
ПеріодКількість/
ПеріодКількість/
ПеріодКількість/
ПеріодКількість/
ПеріодКількість/
ПеріодКількість/
ПеріодКількість/
ПеріодКількість/
ПеріодКількість/
Період</t>
  </si>
  <si>
    <t xml:space="preserve">Вартість за одиницю, грн</t>
  </si>
  <si>
    <t xml:space="preserve">Загальна сума, грн. (=5*6)</t>
  </si>
  <si>
    <t xml:space="preserve">Загальна сума, грн. (=8*9)</t>
  </si>
  <si>
    <t xml:space="preserve">Вартість за одиницю, грн.</t>
  </si>
  <si>
    <t xml:space="preserve">Загальна сума, грн. (11*12)</t>
  </si>
  <si>
    <t xml:space="preserve">Загальна сума, грн. (=14*15)</t>
  </si>
  <si>
    <t xml:space="preserve">Загальна сума, грн. (=17*18)</t>
  </si>
  <si>
    <t xml:space="preserve">Загальна сума, грн. (=20*21)</t>
  </si>
  <si>
    <t xml:space="preserve">Розділ ІІ:</t>
  </si>
  <si>
    <t xml:space="preserve">ВИТРАТИ:</t>
  </si>
  <si>
    <t xml:space="preserve">Стаття:</t>
  </si>
  <si>
    <t xml:space="preserve">Витрати пов'язані з відрядженнями (для штатних працівників)</t>
  </si>
  <si>
    <t xml:space="preserve">Обладнання і нематеріальні активи</t>
  </si>
  <si>
    <t xml:space="preserve">Підстаття:</t>
  </si>
  <si>
    <t xml:space="preserve">3.1</t>
  </si>
  <si>
    <t xml:space="preserve">Обладнання, інструменти, інвентар, які необхідні для використання його при реалізації проєкту грантоотримувача</t>
  </si>
  <si>
    <t xml:space="preserve">Пункт:</t>
  </si>
  <si>
    <t xml:space="preserve">3.1.1</t>
  </si>
  <si>
    <t xml:space="preserve">Оренда комплекту метало — конструкцій для забезпечення сцени національного проекту. Орієнтовний  перелік   сценічного обладнання — елементів : лаєр, фермові конструкції, дахові конструкції, підлога ( лаги, ламінована фанера)</t>
  </si>
  <si>
    <t xml:space="preserve">м2</t>
  </si>
  <si>
    <t xml:space="preserve">3.1.2</t>
  </si>
  <si>
    <t xml:space="preserve">Оренда комплекту звукотехнічного обладнання, що орієнтовно включає лінійний Система підсилення звукового сигналу портальна - лінійний масив (40кВт) - 20
Система підсилення звукового сигналу «аутфіл» - лінійний масив (20кВт) - 12
Система підсилення звукового сигналу сабвуферна (40кВт) - 20
Система підсилення звукового сигналу моніторна (10кВт) - 16
пультові системи цифрові - 4
Беклайн згідно райдерів артистів - 3</t>
  </si>
  <si>
    <t xml:space="preserve">шт.</t>
  </si>
  <si>
    <t xml:space="preserve">3.1.3</t>
  </si>
  <si>
    <t xml:space="preserve">Оренда комплекту світлотехнічного обладнання з орієнтовним переліком: Світловий динамічний прилад (Обертова голова)
LED стробоскоп
Світлодіодні планки L=0,51м
2-ламповий світловий прилад, 2х650 Вт
Генератор легкого диму «F-100» DMX керований
Генератор туману DMX керований
Вентилятор для легкого диму, DMX керований
Пульт керування світловими приладами 2048 каналів
Коммутатор
Процесор DP 8000
Сенсорний монітор 19"
Розширення для пульта керування світловими приладами «Hog-ІІІ»
Блок резервного живлення
Двосторонній перетворювач цифрового сигналу,
Оптичноізольований розгалуджувач DMX-сигналу
Пульт синхронного керування механічними лебідками 8- канальний Комплект рацій з гарнітурами
Прожектор (пушка) стеження на далекі відстані «CYRANO»
Диммерний 24-х канальний блок по 5 кВт
Лебідка «ChainMaster», вантажопідйомністю 1000 кг
Ферма PROLYTE серія 40V, габаритом 390 х 390 мм, m
Силовий розподільчий блок ELC- 125А
Консолі з кріпленням
Комплект силової та сигнальної комутації
Світлодіодна стрічка 100м
Комутація, контролери, компл.
Світлова динамічна панель
Світлова динамічна планка
Світловий динамічний прилад «SHOWGUN»2000Вт (Обертова голова)
Світлодіодні планки L=1м
Світловий прилад «LED MATRIX»
Світловий динамічний прилад «MINI B» (Обертова голова)
Світловий динамічний прилад "LED 740" (Обертова голова)
Комплект силової та сигнальної комутації</t>
  </si>
  <si>
    <t xml:space="preserve">3.1.4</t>
  </si>
  <si>
    <t xml:space="preserve">Оренда світлових екранів ( 270 м2 , PX 4 мм.)
Модульні LED екрани в комплекті з відерсервром, пультом, комунікацієб та процесором.</t>
  </si>
  <si>
    <t xml:space="preserve">Витрати пов'язані з орендою</t>
  </si>
  <si>
    <t xml:space="preserve">4.3</t>
  </si>
  <si>
    <t xml:space="preserve">Оренда транспорту</t>
  </si>
  <si>
    <t xml:space="preserve">4.3.1</t>
  </si>
  <si>
    <t xml:space="preserve">Оренда вантажного автомобіля (Київ-Львів-Київ -  5 автомобілів)</t>
  </si>
  <si>
    <t xml:space="preserve">км (годин)</t>
  </si>
  <si>
    <t xml:space="preserve">зміни зумовленні стислими термінами реалізації та проведення проєкту згідно пояснювальної записки</t>
  </si>
  <si>
    <t xml:space="preserve">4.3.2</t>
  </si>
  <si>
    <t xml:space="preserve">Оренда вантажного автомобіля (із зазначенням маршруту, кілометражу/кількості годин)</t>
  </si>
  <si>
    <t xml:space="preserve">4.3.3</t>
  </si>
  <si>
    <t xml:space="preserve">Оренда автобуса (із зазначенням маршруту, кілометражу/кількості годин)</t>
  </si>
  <si>
    <t xml:space="preserve">4.5</t>
  </si>
  <si>
    <t xml:space="preserve">Інші об'єкти оренди</t>
  </si>
  <si>
    <t xml:space="preserve">4.5.1</t>
  </si>
  <si>
    <t xml:space="preserve">Оренда пластикового захисного покриття , що захищає травяне покриття поля стадіону Арена Львів — у кількості 4000 м2  у місці перебування глядачів</t>
  </si>
  <si>
    <t xml:space="preserve">4.5.2</t>
  </si>
  <si>
    <t xml:space="preserve">Найменування (з деталізацією технічних характеристик)</t>
  </si>
  <si>
    <t xml:space="preserve">4.5.3</t>
  </si>
  <si>
    <t xml:space="preserve">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</si>
  <si>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t>
  </si>
  <si>
    <t xml:space="preserve">Матеріальні витрати</t>
  </si>
  <si>
    <t xml:space="preserve">6.1</t>
  </si>
  <si>
    <t xml:space="preserve">Основні матеріали та сировина</t>
  </si>
  <si>
    <t xml:space="preserve">6.1.1</t>
  </si>
  <si>
    <t xml:space="preserve">Сувенірна продукція</t>
  </si>
  <si>
    <t xml:space="preserve">Всього по статті 6 "Матеріальні витрати":</t>
  </si>
  <si>
    <t xml:space="preserve"/>
  </si>
  <si>
    <t xml:space="preserve">Поліграфічні послуги</t>
  </si>
  <si>
    <t xml:space="preserve">7.1</t>
  </si>
  <si>
    <t xml:space="preserve">Виготовлення макетів</t>
  </si>
  <si>
    <t xml:space="preserve">7.2</t>
  </si>
  <si>
    <t xml:space="preserve">Друк буклетів А4 з матовою ламінацією,
скоба, бігуванняБуклет А4</t>
  </si>
  <si>
    <t xml:space="preserve">7.3</t>
  </si>
  <si>
    <t xml:space="preserve">Вкладка в буклет А4</t>
  </si>
  <si>
    <t xml:space="preserve">7.4</t>
  </si>
  <si>
    <t xml:space="preserve">Друк єврофлаєрів</t>
  </si>
  <si>
    <t xml:space="preserve">7.5</t>
  </si>
  <si>
    <t xml:space="preserve">Друк постерів 6*3м.</t>
  </si>
  <si>
    <t xml:space="preserve">7.6</t>
  </si>
  <si>
    <t xml:space="preserve">Друк постерів 42*58,5см</t>
  </si>
  <si>
    <t xml:space="preserve">7.7</t>
  </si>
  <si>
    <t xml:space="preserve">Друк постерів 1,2*1,8м</t>
  </si>
  <si>
    <t xml:space="preserve">7.8</t>
  </si>
  <si>
    <t xml:space="preserve">Друк плакати А1</t>
  </si>
  <si>
    <t xml:space="preserve">7.9</t>
  </si>
  <si>
    <t xml:space="preserve">Друк плакатів А2</t>
  </si>
  <si>
    <t xml:space="preserve">7.10</t>
  </si>
  <si>
    <t xml:space="preserve">Друк плакатів А3</t>
  </si>
  <si>
    <t xml:space="preserve">7.11</t>
  </si>
  <si>
    <t xml:space="preserve">Друк плакатів А4</t>
  </si>
  <si>
    <t xml:space="preserve">7.12.</t>
  </si>
  <si>
    <t xml:space="preserve">Друк конвертів з нанесенням логотипу
(з золотом)</t>
  </si>
  <si>
    <t xml:space="preserve">7.13.</t>
  </si>
  <si>
    <t xml:space="preserve">Друк запрошень</t>
  </si>
  <si>
    <t xml:space="preserve">7.14</t>
  </si>
  <si>
    <t xml:space="preserve">Друк вкладок в запрошення</t>
  </si>
  <si>
    <t xml:space="preserve">7.15</t>
  </si>
  <si>
    <t xml:space="preserve">Виготовлення брендволу</t>
  </si>
  <si>
    <t xml:space="preserve">7.16</t>
  </si>
  <si>
    <t xml:space="preserve">Виготовлення бейджів для учасників</t>
  </si>
  <si>
    <t xml:space="preserve">7.17</t>
  </si>
  <si>
    <t xml:space="preserve">Виготовлення пакетів з нанесеним логотипом</t>
  </si>
  <si>
    <t xml:space="preserve">7.18</t>
  </si>
  <si>
    <t xml:space="preserve">Виготовлення сувенірної продукції</t>
  </si>
  <si>
    <t xml:space="preserve">7.19</t>
  </si>
  <si>
    <t xml:space="preserve">Друк Афіш А2</t>
  </si>
  <si>
    <t xml:space="preserve">7.20</t>
  </si>
  <si>
    <t xml:space="preserve">Друк Афіш А1</t>
  </si>
  <si>
    <t xml:space="preserve">7.21</t>
  </si>
  <si>
    <t xml:space="preserve">Соціальні внески за договорами ЦПХ з підрядниками (ЄСВ) розділу "Поліграфічні послуги"</t>
  </si>
  <si>
    <t xml:space="preserve">Всього по статті 7 "Поліграфічні послуги":</t>
  </si>
  <si>
    <t xml:space="preserve">Послуги з просування</t>
  </si>
  <si>
    <t xml:space="preserve">Зовнішня реклама на сітілайтах розміром (1,2*1,8 м) м. Львів, Львівська область  (30 днів)</t>
  </si>
  <si>
    <t xml:space="preserve">SMM, SO (SEO)</t>
  </si>
  <si>
    <t xml:space="preserve">Послуги із висвітлення рекламних матеріалів та промоцій заходу</t>
  </si>
  <si>
    <t xml:space="preserve">послуга</t>
  </si>
  <si>
    <t xml:space="preserve">Послуги щодо підготовки графічних та тексових матеріалів щодо заходу</t>
  </si>
  <si>
    <t xml:space="preserve">Послуги щодо створення, програмування та модернізація сайту та технічне проведення етапів голосування</t>
  </si>
  <si>
    <t xml:space="preserve">Послуги щодо підготовки відео-контенту пісень заходу</t>
  </si>
  <si>
    <t xml:space="preserve">Послуги з розміщення зовнішньої реклами</t>
  </si>
  <si>
    <t xml:space="preserve">Послуги щодо розробки та створення графічного дизайну заходу</t>
  </si>
  <si>
    <t xml:space="preserve">Інші послуги</t>
  </si>
  <si>
    <t xml:space="preserve">Соціальні внески за договорами ЦПХ з підрядниками (ЄСВ) розділу "Послуги з просування"</t>
  </si>
  <si>
    <t xml:space="preserve">Всього по статті  9 "Послуги з просування":</t>
  </si>
  <si>
    <t xml:space="preserve">Створення web-ресурсу</t>
  </si>
  <si>
    <t xml:space="preserve">Придбання методичних, навчальних, інформаційних матеріалів, в т.ч. на електронних носіях інформації</t>
  </si>
  <si>
    <t xml:space="preserve">Інші прямі витрати</t>
  </si>
  <si>
    <t xml:space="preserve">13.2</t>
  </si>
  <si>
    <t xml:space="preserve">Адміністративні витрати</t>
  </si>
  <si>
    <t xml:space="preserve">13.1.1</t>
  </si>
  <si>
    <t xml:space="preserve">Бухгалтерські послуги</t>
  </si>
  <si>
    <t xml:space="preserve">13.1.2</t>
  </si>
  <si>
    <t xml:space="preserve">Юридичні послуги</t>
  </si>
  <si>
    <t xml:space="preserve">13.1.3</t>
  </si>
  <si>
    <t xml:space="preserve">Аудиторські послуги</t>
  </si>
  <si>
    <t xml:space="preserve">13.1.4</t>
  </si>
  <si>
    <t xml:space="preserve">Соціальні внески за договорами ЦПХ з підрядниками (ЄСВ) розділу "Адміністративні витрати"</t>
  </si>
  <si>
    <t xml:space="preserve">13.4</t>
  </si>
  <si>
    <t xml:space="preserve">13.4.4</t>
  </si>
  <si>
    <t xml:space="preserve">Обслуговування стадіону під час підготовки та проведення національного проекту ( забезпечення  охорони, стюартів, прибирання)</t>
  </si>
  <si>
    <t xml:space="preserve">13.4.5</t>
  </si>
  <si>
    <t xml:space="preserve">Сценічне оформлення  національного проекту</t>
  </si>
  <si>
    <t xml:space="preserve">13.4.6</t>
  </si>
  <si>
    <t xml:space="preserve">Розробка архітектоніки сцени ( в тому числі 3D візуалізація)</t>
  </si>
  <si>
    <t xml:space="preserve">13.4.7</t>
  </si>
  <si>
    <t xml:space="preserve">Створення сюжетної лінії  та розробка плану проведення національного проекту</t>
  </si>
  <si>
    <t xml:space="preserve">13.4.8</t>
  </si>
  <si>
    <t xml:space="preserve">Створення спецефектів та їх реалізація під час проведення національного проекту</t>
  </si>
  <si>
    <t xml:space="preserve">13.4.9</t>
  </si>
  <si>
    <t xml:space="preserve">Послуги по монтажу та демонтажу покриття таратайл та тератрак на траві Арени Львів</t>
  </si>
  <si>
    <t xml:space="preserve">13.4.10</t>
  </si>
  <si>
    <t xml:space="preserve">Послуги  з організації та забезпечення проведення заходу на Стадіоні “ Арена Львів”</t>
  </si>
  <si>
    <t xml:space="preserve">13.4.11</t>
  </si>
  <si>
    <t xml:space="preserve">Послуги з розробки сценарію</t>
  </si>
  <si>
    <t xml:space="preserve">Всього по статті 13 "Інші прямі витрати":</t>
  </si>
  <si>
    <t xml:space="preserve">Всього по розділу ІІ "Витрати":</t>
  </si>
  <si>
    <t xml:space="preserve">РЕЗУЛЬТАТ РЕАЛІЗАЦІЇ ПРОЄКТУ</t>
  </si>
  <si>
    <t xml:space="preserve">(посада)</t>
  </si>
  <si>
    <t xml:space="preserve">(підпис, печатка)</t>
  </si>
  <si>
    <t xml:space="preserve">(ПІБ)</t>
  </si>
</sst>
</file>

<file path=xl/styles.xml><?xml version="1.0" encoding="utf-8"?>
<styleSheet xmlns="http://schemas.openxmlformats.org/spreadsheetml/2006/main">
  <numFmts count="12">
    <numFmt numFmtId="164" formatCode="General"/>
    <numFmt numFmtId="165" formatCode="#,##0.00\ [$грн.-422];[RED]\-#,##0.00\ [$грн.-422]"/>
    <numFmt numFmtId="166" formatCode="General"/>
    <numFmt numFmtId="167" formatCode="0.00%"/>
    <numFmt numFmtId="168" formatCode="#,##0.00"/>
    <numFmt numFmtId="169" formatCode="DD/MM/YYYY"/>
    <numFmt numFmtId="170" formatCode="@"/>
    <numFmt numFmtId="171" formatCode="0.00"/>
    <numFmt numFmtId="172" formatCode="\$#,##0"/>
    <numFmt numFmtId="173" formatCode="#,##0"/>
    <numFmt numFmtId="174" formatCode="\ #,##0.00&quot;    &quot;;\-#,##0.00&quot;    &quot;;\-#&quot;    &quot;;@"/>
    <numFmt numFmtId="175" formatCode="D/M"/>
  </numFmts>
  <fonts count="35">
    <font>
      <sz val="11"/>
      <color rgb="FF000000"/>
      <name val="Arial"/>
      <family val="0"/>
      <charset val="204"/>
    </font>
    <font>
      <sz val="10"/>
      <name val="Arial"/>
      <family val="0"/>
      <charset val="204"/>
    </font>
    <font>
      <sz val="10"/>
      <name val="Arial"/>
      <family val="0"/>
      <charset val="204"/>
    </font>
    <font>
      <sz val="10"/>
      <name val="Arial"/>
      <family val="0"/>
      <charset val="204"/>
    </font>
    <font>
      <b val="true"/>
      <i val="true"/>
      <sz val="16"/>
      <color rgb="FF000000"/>
      <name val="Arial"/>
      <family val="0"/>
      <charset val="204"/>
    </font>
    <font>
      <sz val="10"/>
      <color rgb="FF000000"/>
      <name val="Arial"/>
      <family val="0"/>
      <charset val="204"/>
    </font>
    <font>
      <b val="true"/>
      <i val="true"/>
      <u val="single"/>
      <sz val="11"/>
      <color rgb="FF000000"/>
      <name val="Arial"/>
      <family val="0"/>
      <charset val="204"/>
    </font>
    <font>
      <sz val="11"/>
      <color rgb="FF000000"/>
      <name val="Arial1"/>
      <family val="0"/>
      <charset val="204"/>
    </font>
    <font>
      <sz val="10"/>
      <color rgb="FF000000"/>
      <name val="Arial"/>
      <family val="2"/>
      <charset val="204"/>
    </font>
    <font>
      <b val="true"/>
      <sz val="10"/>
      <color rgb="FF000000"/>
      <name val="Arial"/>
      <family val="2"/>
      <charset val="204"/>
    </font>
    <font>
      <sz val="10"/>
      <color rgb="FF000000"/>
      <name val="Arial2"/>
      <family val="0"/>
      <charset val="204"/>
    </font>
    <font>
      <b val="true"/>
      <sz val="10"/>
      <color rgb="FF000000"/>
      <name val="Arial"/>
      <family val="0"/>
      <charset val="204"/>
    </font>
    <font>
      <b val="true"/>
      <sz val="10"/>
      <color rgb="FF000000"/>
      <name val="Arial12"/>
      <family val="0"/>
      <charset val="204"/>
    </font>
    <font>
      <sz val="12"/>
      <color rgb="FF000000"/>
      <name val="Times New Roman"/>
      <family val="1"/>
      <charset val="204"/>
    </font>
    <font>
      <b val="true"/>
      <sz val="12"/>
      <color rgb="FF000000"/>
      <name val="Arial"/>
      <family val="2"/>
      <charset val="204"/>
    </font>
    <font>
      <sz val="11"/>
      <color rgb="FF000000"/>
      <name val="Calibri"/>
      <family val="2"/>
      <charset val="204"/>
    </font>
    <font>
      <b val="true"/>
      <sz val="12"/>
      <color rgb="FF000000"/>
      <name val="Calibri"/>
      <family val="2"/>
      <charset val="204"/>
    </font>
    <font>
      <b val="true"/>
      <sz val="11"/>
      <color rgb="FF000000"/>
      <name val="Calibri"/>
      <family val="2"/>
      <charset val="204"/>
    </font>
    <font>
      <sz val="12"/>
      <color rgb="FF000000"/>
      <name val="Calibri"/>
      <family val="2"/>
      <charset val="204"/>
    </font>
    <font>
      <b val="true"/>
      <sz val="11"/>
      <color rgb="FFFF0000"/>
      <name val="Calibri"/>
      <family val="2"/>
      <charset val="204"/>
    </font>
    <font>
      <sz val="10"/>
      <color rgb="FF000000"/>
      <name val="Arial11"/>
      <family val="0"/>
      <charset val="204"/>
    </font>
    <font>
      <sz val="11"/>
      <color rgb="FF000000"/>
      <name val="Arial"/>
      <family val="2"/>
      <charset val="204"/>
    </font>
    <font>
      <b val="true"/>
      <sz val="10"/>
      <color rgb="FFFF0000"/>
      <name val="Arial"/>
      <family val="2"/>
      <charset val="204"/>
    </font>
    <font>
      <b val="true"/>
      <sz val="10"/>
      <color rgb="FFFFFFFF"/>
      <name val="Arial"/>
      <family val="2"/>
      <charset val="204"/>
    </font>
    <font>
      <b val="true"/>
      <i val="true"/>
      <sz val="10"/>
      <color rgb="FFFF0000"/>
      <name val="Arial"/>
      <family val="2"/>
      <charset val="204"/>
    </font>
    <font>
      <b val="true"/>
      <sz val="11"/>
      <color rgb="FF000000"/>
      <name val="Arial"/>
      <family val="2"/>
      <charset val="204"/>
    </font>
    <font>
      <b val="true"/>
      <sz val="11"/>
      <color rgb="FFFF0000"/>
      <name val="Arial"/>
      <family val="2"/>
      <charset val="204"/>
    </font>
    <font>
      <b val="true"/>
      <sz val="14"/>
      <color rgb="FFFF0000"/>
      <name val="Arial"/>
      <family val="2"/>
      <charset val="204"/>
    </font>
    <font>
      <b val="true"/>
      <i val="true"/>
      <sz val="10"/>
      <color rgb="FF000000"/>
      <name val="Arial"/>
      <family val="0"/>
      <charset val="204"/>
    </font>
    <font>
      <sz val="10"/>
      <color rgb="FF000000"/>
      <name val="Arial12"/>
      <family val="0"/>
      <charset val="204"/>
    </font>
    <font>
      <b val="true"/>
      <i val="true"/>
      <sz val="10"/>
      <color rgb="FF000000"/>
      <name val="Arial"/>
      <family val="2"/>
      <charset val="204"/>
    </font>
    <font>
      <sz val="10"/>
      <color rgb="FF000000"/>
      <name val="Arial1"/>
      <family val="0"/>
      <charset val="204"/>
    </font>
    <font>
      <i val="true"/>
      <sz val="10"/>
      <color rgb="FF000000"/>
      <name val="Arial"/>
      <family val="2"/>
      <charset val="204"/>
    </font>
    <font>
      <i val="true"/>
      <vertAlign val="superscript"/>
      <sz val="10"/>
      <color rgb="FF000000"/>
      <name val="Arial"/>
      <family val="0"/>
      <charset val="204"/>
    </font>
    <font>
      <sz val="10"/>
      <color rgb="FFFF0000"/>
      <name val="Arial"/>
      <family val="2"/>
      <charset val="204"/>
    </font>
  </fonts>
  <fills count="11">
    <fill>
      <patternFill patternType="none"/>
    </fill>
    <fill>
      <patternFill patternType="gray125"/>
    </fill>
    <fill>
      <patternFill patternType="solid">
        <fgColor rgb="FFFFFFFF"/>
        <bgColor rgb="FFF2F2F2"/>
      </patternFill>
    </fill>
    <fill>
      <patternFill patternType="solid">
        <fgColor rgb="FFF2F2F2"/>
        <bgColor rgb="FFEDEDED"/>
      </patternFill>
    </fill>
    <fill>
      <patternFill patternType="solid">
        <fgColor rgb="FFFEF2CB"/>
        <bgColor rgb="FFF2F2F2"/>
      </patternFill>
    </fill>
    <fill>
      <patternFill patternType="solid">
        <fgColor rgb="FFFFFF00"/>
        <bgColor rgb="FFFFFF00"/>
      </patternFill>
    </fill>
    <fill>
      <patternFill patternType="solid">
        <fgColor rgb="FFE2EFD9"/>
        <bgColor rgb="FFE2F0D9"/>
      </patternFill>
    </fill>
    <fill>
      <patternFill patternType="solid">
        <fgColor rgb="FFE2F0D9"/>
        <bgColor rgb="FFE2EFD9"/>
      </patternFill>
    </fill>
    <fill>
      <patternFill patternType="solid">
        <fgColor rgb="FFDEEAF6"/>
        <bgColor rgb="FFECECEC"/>
      </patternFill>
    </fill>
    <fill>
      <patternFill patternType="solid">
        <fgColor rgb="FFECECEC"/>
        <bgColor rgb="FFEDEDED"/>
      </patternFill>
    </fill>
    <fill>
      <patternFill patternType="solid">
        <fgColor rgb="FFEDEDED"/>
        <bgColor rgb="FFECECEC"/>
      </patternFill>
    </fill>
  </fills>
  <borders count="68">
    <border diagonalUp="false" diagonalDown="false">
      <left/>
      <right/>
      <top/>
      <bottom/>
      <diagonal/>
    </border>
    <border diagonalUp="false" diagonalDown="false">
      <left style="medium"/>
      <right style="medium"/>
      <top style="medium"/>
      <bottom style="medium"/>
      <diagonal/>
    </border>
    <border diagonalUp="false" diagonalDown="false">
      <left style="medium"/>
      <right style="hair"/>
      <top/>
      <bottom style="medium"/>
      <diagonal/>
    </border>
    <border diagonalUp="false" diagonalDown="false">
      <left style="hair"/>
      <right style="hair"/>
      <top/>
      <bottom style="medium"/>
      <diagonal/>
    </border>
    <border diagonalUp="false" diagonalDown="false">
      <left style="hair"/>
      <right style="medium"/>
      <top style="medium"/>
      <bottom style="medium"/>
      <diagonal/>
    </border>
    <border diagonalUp="false" diagonalDown="false">
      <left style="hair"/>
      <right style="medium"/>
      <top/>
      <bottom style="medium"/>
      <diagonal/>
    </border>
    <border diagonalUp="false" diagonalDown="false">
      <left style="medium"/>
      <right style="hair"/>
      <top style="medium"/>
      <bottom style="medium"/>
      <diagonal/>
    </border>
    <border diagonalUp="false" diagonalDown="false">
      <left style="hair"/>
      <right style="hair"/>
      <top style="medium"/>
      <bottom style="medium"/>
      <diagonal/>
    </border>
    <border diagonalUp="false" diagonalDown="false">
      <left style="medium"/>
      <right style="medium"/>
      <top/>
      <bottom style="hair"/>
      <diagonal/>
    </border>
    <border diagonalUp="false" diagonalDown="false">
      <left style="medium"/>
      <right style="hair"/>
      <top/>
      <bottom style="hair"/>
      <diagonal/>
    </border>
    <border diagonalUp="false" diagonalDown="false">
      <left style="hair"/>
      <right style="medium"/>
      <top/>
      <bottom style="hair"/>
      <diagonal/>
    </border>
    <border diagonalUp="false" diagonalDown="false">
      <left style="hair"/>
      <right style="hair"/>
      <top/>
      <bottom style="hair"/>
      <diagonal/>
    </border>
    <border diagonalUp="false" diagonalDown="false">
      <left style="medium"/>
      <right style="medium"/>
      <top style="hair"/>
      <bottom style="hair"/>
      <diagonal/>
    </border>
    <border diagonalUp="false" diagonalDown="false">
      <left style="medium"/>
      <right style="hair"/>
      <top style="hair"/>
      <bottom style="hair"/>
      <diagonal/>
    </border>
    <border diagonalUp="false" diagonalDown="false">
      <left style="hair"/>
      <right style="medium"/>
      <top style="hair"/>
      <bottom style="hair"/>
      <diagonal/>
    </border>
    <border diagonalUp="false" diagonalDown="false">
      <left style="hair"/>
      <right style="hair"/>
      <top style="hair"/>
      <bottom style="hair"/>
      <diagonal/>
    </border>
    <border diagonalUp="false" diagonalDown="false">
      <left style="medium"/>
      <right style="medium"/>
      <top style="hair"/>
      <bottom/>
      <diagonal/>
    </border>
    <border diagonalUp="false" diagonalDown="false">
      <left style="medium"/>
      <right style="hair"/>
      <top style="hair"/>
      <bottom style="medium"/>
      <diagonal/>
    </border>
    <border diagonalUp="false" diagonalDown="false">
      <left style="hair"/>
      <right style="medium"/>
      <top style="hair"/>
      <bottom style="medium"/>
      <diagonal/>
    </border>
    <border diagonalUp="false" diagonalDown="false">
      <left style="hair"/>
      <right style="hair"/>
      <top style="hair"/>
      <bottom style="medium"/>
      <diagonal/>
    </border>
    <border diagonalUp="false" diagonalDown="false">
      <left/>
      <right style="hair"/>
      <top style="medium"/>
      <bottom style="medium"/>
      <diagonal/>
    </border>
    <border diagonalUp="false" diagonalDown="false">
      <left/>
      <right/>
      <top/>
      <bottom style="hair"/>
      <diagonal/>
    </border>
    <border diagonalUp="false" diagonalDown="false">
      <left/>
      <right/>
      <top style="hair"/>
      <bottom/>
      <diagonal/>
    </border>
    <border diagonalUp="false" diagonalDown="false">
      <left style="medium"/>
      <right/>
      <top style="medium"/>
      <bottom/>
      <diagonal/>
    </border>
    <border diagonalUp="false" diagonalDown="false">
      <left style="medium"/>
      <right style="medium"/>
      <top style="medium"/>
      <bottom/>
      <diagonal/>
    </border>
    <border diagonalUp="false" diagonalDown="false">
      <left/>
      <right style="medium"/>
      <top style="medium"/>
      <bottom/>
      <diagonal/>
    </border>
    <border diagonalUp="false" diagonalDown="false">
      <left/>
      <right style="medium"/>
      <top/>
      <botto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top style="medium"/>
      <bottom/>
      <diagonal/>
    </border>
    <border diagonalUp="false" diagonalDown="false">
      <left style="medium"/>
      <right/>
      <top/>
      <bottom style="medium"/>
      <diagonal/>
    </border>
    <border diagonalUp="false" diagonalDown="false">
      <left style="medium"/>
      <right style="medium"/>
      <top/>
      <bottom style="medium"/>
      <diagonal/>
    </border>
    <border diagonalUp="false" diagonalDown="false">
      <left/>
      <right/>
      <top/>
      <bottom style="medium"/>
      <diagonal/>
    </border>
    <border diagonalUp="false" diagonalDown="false">
      <left/>
      <right style="hair"/>
      <top/>
      <bottom/>
      <diagonal/>
    </border>
    <border diagonalUp="false" diagonalDown="false">
      <left/>
      <right style="medium"/>
      <top style="medium"/>
      <bottom style="medium"/>
      <diagonal/>
    </border>
    <border diagonalUp="false" diagonalDown="false">
      <left style="medium"/>
      <right/>
      <top style="medium"/>
      <bottom style="hair"/>
      <diagonal/>
    </border>
    <border diagonalUp="false" diagonalDown="false">
      <left style="medium"/>
      <right style="medium"/>
      <top style="medium"/>
      <bottom style="hair"/>
      <diagonal/>
    </border>
    <border diagonalUp="false" diagonalDown="false">
      <left style="medium"/>
      <right/>
      <top/>
      <bottom style="hair"/>
      <diagonal/>
    </border>
    <border diagonalUp="false" diagonalDown="false">
      <left/>
      <right style="hair"/>
      <top/>
      <bottom style="hair"/>
      <diagonal/>
    </border>
    <border diagonalUp="false" diagonalDown="false">
      <left style="medium"/>
      <right/>
      <top style="hair"/>
      <bottom style="hair"/>
      <diagonal/>
    </border>
    <border diagonalUp="false" diagonalDown="false">
      <left style="hair"/>
      <right/>
      <top style="hair"/>
      <bottom style="hair"/>
      <diagonal/>
    </border>
    <border diagonalUp="false" diagonalDown="false">
      <left style="hair"/>
      <right style="medium"/>
      <top style="hair"/>
      <bottom/>
      <diagonal/>
    </border>
    <border diagonalUp="false" diagonalDown="false">
      <left/>
      <right style="hair"/>
      <top style="hair"/>
      <bottom style="hair"/>
      <diagonal/>
    </border>
    <border diagonalUp="false" diagonalDown="false">
      <left style="medium"/>
      <right/>
      <top style="hair"/>
      <bottom/>
      <diagonal/>
    </border>
    <border diagonalUp="false" diagonalDown="false">
      <left style="hair"/>
      <right/>
      <top style="hair"/>
      <bottom/>
      <diagonal/>
    </border>
    <border diagonalUp="false" diagonalDown="false">
      <left style="hair"/>
      <right style="hair"/>
      <top style="hair"/>
      <bottom/>
      <diagonal/>
    </border>
    <border diagonalUp="false" diagonalDown="false">
      <left style="medium"/>
      <right style="hair"/>
      <top style="hair"/>
      <bottom/>
      <diagonal/>
    </border>
    <border diagonalUp="false" diagonalDown="false">
      <left/>
      <right style="hair"/>
      <top style="hair"/>
      <bottom/>
      <diagonal/>
    </border>
    <border diagonalUp="false" diagonalDown="false">
      <left/>
      <right/>
      <top style="medium"/>
      <bottom style="hair"/>
      <diagonal/>
    </border>
    <border diagonalUp="false" diagonalDown="false">
      <left style="medium"/>
      <right style="hair"/>
      <top style="medium"/>
      <bottom style="hair"/>
      <diagonal/>
    </border>
    <border diagonalUp="false" diagonalDown="false">
      <left style="hair"/>
      <right style="hair"/>
      <top style="medium"/>
      <bottom style="hair"/>
      <diagonal/>
    </border>
    <border diagonalUp="false" diagonalDown="false">
      <left style="hair"/>
      <right style="medium"/>
      <top style="medium"/>
      <bottom style="hair"/>
      <diagonal/>
    </border>
    <border diagonalUp="false" diagonalDown="false">
      <left/>
      <right/>
      <top style="hair"/>
      <bottom style="hair"/>
      <diagonal/>
    </border>
    <border diagonalUp="false" diagonalDown="false">
      <left style="medium"/>
      <right style="medium"/>
      <top style="hair"/>
      <bottom style="medium"/>
      <diagonal/>
    </border>
    <border diagonalUp="false" diagonalDown="false">
      <left/>
      <right style="hair"/>
      <top style="medium"/>
      <bottom/>
      <diagonal/>
    </border>
    <border diagonalUp="false" diagonalDown="false">
      <left style="hair"/>
      <right style="hair"/>
      <top style="medium"/>
      <bottom/>
      <diagonal/>
    </border>
    <border diagonalUp="false" diagonalDown="false">
      <left style="hair"/>
      <right style="medium"/>
      <top style="medium"/>
      <bottom/>
      <diagonal/>
    </border>
    <border diagonalUp="false" diagonalDown="false">
      <left style="medium"/>
      <right style="hair"/>
      <top style="medium"/>
      <bottom/>
      <diagonal/>
    </border>
    <border diagonalUp="false" diagonalDown="false">
      <left style="hair"/>
      <right/>
      <top style="medium"/>
      <bottom/>
      <diagonal/>
    </border>
    <border diagonalUp="false" diagonalDown="false">
      <left/>
      <right style="hair"/>
      <top style="medium"/>
      <bottom style="hair"/>
      <diagonal/>
    </border>
    <border diagonalUp="false" diagonalDown="false">
      <left style="hair"/>
      <right/>
      <top style="hair"/>
      <bottom style="medium"/>
      <diagonal/>
    </border>
    <border diagonalUp="false" diagonalDown="false">
      <left/>
      <right style="hair"/>
      <top/>
      <bottom style="medium"/>
      <diagonal/>
    </border>
    <border diagonalUp="false" diagonalDown="false">
      <left/>
      <right style="medium"/>
      <top/>
      <bottom style="medium"/>
      <diagonal/>
    </border>
    <border diagonalUp="false" diagonalDown="false">
      <left style="medium"/>
      <right/>
      <top style="hair"/>
      <bottom style="medium"/>
      <diagonal/>
    </border>
    <border diagonalUp="false" diagonalDown="false">
      <left/>
      <right style="medium"/>
      <top style="medium"/>
      <bottom style="hair"/>
      <diagonal/>
    </border>
    <border diagonalUp="false" diagonalDown="false">
      <left style="hair"/>
      <right/>
      <top style="medium"/>
      <bottom style="hair"/>
      <diagonal/>
    </border>
    <border diagonalUp="false" diagonalDown="false">
      <left/>
      <right style="medium"/>
      <top style="hair"/>
      <bottom style="hair"/>
      <diagonal/>
    </border>
    <border diagonalUp="false" diagonalDown="false">
      <left/>
      <right style="medium"/>
      <top style="hair"/>
      <bottom/>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center" vertical="bottom" textRotation="0" wrapText="false" indent="0" shrinkToFit="false"/>
    </xf>
    <xf numFmtId="164" fontId="4" fillId="0" borderId="0" applyFont="true" applyBorder="false" applyAlignment="true" applyProtection="false">
      <alignment horizontal="center" vertical="bottom" textRotation="9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5" fontId="6" fillId="0" borderId="0" applyFont="true" applyBorder="false" applyAlignment="true" applyProtection="false">
      <alignment horizontal="general" vertical="bottom" textRotation="0" wrapText="false" indent="0" shrinkToFit="false"/>
    </xf>
    <xf numFmtId="166" fontId="7" fillId="0" borderId="0" applyFont="true" applyBorder="false" applyAlignment="true" applyProtection="false">
      <alignment horizontal="general" vertical="bottom" textRotation="0" wrapText="false" indent="0" shrinkToFit="false"/>
    </xf>
  </cellStyleXfs>
  <cellXfs count="297">
    <xf numFmtId="164" fontId="0" fillId="0" borderId="0" xfId="0" applyFont="false" applyBorder="false" applyAlignment="false" applyProtection="false">
      <alignment horizontal="general" vertical="bottom" textRotation="0" wrapText="false" indent="0" shrinkToFit="false"/>
      <protection locked="true" hidden="false"/>
    </xf>
    <xf numFmtId="166" fontId="7" fillId="0" borderId="0" xfId="25" applyFont="true" applyBorder="false" applyAlignment="true" applyProtection="true">
      <alignment horizontal="general" vertical="bottom" textRotation="0" wrapText="false" indent="0" shrinkToFit="false"/>
      <protection locked="true" hidden="false"/>
    </xf>
    <xf numFmtId="166" fontId="8" fillId="0" borderId="0" xfId="25" applyFont="true" applyBorder="false" applyAlignment="true" applyProtection="true">
      <alignment horizontal="left" vertical="bottom" textRotation="0" wrapText="true" indent="0" shrinkToFit="false"/>
      <protection locked="true" hidden="false"/>
    </xf>
    <xf numFmtId="166" fontId="8" fillId="0" borderId="0" xfId="25" applyFont="true" applyBorder="false" applyAlignment="true" applyProtection="true">
      <alignment horizontal="general" vertical="bottom" textRotation="0" wrapText="false" indent="0" shrinkToFit="false"/>
      <protection locked="true" hidden="false"/>
    </xf>
    <xf numFmtId="166" fontId="8" fillId="0" borderId="0" xfId="25" applyFont="true" applyBorder="false" applyAlignment="true" applyProtection="true">
      <alignment horizontal="general" vertical="bottom" textRotation="0" wrapText="true" indent="0" shrinkToFit="false"/>
      <protection locked="true" hidden="false"/>
    </xf>
    <xf numFmtId="166" fontId="8" fillId="2" borderId="0" xfId="25" applyFont="true" applyBorder="false" applyAlignment="true" applyProtection="true">
      <alignment horizontal="general" vertical="bottom" textRotation="0" wrapText="true" indent="0" shrinkToFit="false"/>
      <protection locked="true" hidden="false"/>
    </xf>
    <xf numFmtId="166" fontId="9" fillId="0" borderId="0" xfId="25" applyFont="true" applyBorder="false" applyAlignment="true" applyProtection="true">
      <alignment horizontal="general" vertical="bottom" textRotation="0" wrapText="false" indent="0" shrinkToFit="false"/>
      <protection locked="true" hidden="false"/>
    </xf>
    <xf numFmtId="166" fontId="9" fillId="0" borderId="0" xfId="25" applyFont="true" applyBorder="false" applyAlignment="true" applyProtection="true">
      <alignment horizontal="left" vertical="bottom" textRotation="0" wrapText="false" indent="0" shrinkToFit="false"/>
      <protection locked="true" hidden="false"/>
    </xf>
    <xf numFmtId="166" fontId="10" fillId="0" borderId="0" xfId="25" applyFont="true" applyBorder="false" applyAlignment="true" applyProtection="true">
      <alignment horizontal="general" vertical="bottom" textRotation="0" wrapText="false" indent="0" shrinkToFit="false"/>
      <protection locked="true" hidden="false"/>
    </xf>
    <xf numFmtId="164" fontId="11" fillId="0" borderId="0" xfId="22" applyFont="true" applyBorder="false" applyAlignment="true" applyProtection="true">
      <alignment horizontal="general" vertical="center" textRotation="0" wrapText="true" indent="0" shrinkToFit="false"/>
      <protection locked="true" hidden="false"/>
    </xf>
    <xf numFmtId="166" fontId="12" fillId="0" borderId="0" xfId="25" applyFont="true" applyBorder="false" applyAlignment="true" applyProtection="true">
      <alignment horizontal="general" vertical="center" textRotation="0" wrapText="true" indent="0" shrinkToFit="false"/>
      <protection locked="true" hidden="false"/>
    </xf>
    <xf numFmtId="166" fontId="8" fillId="0" borderId="0" xfId="25" applyFont="true" applyBorder="false" applyAlignment="true" applyProtection="true">
      <alignment horizontal="general" vertical="center" textRotation="0" wrapText="false" indent="0" shrinkToFit="false"/>
      <protection locked="true" hidden="false"/>
    </xf>
    <xf numFmtId="166" fontId="13" fillId="0" borderId="0" xfId="25" applyFont="true" applyBorder="false" applyAlignment="true" applyProtection="true">
      <alignment horizontal="general" vertical="bottom" textRotation="0" wrapText="false" indent="0" shrinkToFit="false"/>
      <protection locked="true" hidden="false"/>
    </xf>
    <xf numFmtId="166" fontId="14" fillId="0" borderId="0" xfId="25" applyFont="true" applyBorder="false" applyAlignment="true" applyProtection="true">
      <alignment horizontal="center" vertical="bottom" textRotation="0" wrapText="false" indent="0" shrinkToFit="false"/>
      <protection locked="true" hidden="false"/>
    </xf>
    <xf numFmtId="167" fontId="13" fillId="0" borderId="0" xfId="25" applyFont="true" applyBorder="false" applyAlignment="true" applyProtection="true">
      <alignment horizontal="general" vertical="bottom" textRotation="0" wrapText="false" indent="0" shrinkToFit="false"/>
      <protection locked="true" hidden="false"/>
    </xf>
    <xf numFmtId="168" fontId="13" fillId="0" borderId="0" xfId="25" applyFont="true" applyBorder="false" applyAlignment="true" applyProtection="true">
      <alignment horizontal="general" vertical="bottom" textRotation="0" wrapText="false" indent="0" shrinkToFit="false"/>
      <protection locked="true" hidden="false"/>
    </xf>
    <xf numFmtId="166" fontId="14" fillId="0" borderId="0" xfId="25" applyFont="true" applyBorder="false" applyAlignment="true" applyProtection="true">
      <alignment horizontal="center" vertical="center" textRotation="0" wrapText="false" indent="0" shrinkToFit="false"/>
      <protection locked="true" hidden="false"/>
    </xf>
    <xf numFmtId="167" fontId="8" fillId="0" borderId="0" xfId="25" applyFont="true" applyBorder="false" applyAlignment="true" applyProtection="true">
      <alignment horizontal="general" vertical="bottom" textRotation="0" wrapText="false" indent="0" shrinkToFit="false"/>
      <protection locked="true" hidden="false"/>
    </xf>
    <xf numFmtId="168" fontId="8" fillId="0" borderId="0" xfId="25" applyFont="true" applyBorder="false" applyAlignment="true" applyProtection="true">
      <alignment horizontal="general" vertical="bottom" textRotation="0" wrapText="false" indent="0" shrinkToFit="false"/>
      <protection locked="true" hidden="false"/>
    </xf>
    <xf numFmtId="167" fontId="15" fillId="0" borderId="0" xfId="25" applyFont="true" applyBorder="false" applyAlignment="true" applyProtection="true">
      <alignment horizontal="general" vertical="bottom" textRotation="0" wrapText="false" indent="0" shrinkToFit="false"/>
      <protection locked="true" hidden="false"/>
    </xf>
    <xf numFmtId="168" fontId="15" fillId="0" borderId="0" xfId="25" applyFont="true" applyBorder="false" applyAlignment="true" applyProtection="true">
      <alignment horizontal="general"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6" fontId="16" fillId="0" borderId="1" xfId="25" applyFont="true" applyBorder="true" applyAlignment="true" applyProtection="true">
      <alignment horizontal="center" vertical="center" textRotation="0" wrapText="true" indent="0" shrinkToFit="false"/>
      <protection locked="true" hidden="false"/>
    </xf>
    <xf numFmtId="166" fontId="17" fillId="0" borderId="0" xfId="25" applyFont="true" applyBorder="false" applyAlignment="true" applyProtection="true">
      <alignment horizontal="center" vertical="center" textRotation="0" wrapText="true" indent="0" shrinkToFit="false"/>
      <protection locked="true" hidden="false"/>
    </xf>
    <xf numFmtId="167" fontId="15" fillId="0" borderId="2" xfId="25" applyFont="true" applyBorder="true" applyAlignment="true" applyProtection="true">
      <alignment horizontal="center" vertical="center" textRotation="0" wrapText="true" indent="0" shrinkToFit="false"/>
      <protection locked="true" hidden="false"/>
    </xf>
    <xf numFmtId="167" fontId="15" fillId="0" borderId="3" xfId="25" applyFont="true" applyBorder="true" applyAlignment="true" applyProtection="true">
      <alignment horizontal="center" vertical="center" textRotation="0" wrapText="true" indent="0" shrinkToFit="false"/>
      <protection locked="true" hidden="false"/>
    </xf>
    <xf numFmtId="167" fontId="18" fillId="0" borderId="4" xfId="25" applyFont="true" applyBorder="true" applyAlignment="true" applyProtection="true">
      <alignment horizontal="center" vertical="center" textRotation="0" wrapText="false" indent="0" shrinkToFit="false"/>
      <protection locked="true" hidden="false"/>
    </xf>
    <xf numFmtId="169" fontId="7" fillId="0" borderId="0" xfId="25" applyFont="true" applyBorder="false" applyAlignment="true" applyProtection="true">
      <alignment horizontal="general" vertical="bottom" textRotation="0" wrapText="false" indent="0" shrinkToFit="false"/>
      <protection locked="true" hidden="false"/>
    </xf>
    <xf numFmtId="167" fontId="15" fillId="0" borderId="2" xfId="25" applyFont="true" applyBorder="true" applyAlignment="true" applyProtection="true">
      <alignment horizontal="center" vertical="center" textRotation="0" wrapText="false" indent="0" shrinkToFit="false"/>
      <protection locked="true" hidden="false"/>
    </xf>
    <xf numFmtId="168" fontId="15" fillId="0" borderId="5" xfId="25" applyFont="true" applyBorder="true" applyAlignment="true" applyProtection="true">
      <alignment horizontal="center" vertical="center" textRotation="0" wrapText="false" indent="0" shrinkToFit="false"/>
      <protection locked="true" hidden="false"/>
    </xf>
    <xf numFmtId="167" fontId="15" fillId="0" borderId="3" xfId="25" applyFont="true" applyBorder="true" applyAlignment="true" applyProtection="true">
      <alignment horizontal="center" vertical="center" textRotation="0" wrapText="false" indent="0" shrinkToFit="false"/>
      <protection locked="true" hidden="false"/>
    </xf>
    <xf numFmtId="168" fontId="15" fillId="0" borderId="5" xfId="25" applyFont="true" applyBorder="true" applyAlignment="true" applyProtection="true">
      <alignment horizontal="center" vertical="center" textRotation="0" wrapText="true" indent="0" shrinkToFit="false"/>
      <protection locked="true" hidden="false"/>
    </xf>
    <xf numFmtId="167" fontId="17" fillId="0" borderId="2" xfId="25" applyFont="true" applyBorder="true" applyAlignment="true" applyProtection="true">
      <alignment horizontal="center" vertical="center" textRotation="0" wrapText="false" indent="0" shrinkToFit="false"/>
      <protection locked="true" hidden="false"/>
    </xf>
    <xf numFmtId="168" fontId="17" fillId="0" borderId="5" xfId="25" applyFont="true" applyBorder="true" applyAlignment="true" applyProtection="true">
      <alignment horizontal="center" vertical="center" textRotation="0" wrapText="false" indent="0" shrinkToFit="false"/>
      <protection locked="true" hidden="false"/>
    </xf>
    <xf numFmtId="166" fontId="15" fillId="0" borderId="0" xfId="25" applyFont="true" applyBorder="false" applyAlignment="true" applyProtection="true">
      <alignment horizontal="center" vertical="center" textRotation="0" wrapText="false" indent="0" shrinkToFit="false"/>
      <protection locked="true" hidden="false"/>
    </xf>
    <xf numFmtId="170" fontId="15" fillId="0" borderId="1" xfId="25" applyFont="true" applyBorder="true" applyAlignment="true" applyProtection="true">
      <alignment horizontal="center" vertical="center" textRotation="0" wrapText="true" indent="0" shrinkToFit="false"/>
      <protection locked="true" hidden="false"/>
    </xf>
    <xf numFmtId="170" fontId="15" fillId="0" borderId="6" xfId="25" applyFont="true" applyBorder="true" applyAlignment="true" applyProtection="true">
      <alignment horizontal="center" vertical="center" textRotation="0" wrapText="false" indent="0" shrinkToFit="false"/>
      <protection locked="true" hidden="false"/>
    </xf>
    <xf numFmtId="170" fontId="15" fillId="0" borderId="4" xfId="25" applyFont="true" applyBorder="true" applyAlignment="true" applyProtection="true">
      <alignment horizontal="center" vertical="center" textRotation="0" wrapText="false" indent="0" shrinkToFit="false"/>
      <protection locked="true" hidden="false"/>
    </xf>
    <xf numFmtId="170" fontId="15" fillId="0" borderId="7" xfId="25" applyFont="true" applyBorder="true" applyAlignment="true" applyProtection="true">
      <alignment horizontal="center" vertical="center" textRotation="0" wrapText="false" indent="0" shrinkToFit="false"/>
      <protection locked="true" hidden="false"/>
    </xf>
    <xf numFmtId="170" fontId="15" fillId="0" borderId="0" xfId="25" applyFont="true" applyBorder="false" applyAlignment="true" applyProtection="true">
      <alignment horizontal="center" vertical="center" textRotation="0" wrapText="false" indent="0" shrinkToFit="false"/>
      <protection locked="true" hidden="false"/>
    </xf>
    <xf numFmtId="171" fontId="15" fillId="0" borderId="0" xfId="25" applyFont="true" applyBorder="false" applyAlignment="true" applyProtection="true">
      <alignment horizontal="center" vertical="center" textRotation="0" wrapText="false" indent="0" shrinkToFit="false"/>
      <protection locked="true" hidden="false"/>
    </xf>
    <xf numFmtId="166" fontId="15" fillId="0" borderId="8" xfId="25" applyFont="true" applyBorder="true" applyAlignment="true" applyProtection="true">
      <alignment horizontal="center" vertical="center" textRotation="0" wrapText="true" indent="0" shrinkToFit="false"/>
      <protection locked="true" hidden="false"/>
    </xf>
    <xf numFmtId="167" fontId="15" fillId="0" borderId="9" xfId="25" applyFont="true" applyBorder="true" applyAlignment="true" applyProtection="true">
      <alignment horizontal="center" vertical="center" textRotation="0" wrapText="false" indent="0" shrinkToFit="false"/>
      <protection locked="true" hidden="false"/>
    </xf>
    <xf numFmtId="168" fontId="15" fillId="0" borderId="10" xfId="25" applyFont="true" applyBorder="true" applyAlignment="true" applyProtection="true">
      <alignment horizontal="center" vertical="center" textRotation="0" wrapText="false" indent="0" shrinkToFit="false"/>
      <protection locked="true" hidden="false"/>
    </xf>
    <xf numFmtId="168" fontId="15" fillId="0" borderId="9" xfId="25" applyFont="true" applyBorder="true" applyAlignment="true" applyProtection="true">
      <alignment horizontal="center" vertical="center" textRotation="0" wrapText="false" indent="0" shrinkToFit="false"/>
      <protection locked="true" hidden="false"/>
    </xf>
    <xf numFmtId="168" fontId="15" fillId="0" borderId="11" xfId="25" applyFont="true" applyBorder="true" applyAlignment="true" applyProtection="true">
      <alignment horizontal="center" vertical="center" textRotation="0" wrapText="false" indent="0" shrinkToFit="false"/>
      <protection locked="true" hidden="false"/>
    </xf>
    <xf numFmtId="167" fontId="15" fillId="0" borderId="11" xfId="25" applyFont="true" applyBorder="true" applyAlignment="true" applyProtection="true">
      <alignment horizontal="center" vertical="center" textRotation="0" wrapText="false" indent="0" shrinkToFit="false"/>
      <protection locked="true" hidden="false"/>
    </xf>
    <xf numFmtId="167" fontId="17" fillId="0" borderId="9" xfId="25" applyFont="true" applyBorder="true" applyAlignment="true" applyProtection="true">
      <alignment horizontal="center" vertical="center" textRotation="0" wrapText="false" indent="0" shrinkToFit="false"/>
      <protection locked="true" hidden="false"/>
    </xf>
    <xf numFmtId="168" fontId="17" fillId="0" borderId="10" xfId="25" applyFont="true" applyBorder="true" applyAlignment="true" applyProtection="true">
      <alignment horizontal="center" vertical="center" textRotation="0" wrapText="false" indent="0" shrinkToFit="false"/>
      <protection locked="true" hidden="false"/>
    </xf>
    <xf numFmtId="166" fontId="15" fillId="0" borderId="12" xfId="25" applyFont="true" applyBorder="true" applyAlignment="true" applyProtection="true">
      <alignment horizontal="center" vertical="center" textRotation="0" wrapText="true" indent="0" shrinkToFit="false"/>
      <protection locked="true" hidden="false"/>
    </xf>
    <xf numFmtId="167" fontId="15" fillId="0" borderId="13" xfId="25" applyFont="true" applyBorder="true" applyAlignment="true" applyProtection="true">
      <alignment horizontal="center" vertical="center" textRotation="0" wrapText="false" indent="0" shrinkToFit="false"/>
      <protection locked="true" hidden="false"/>
    </xf>
    <xf numFmtId="168" fontId="15" fillId="0" borderId="14" xfId="25" applyFont="true" applyBorder="true" applyAlignment="true" applyProtection="true">
      <alignment horizontal="center" vertical="center" textRotation="0" wrapText="false" indent="0" shrinkToFit="false"/>
      <protection locked="true" hidden="false"/>
    </xf>
    <xf numFmtId="168" fontId="15" fillId="0" borderId="13" xfId="25" applyFont="true" applyBorder="true" applyAlignment="true" applyProtection="true">
      <alignment horizontal="center" vertical="center" textRotation="0" wrapText="false" indent="0" shrinkToFit="false"/>
      <protection locked="true" hidden="false"/>
    </xf>
    <xf numFmtId="168" fontId="15" fillId="0" borderId="15" xfId="25" applyFont="true" applyBorder="true" applyAlignment="true" applyProtection="true">
      <alignment horizontal="center" vertical="center" textRotation="0" wrapText="false" indent="0" shrinkToFit="false"/>
      <protection locked="true" hidden="false"/>
    </xf>
    <xf numFmtId="167" fontId="15" fillId="0" borderId="15" xfId="25" applyFont="true" applyBorder="true" applyAlignment="true" applyProtection="true">
      <alignment horizontal="center" vertical="center" textRotation="0" wrapText="false" indent="0" shrinkToFit="false"/>
      <protection locked="true" hidden="false"/>
    </xf>
    <xf numFmtId="167" fontId="19" fillId="0" borderId="13" xfId="25" applyFont="true" applyBorder="true" applyAlignment="true" applyProtection="true">
      <alignment horizontal="center" vertical="center" textRotation="0" wrapText="false" indent="0" shrinkToFit="false"/>
      <protection locked="true" hidden="false"/>
    </xf>
    <xf numFmtId="168" fontId="17" fillId="0" borderId="14" xfId="25" applyFont="true" applyBorder="true" applyAlignment="true" applyProtection="true">
      <alignment horizontal="center" vertical="center" textRotation="0" wrapText="false" indent="0" shrinkToFit="false"/>
      <protection locked="true" hidden="false"/>
    </xf>
    <xf numFmtId="166" fontId="15" fillId="0" borderId="16" xfId="25" applyFont="true" applyBorder="true" applyAlignment="true" applyProtection="true">
      <alignment horizontal="center" vertical="center" textRotation="0" wrapText="true" indent="0" shrinkToFit="false"/>
      <protection locked="true" hidden="false"/>
    </xf>
    <xf numFmtId="167" fontId="15" fillId="0" borderId="17" xfId="25" applyFont="true" applyBorder="true" applyAlignment="true" applyProtection="true">
      <alignment horizontal="center" vertical="center" textRotation="0" wrapText="false" indent="0" shrinkToFit="false"/>
      <protection locked="true" hidden="false"/>
    </xf>
    <xf numFmtId="168" fontId="15" fillId="0" borderId="18" xfId="25" applyFont="true" applyBorder="true" applyAlignment="true" applyProtection="true">
      <alignment horizontal="center" vertical="center" textRotation="0" wrapText="false" indent="0" shrinkToFit="false"/>
      <protection locked="true" hidden="false"/>
    </xf>
    <xf numFmtId="168" fontId="15" fillId="0" borderId="17" xfId="25" applyFont="true" applyBorder="true" applyAlignment="true" applyProtection="true">
      <alignment horizontal="center" vertical="center" textRotation="0" wrapText="false" indent="0" shrinkToFit="false"/>
      <protection locked="true" hidden="false"/>
    </xf>
    <xf numFmtId="168" fontId="15" fillId="0" borderId="19" xfId="25" applyFont="true" applyBorder="true" applyAlignment="true" applyProtection="true">
      <alignment horizontal="center" vertical="center" textRotation="0" wrapText="false" indent="0" shrinkToFit="false"/>
      <protection locked="true" hidden="false"/>
    </xf>
    <xf numFmtId="167" fontId="15" fillId="0" borderId="19" xfId="25" applyFont="true" applyBorder="true" applyAlignment="true" applyProtection="true">
      <alignment horizontal="center" vertical="center" textRotation="0" wrapText="false" indent="0" shrinkToFit="false"/>
      <protection locked="true" hidden="false"/>
    </xf>
    <xf numFmtId="167" fontId="19" fillId="0" borderId="17" xfId="25" applyFont="true" applyBorder="true" applyAlignment="true" applyProtection="true">
      <alignment horizontal="center" vertical="center" textRotation="0" wrapText="false" indent="0" shrinkToFit="false"/>
      <protection locked="true" hidden="false"/>
    </xf>
    <xf numFmtId="168" fontId="17" fillId="0" borderId="18" xfId="25" applyFont="true" applyBorder="true" applyAlignment="true" applyProtection="true">
      <alignment horizontal="center" vertical="center" textRotation="0" wrapText="false" indent="0" shrinkToFit="false"/>
      <protection locked="true" hidden="false"/>
    </xf>
    <xf numFmtId="166" fontId="15" fillId="0" borderId="1" xfId="25" applyFont="true" applyBorder="true" applyAlignment="true" applyProtection="true">
      <alignment horizontal="center" vertical="center" textRotation="0" wrapText="true" indent="0" shrinkToFit="false"/>
      <protection locked="true" hidden="false"/>
    </xf>
    <xf numFmtId="167" fontId="15" fillId="0" borderId="20" xfId="25" applyFont="true" applyBorder="true" applyAlignment="true" applyProtection="true">
      <alignment horizontal="center" vertical="center" textRotation="0" wrapText="false" indent="0" shrinkToFit="false"/>
      <protection locked="true" hidden="false"/>
    </xf>
    <xf numFmtId="168" fontId="15" fillId="0" borderId="4" xfId="25" applyFont="true" applyBorder="true" applyAlignment="true" applyProtection="true">
      <alignment horizontal="center" vertical="center" textRotation="0" wrapText="false" indent="0" shrinkToFit="false"/>
      <protection locked="true" hidden="false"/>
    </xf>
    <xf numFmtId="168" fontId="15" fillId="0" borderId="6" xfId="25" applyFont="true" applyBorder="true" applyAlignment="true" applyProtection="true">
      <alignment horizontal="center" vertical="center" textRotation="0" wrapText="false" indent="0" shrinkToFit="false"/>
      <protection locked="true" hidden="false"/>
    </xf>
    <xf numFmtId="168" fontId="15" fillId="0" borderId="7" xfId="25" applyFont="true" applyBorder="true" applyAlignment="true" applyProtection="true">
      <alignment horizontal="center" vertical="center" textRotation="0" wrapText="false" indent="0" shrinkToFit="false"/>
      <protection locked="true" hidden="false"/>
    </xf>
    <xf numFmtId="167" fontId="15" fillId="0" borderId="7" xfId="25" applyFont="true" applyBorder="true" applyAlignment="true" applyProtection="true">
      <alignment horizontal="center" vertical="center" textRotation="0" wrapText="false" indent="0" shrinkToFit="false"/>
      <protection locked="true" hidden="false"/>
    </xf>
    <xf numFmtId="167" fontId="15" fillId="0" borderId="6" xfId="25" applyFont="true" applyBorder="true" applyAlignment="true" applyProtection="true">
      <alignment horizontal="center" vertical="center" textRotation="0" wrapText="false" indent="0" shrinkToFit="false"/>
      <protection locked="true" hidden="false"/>
    </xf>
    <xf numFmtId="167" fontId="19" fillId="0" borderId="6" xfId="25" applyFont="true" applyBorder="true" applyAlignment="true" applyProtection="true">
      <alignment horizontal="center" vertical="center" textRotation="0" wrapText="false" indent="0" shrinkToFit="false"/>
      <protection locked="true" hidden="false"/>
    </xf>
    <xf numFmtId="168" fontId="17" fillId="0" borderId="4" xfId="25" applyFont="true" applyBorder="true" applyAlignment="true" applyProtection="true">
      <alignment horizontal="center" vertical="center" textRotation="0" wrapText="false" indent="0" shrinkToFit="false"/>
      <protection locked="true" hidden="false"/>
    </xf>
    <xf numFmtId="166" fontId="18" fillId="0" borderId="0" xfId="25" applyFont="true" applyBorder="false" applyAlignment="true" applyProtection="true">
      <alignment horizontal="general" vertical="bottom" textRotation="0" wrapText="false" indent="0" shrinkToFit="false"/>
      <protection locked="true" hidden="false"/>
    </xf>
    <xf numFmtId="166" fontId="20" fillId="0" borderId="21" xfId="25" applyFont="true" applyBorder="true" applyAlignment="true" applyProtection="true">
      <alignment horizontal="center" vertical="bottom" textRotation="0" wrapText="false" indent="0" shrinkToFit="false"/>
      <protection locked="true" hidden="false"/>
    </xf>
    <xf numFmtId="166" fontId="21" fillId="0" borderId="21" xfId="25" applyFont="true" applyBorder="true" applyAlignment="true" applyProtection="true">
      <alignment horizontal="center" vertical="bottom" textRotation="0" wrapText="false" indent="0" shrinkToFit="false"/>
      <protection locked="true" hidden="false"/>
    </xf>
    <xf numFmtId="166" fontId="18" fillId="0" borderId="21" xfId="25" applyFont="true" applyBorder="true" applyAlignment="true" applyProtection="true">
      <alignment horizontal="general" vertical="bottom" textRotation="0" wrapText="false" indent="0" shrinkToFit="false"/>
      <protection locked="true" hidden="false"/>
    </xf>
    <xf numFmtId="167" fontId="18" fillId="0" borderId="0" xfId="25" applyFont="true" applyBorder="false" applyAlignment="true" applyProtection="true">
      <alignment horizontal="general" vertical="bottom" textRotation="0" wrapText="false" indent="0" shrinkToFit="false"/>
      <protection locked="true" hidden="false"/>
    </xf>
    <xf numFmtId="166" fontId="18" fillId="0" borderId="21" xfId="25" applyFont="true" applyBorder="true" applyAlignment="true" applyProtection="true">
      <alignment horizontal="center" vertical="bottom" textRotation="0" wrapText="false" indent="0" shrinkToFit="false"/>
      <protection locked="true" hidden="false"/>
    </xf>
    <xf numFmtId="166" fontId="15" fillId="0" borderId="0" xfId="25" applyFont="true" applyBorder="false" applyAlignment="true" applyProtection="true">
      <alignment horizontal="right" vertical="bottom" textRotation="0" wrapText="false" indent="0" shrinkToFit="false"/>
      <protection locked="true" hidden="false"/>
    </xf>
    <xf numFmtId="166" fontId="15" fillId="0" borderId="0" xfId="25" applyFont="true" applyBorder="false" applyAlignment="true" applyProtection="true">
      <alignment horizontal="general" vertical="bottom" textRotation="0" wrapText="false" indent="0" shrinkToFit="false"/>
      <protection locked="true" hidden="false"/>
    </xf>
    <xf numFmtId="166" fontId="15" fillId="0" borderId="22" xfId="25" applyFont="true" applyBorder="true" applyAlignment="true" applyProtection="true">
      <alignment horizontal="center" vertical="bottom" textRotation="0" wrapText="false" indent="0" shrinkToFit="false"/>
      <protection locked="true" hidden="false"/>
    </xf>
    <xf numFmtId="166" fontId="21" fillId="0" borderId="0" xfId="25"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6" fontId="14" fillId="0" borderId="0" xfId="25" applyFont="true" applyBorder="false" applyAlignment="true" applyProtection="true">
      <alignment horizontal="left" vertical="bottom" textRotation="0" wrapText="false" indent="0" shrinkToFit="false"/>
      <protection locked="true" hidden="false"/>
    </xf>
    <xf numFmtId="168" fontId="8" fillId="0" borderId="0" xfId="25" applyFont="true" applyBorder="false" applyAlignment="true" applyProtection="true">
      <alignment horizontal="right" vertical="bottom" textRotation="0" wrapText="false" indent="0" shrinkToFit="false"/>
      <protection locked="true" hidden="false"/>
    </xf>
    <xf numFmtId="168" fontId="22" fillId="0" borderId="0" xfId="25" applyFont="true" applyBorder="false" applyAlignment="true" applyProtection="true">
      <alignment horizontal="right" vertical="bottom" textRotation="0" wrapText="false" indent="0" shrinkToFit="false"/>
      <protection locked="true" hidden="false"/>
    </xf>
    <xf numFmtId="166" fontId="9" fillId="0" borderId="0" xfId="25" applyFont="true" applyBorder="false" applyAlignment="true" applyProtection="true">
      <alignment horizontal="general" vertical="center" textRotation="0" wrapText="false" indent="0" shrinkToFit="false"/>
      <protection locked="true" hidden="false"/>
    </xf>
    <xf numFmtId="166" fontId="8" fillId="0" borderId="0" xfId="25" applyFont="true" applyBorder="false" applyAlignment="true" applyProtection="true">
      <alignment horizontal="right" vertical="center" textRotation="0" wrapText="false" indent="0" shrinkToFit="false"/>
      <protection locked="true" hidden="false"/>
    </xf>
    <xf numFmtId="166" fontId="22" fillId="0" borderId="0" xfId="25" applyFont="true" applyBorder="false" applyAlignment="true" applyProtection="true">
      <alignment horizontal="right" vertical="center" textRotation="0" wrapText="false" indent="0" shrinkToFit="false"/>
      <protection locked="true" hidden="false"/>
    </xf>
    <xf numFmtId="166" fontId="9" fillId="0" borderId="0" xfId="25" applyFont="true" applyBorder="false" applyAlignment="true" applyProtection="true">
      <alignment horizontal="center" vertical="center" textRotation="0" wrapText="false" indent="0" shrinkToFit="false"/>
      <protection locked="true" hidden="false"/>
    </xf>
    <xf numFmtId="166" fontId="23" fillId="0" borderId="0" xfId="25" applyFont="true" applyBorder="false" applyAlignment="true" applyProtection="true">
      <alignment horizontal="right" vertical="bottom" textRotation="0" wrapText="false" indent="0" shrinkToFit="false"/>
      <protection locked="true" hidden="false"/>
    </xf>
    <xf numFmtId="166" fontId="24" fillId="0" borderId="0" xfId="25" applyFont="true" applyBorder="false" applyAlignment="true" applyProtection="true">
      <alignment horizontal="right" vertical="center" textRotation="0" wrapText="false" indent="0" shrinkToFit="false"/>
      <protection locked="true" hidden="false"/>
    </xf>
    <xf numFmtId="166" fontId="9" fillId="0" borderId="0" xfId="25" applyFont="true" applyBorder="false" applyAlignment="true" applyProtection="true">
      <alignment horizontal="general" vertical="center" textRotation="0" wrapText="true" indent="0" shrinkToFit="false"/>
      <protection locked="true" hidden="false"/>
    </xf>
    <xf numFmtId="166" fontId="8" fillId="0" borderId="0" xfId="25" applyFont="true" applyBorder="false" applyAlignment="true" applyProtection="true">
      <alignment horizontal="center" vertical="center" textRotation="0" wrapText="false" indent="0" shrinkToFit="false"/>
      <protection locked="true" hidden="false"/>
    </xf>
    <xf numFmtId="168" fontId="8" fillId="0" borderId="0" xfId="25" applyFont="true" applyBorder="false" applyAlignment="true" applyProtection="true">
      <alignment horizontal="right" vertical="center" textRotation="0" wrapText="false" indent="0" shrinkToFit="false"/>
      <protection locked="true" hidden="false"/>
    </xf>
    <xf numFmtId="168" fontId="23" fillId="0" borderId="0" xfId="25" applyFont="true" applyBorder="false" applyAlignment="true" applyProtection="true">
      <alignment horizontal="right" vertical="bottom" textRotation="0" wrapText="true" indent="0" shrinkToFit="false"/>
      <protection locked="true" hidden="false"/>
    </xf>
    <xf numFmtId="168" fontId="24" fillId="0" borderId="0" xfId="25" applyFont="true" applyBorder="false" applyAlignment="true" applyProtection="true">
      <alignment horizontal="right" vertical="center" textRotation="0" wrapText="true" indent="0" shrinkToFit="false"/>
      <protection locked="true" hidden="false"/>
    </xf>
    <xf numFmtId="166" fontId="8" fillId="0" borderId="0" xfId="25" applyFont="true" applyBorder="false" applyAlignment="true" applyProtection="true">
      <alignment horizontal="general" vertical="center" textRotation="0" wrapText="true" indent="0" shrinkToFit="false"/>
      <protection locked="true" hidden="false"/>
    </xf>
    <xf numFmtId="166" fontId="9" fillId="3" borderId="1" xfId="25" applyFont="true" applyBorder="true" applyAlignment="true" applyProtection="true">
      <alignment horizontal="center" vertical="center" textRotation="0" wrapText="true" indent="0" shrinkToFit="false"/>
      <protection locked="true" hidden="false"/>
    </xf>
    <xf numFmtId="166" fontId="9" fillId="3" borderId="1" xfId="25" applyFont="true" applyBorder="true" applyAlignment="true" applyProtection="true">
      <alignment horizontal="center" vertical="center" textRotation="0" wrapText="false" indent="0" shrinkToFit="false"/>
      <protection locked="true" hidden="false"/>
    </xf>
    <xf numFmtId="168" fontId="9" fillId="3" borderId="1" xfId="25" applyFont="true" applyBorder="true" applyAlignment="true" applyProtection="true">
      <alignment horizontal="center" vertical="center" textRotation="0" wrapText="false" indent="0" shrinkToFit="false"/>
      <protection locked="true" hidden="false"/>
    </xf>
    <xf numFmtId="172" fontId="9" fillId="3" borderId="1" xfId="25" applyFont="true" applyBorder="true" applyAlignment="true" applyProtection="true">
      <alignment horizontal="center" vertical="center" textRotation="0" wrapText="true" indent="0" shrinkToFit="false"/>
      <protection locked="true" hidden="false"/>
    </xf>
    <xf numFmtId="168" fontId="9" fillId="3" borderId="1" xfId="25" applyFont="true" applyBorder="true" applyAlignment="true" applyProtection="true">
      <alignment horizontal="center" vertical="center" textRotation="0" wrapText="true" indent="0" shrinkToFit="false"/>
      <protection locked="true" hidden="false"/>
    </xf>
    <xf numFmtId="168" fontId="9" fillId="3" borderId="23" xfId="25" applyFont="true" applyBorder="true" applyAlignment="true" applyProtection="true">
      <alignment horizontal="center" vertical="center" textRotation="0" wrapText="true" indent="0" shrinkToFit="false"/>
      <protection locked="true" hidden="false"/>
    </xf>
    <xf numFmtId="168" fontId="9" fillId="3" borderId="24" xfId="25" applyFont="true" applyBorder="true" applyAlignment="true" applyProtection="true">
      <alignment horizontal="center" vertical="center" textRotation="0" wrapText="true" indent="0" shrinkToFit="false"/>
      <protection locked="true" hidden="false"/>
    </xf>
    <xf numFmtId="168" fontId="9" fillId="3" borderId="25" xfId="25" applyFont="true" applyBorder="true" applyAlignment="true" applyProtection="true">
      <alignment horizontal="center" vertical="center" textRotation="0" wrapText="true" indent="0" shrinkToFit="false"/>
      <protection locked="true" hidden="false"/>
    </xf>
    <xf numFmtId="172" fontId="9" fillId="3" borderId="26" xfId="25" applyFont="true" applyBorder="true" applyAlignment="true" applyProtection="true">
      <alignment horizontal="center" vertical="center" textRotation="0" wrapText="true" indent="0" shrinkToFit="false"/>
      <protection locked="true" hidden="false"/>
    </xf>
    <xf numFmtId="172" fontId="9" fillId="3" borderId="0" xfId="25" applyFont="true" applyBorder="false" applyAlignment="true" applyProtection="true">
      <alignment horizontal="center" vertical="center" textRotation="0" wrapText="true" indent="0" shrinkToFit="false"/>
      <protection locked="true" hidden="false"/>
    </xf>
    <xf numFmtId="166" fontId="9" fillId="4" borderId="24" xfId="25" applyFont="true" applyBorder="true" applyAlignment="true" applyProtection="true">
      <alignment horizontal="center" vertical="center" textRotation="0" wrapText="false" indent="0" shrinkToFit="false"/>
      <protection locked="true" hidden="false"/>
    </xf>
    <xf numFmtId="166" fontId="9" fillId="4" borderId="23" xfId="25" applyFont="true" applyBorder="true" applyAlignment="true" applyProtection="true">
      <alignment horizontal="center" vertical="center" textRotation="0" wrapText="true" indent="0" shrinkToFit="false"/>
      <protection locked="true" hidden="false"/>
    </xf>
    <xf numFmtId="173" fontId="9" fillId="4" borderId="23" xfId="25" applyFont="true" applyBorder="true" applyAlignment="true" applyProtection="true">
      <alignment horizontal="center" vertical="center" textRotation="0" wrapText="true" indent="0" shrinkToFit="false"/>
      <protection locked="true" hidden="false"/>
    </xf>
    <xf numFmtId="166" fontId="9" fillId="4" borderId="24" xfId="25" applyFont="true" applyBorder="true" applyAlignment="true" applyProtection="true">
      <alignment horizontal="center" vertical="center" textRotation="0" wrapText="true" indent="0" shrinkToFit="false"/>
      <protection locked="true" hidden="false"/>
    </xf>
    <xf numFmtId="166" fontId="25" fillId="5" borderId="27" xfId="25" applyFont="true" applyBorder="true" applyAlignment="true" applyProtection="true">
      <alignment horizontal="general" vertical="center" textRotation="0" wrapText="false" indent="0" shrinkToFit="false"/>
      <protection locked="true" hidden="false"/>
    </xf>
    <xf numFmtId="166" fontId="25" fillId="5" borderId="28" xfId="25" applyFont="true" applyBorder="true" applyAlignment="true" applyProtection="true">
      <alignment horizontal="center" vertical="center" textRotation="0" wrapText="false" indent="0" shrinkToFit="false"/>
      <protection locked="true" hidden="false"/>
    </xf>
    <xf numFmtId="166" fontId="25" fillId="5" borderId="29" xfId="25" applyFont="true" applyBorder="true" applyAlignment="true" applyProtection="true">
      <alignment horizontal="general" vertical="center" textRotation="0" wrapText="true" indent="0" shrinkToFit="false"/>
      <protection locked="true" hidden="false"/>
    </xf>
    <xf numFmtId="166" fontId="7" fillId="5" borderId="29" xfId="25" applyFont="true" applyBorder="true" applyAlignment="true" applyProtection="true">
      <alignment horizontal="center" vertical="center" textRotation="0" wrapText="false" indent="0" shrinkToFit="false"/>
      <protection locked="true" hidden="false"/>
    </xf>
    <xf numFmtId="168" fontId="7" fillId="5" borderId="29" xfId="25" applyFont="true" applyBorder="true" applyAlignment="true" applyProtection="true">
      <alignment horizontal="right" vertical="center" textRotation="0" wrapText="false" indent="0" shrinkToFit="false"/>
      <protection locked="true" hidden="false"/>
    </xf>
    <xf numFmtId="168" fontId="26" fillId="5" borderId="29" xfId="25" applyFont="true" applyBorder="true" applyAlignment="true" applyProtection="true">
      <alignment horizontal="right" vertical="center" textRotation="0" wrapText="false" indent="0" shrinkToFit="false"/>
      <protection locked="true" hidden="false"/>
    </xf>
    <xf numFmtId="166" fontId="21" fillId="5" borderId="25" xfId="25" applyFont="true" applyBorder="true" applyAlignment="true" applyProtection="true">
      <alignment horizontal="general" vertical="center" textRotation="0" wrapText="true" indent="0" shrinkToFit="false"/>
      <protection locked="true" hidden="false"/>
    </xf>
    <xf numFmtId="166" fontId="7" fillId="0" borderId="0" xfId="25" applyFont="true" applyBorder="false" applyAlignment="true" applyProtection="true">
      <alignment horizontal="general" vertical="center" textRotation="0" wrapText="false" indent="0" shrinkToFit="false"/>
      <protection locked="true" hidden="false"/>
    </xf>
    <xf numFmtId="166" fontId="9" fillId="6" borderId="30" xfId="25" applyFont="true" applyBorder="true" applyAlignment="true" applyProtection="true">
      <alignment horizontal="general" vertical="center" textRotation="0" wrapText="false" indent="0" shrinkToFit="false"/>
      <protection locked="true" hidden="false"/>
    </xf>
    <xf numFmtId="166" fontId="9" fillId="6" borderId="31" xfId="25" applyFont="true" applyBorder="true" applyAlignment="true" applyProtection="true">
      <alignment horizontal="center" vertical="center" textRotation="0" wrapText="false" indent="0" shrinkToFit="false"/>
      <protection locked="true" hidden="false"/>
    </xf>
    <xf numFmtId="166" fontId="9" fillId="6" borderId="32" xfId="25" applyFont="true" applyBorder="true" applyAlignment="true" applyProtection="true">
      <alignment horizontal="general" vertical="center" textRotation="0" wrapText="false" indent="0" shrinkToFit="false"/>
      <protection locked="true" hidden="false"/>
    </xf>
    <xf numFmtId="166" fontId="8" fillId="6" borderId="32" xfId="25" applyFont="true" applyBorder="true" applyAlignment="true" applyProtection="true">
      <alignment horizontal="center" vertical="center" textRotation="0" wrapText="false" indent="0" shrinkToFit="false"/>
      <protection locked="true" hidden="false"/>
    </xf>
    <xf numFmtId="168" fontId="8" fillId="6" borderId="28" xfId="25" applyFont="true" applyBorder="true" applyAlignment="true" applyProtection="true">
      <alignment horizontal="right" vertical="center" textRotation="0" wrapText="false" indent="0" shrinkToFit="false"/>
      <protection locked="true" hidden="false"/>
    </xf>
    <xf numFmtId="168" fontId="27" fillId="6" borderId="28" xfId="25" applyFont="true" applyBorder="true" applyAlignment="true" applyProtection="true">
      <alignment horizontal="right" vertical="center" textRotation="0" wrapText="false" indent="0" shrinkToFit="false"/>
      <protection locked="true" hidden="false"/>
    </xf>
    <xf numFmtId="168" fontId="27" fillId="7" borderId="33" xfId="25" applyFont="true" applyBorder="true" applyAlignment="true" applyProtection="true">
      <alignment horizontal="right" vertical="top" textRotation="0" wrapText="false" indent="0" shrinkToFit="false"/>
      <protection locked="true" hidden="false"/>
    </xf>
    <xf numFmtId="168" fontId="22" fillId="6" borderId="28" xfId="25" applyFont="true" applyBorder="true" applyAlignment="true" applyProtection="true">
      <alignment horizontal="right" vertical="center" textRotation="0" wrapText="false" indent="0" shrinkToFit="false"/>
      <protection locked="true" hidden="false"/>
    </xf>
    <xf numFmtId="166" fontId="8" fillId="6" borderId="34" xfId="25" applyFont="true" applyBorder="true" applyAlignment="true" applyProtection="true">
      <alignment horizontal="general" vertical="center" textRotation="0" wrapText="false" indent="0" shrinkToFit="false"/>
      <protection locked="true" hidden="false"/>
    </xf>
    <xf numFmtId="174" fontId="9" fillId="8" borderId="35" xfId="25" applyFont="true" applyBorder="true" applyAlignment="true" applyProtection="true">
      <alignment horizontal="general" vertical="top" textRotation="0" wrapText="false" indent="0" shrinkToFit="false"/>
      <protection locked="true" hidden="false"/>
    </xf>
    <xf numFmtId="170" fontId="9" fillId="8" borderId="36" xfId="25" applyFont="true" applyBorder="true" applyAlignment="true" applyProtection="true">
      <alignment horizontal="center" vertical="top" textRotation="0" wrapText="false" indent="0" shrinkToFit="false"/>
      <protection locked="true" hidden="false"/>
    </xf>
    <xf numFmtId="166" fontId="28" fillId="8" borderId="21" xfId="25" applyFont="true" applyBorder="true" applyAlignment="true" applyProtection="true">
      <alignment horizontal="general" vertical="top" textRotation="0" wrapText="true" indent="0" shrinkToFit="false"/>
      <protection locked="true" hidden="false"/>
    </xf>
    <xf numFmtId="166" fontId="9" fillId="8" borderId="37" xfId="25" applyFont="true" applyBorder="true" applyAlignment="true" applyProtection="true">
      <alignment horizontal="center" vertical="top" textRotation="0" wrapText="false" indent="0" shrinkToFit="false"/>
      <protection locked="true" hidden="false"/>
    </xf>
    <xf numFmtId="168" fontId="9" fillId="8" borderId="9" xfId="25" applyFont="true" applyBorder="true" applyAlignment="true" applyProtection="true">
      <alignment horizontal="right" vertical="top" textRotation="0" wrapText="false" indent="0" shrinkToFit="false"/>
      <protection locked="true" hidden="false"/>
    </xf>
    <xf numFmtId="168" fontId="9" fillId="8" borderId="11" xfId="25" applyFont="true" applyBorder="true" applyAlignment="true" applyProtection="true">
      <alignment horizontal="right" vertical="top" textRotation="0" wrapText="false" indent="0" shrinkToFit="false"/>
      <protection locked="true" hidden="false"/>
    </xf>
    <xf numFmtId="168" fontId="9" fillId="8" borderId="10" xfId="25" applyFont="true" applyBorder="true" applyAlignment="true" applyProtection="true">
      <alignment horizontal="right" vertical="top" textRotation="0" wrapText="false" indent="0" shrinkToFit="false"/>
      <protection locked="true" hidden="false"/>
    </xf>
    <xf numFmtId="168" fontId="22" fillId="8" borderId="38" xfId="25" applyFont="true" applyBorder="true" applyAlignment="true" applyProtection="true">
      <alignment horizontal="right" vertical="top" textRotation="0" wrapText="false" indent="0" shrinkToFit="false"/>
      <protection locked="true" hidden="false"/>
    </xf>
    <xf numFmtId="167" fontId="22" fillId="8" borderId="38" xfId="25" applyFont="true" applyBorder="true" applyAlignment="true" applyProtection="true">
      <alignment horizontal="right" vertical="top" textRotation="0" wrapText="false" indent="0" shrinkToFit="false"/>
      <protection locked="true" hidden="false"/>
    </xf>
    <xf numFmtId="166" fontId="9" fillId="8" borderId="10" xfId="25" applyFont="true" applyBorder="true" applyAlignment="true" applyProtection="true">
      <alignment horizontal="general" vertical="top" textRotation="0" wrapText="true" indent="0" shrinkToFit="false"/>
      <protection locked="true" hidden="false"/>
    </xf>
    <xf numFmtId="166" fontId="9" fillId="0" borderId="0" xfId="25" applyFont="true" applyBorder="false" applyAlignment="true" applyProtection="true">
      <alignment horizontal="general" vertical="top" textRotation="0" wrapText="false" indent="0" shrinkToFit="false"/>
      <protection locked="true" hidden="false"/>
    </xf>
    <xf numFmtId="174" fontId="9" fillId="0" borderId="39" xfId="25" applyFont="true" applyBorder="true" applyAlignment="true" applyProtection="true">
      <alignment horizontal="general" vertical="top" textRotation="0" wrapText="false" indent="0" shrinkToFit="false"/>
      <protection locked="true" hidden="false"/>
    </xf>
    <xf numFmtId="170" fontId="9" fillId="0" borderId="12" xfId="25" applyFont="true" applyBorder="true" applyAlignment="true" applyProtection="true">
      <alignment horizontal="center" vertical="top" textRotation="0" wrapText="false" indent="0" shrinkToFit="false"/>
      <protection locked="true" hidden="false"/>
    </xf>
    <xf numFmtId="174" fontId="29" fillId="0" borderId="40" xfId="25" applyFont="true" applyBorder="true" applyAlignment="true" applyProtection="true">
      <alignment horizontal="general" vertical="top" textRotation="0" wrapText="true" indent="0" shrinkToFit="false"/>
      <protection locked="true" hidden="false"/>
    </xf>
    <xf numFmtId="166" fontId="20" fillId="0" borderId="40" xfId="25" applyFont="true" applyBorder="true" applyAlignment="true" applyProtection="true">
      <alignment horizontal="center" vertical="top" textRotation="0" wrapText="false" indent="0" shrinkToFit="false"/>
      <protection locked="true" hidden="false"/>
    </xf>
    <xf numFmtId="168" fontId="20" fillId="0" borderId="15" xfId="25" applyFont="true" applyBorder="true" applyAlignment="true" applyProtection="true">
      <alignment horizontal="right" vertical="top" textRotation="0" wrapText="false" indent="0" shrinkToFit="false"/>
      <protection locked="true" hidden="false"/>
    </xf>
    <xf numFmtId="168" fontId="8" fillId="0" borderId="41" xfId="25" applyFont="true" applyBorder="true" applyAlignment="true" applyProtection="true">
      <alignment horizontal="right" vertical="top" textRotation="0" wrapText="false" indent="0" shrinkToFit="false"/>
      <protection locked="true" hidden="false"/>
    </xf>
    <xf numFmtId="168" fontId="8" fillId="2" borderId="13" xfId="25" applyFont="true" applyBorder="true" applyAlignment="true" applyProtection="true">
      <alignment horizontal="right" vertical="top" textRotation="0" wrapText="false" indent="0" shrinkToFit="false"/>
      <protection locked="true" hidden="false"/>
    </xf>
    <xf numFmtId="168" fontId="8" fillId="2" borderId="15" xfId="25" applyFont="true" applyBorder="true" applyAlignment="true" applyProtection="true">
      <alignment horizontal="right" vertical="top" textRotation="0" wrapText="false" indent="0" shrinkToFit="false"/>
      <protection locked="true" hidden="false"/>
    </xf>
    <xf numFmtId="168" fontId="8" fillId="2" borderId="14" xfId="25" applyFont="true" applyBorder="true" applyAlignment="true" applyProtection="true">
      <alignment horizontal="right" vertical="top" textRotation="0" wrapText="false" indent="0" shrinkToFit="false"/>
      <protection locked="true" hidden="false"/>
    </xf>
    <xf numFmtId="168" fontId="8" fillId="0" borderId="13" xfId="25" applyFont="true" applyBorder="true" applyAlignment="true" applyProtection="true">
      <alignment horizontal="right" vertical="top" textRotation="0" wrapText="false" indent="0" shrinkToFit="false"/>
      <protection locked="true" hidden="false"/>
    </xf>
    <xf numFmtId="168" fontId="8" fillId="0" borderId="15" xfId="25" applyFont="true" applyBorder="true" applyAlignment="true" applyProtection="true">
      <alignment horizontal="right" vertical="top" textRotation="0" wrapText="false" indent="0" shrinkToFit="false"/>
      <protection locked="true" hidden="false"/>
    </xf>
    <xf numFmtId="168" fontId="8" fillId="0" borderId="14" xfId="25" applyFont="true" applyBorder="true" applyAlignment="true" applyProtection="true">
      <alignment horizontal="right" vertical="top" textRotation="0" wrapText="false" indent="0" shrinkToFit="false"/>
      <protection locked="true" hidden="false"/>
    </xf>
    <xf numFmtId="168" fontId="22" fillId="0" borderId="42" xfId="25" applyFont="true" applyBorder="true" applyAlignment="true" applyProtection="true">
      <alignment horizontal="right" vertical="top" textRotation="0" wrapText="false" indent="0" shrinkToFit="false"/>
      <protection locked="true" hidden="false"/>
    </xf>
    <xf numFmtId="168" fontId="22" fillId="0" borderId="38" xfId="25" applyFont="true" applyBorder="true" applyAlignment="true" applyProtection="true">
      <alignment horizontal="right" vertical="top" textRotation="0" wrapText="false" indent="0" shrinkToFit="false"/>
      <protection locked="true" hidden="false"/>
    </xf>
    <xf numFmtId="167" fontId="22" fillId="0" borderId="38" xfId="25" applyFont="true" applyBorder="true" applyAlignment="true" applyProtection="true">
      <alignment horizontal="right" vertical="top" textRotation="0" wrapText="false" indent="0" shrinkToFit="false"/>
      <protection locked="true" hidden="false"/>
    </xf>
    <xf numFmtId="166" fontId="21" fillId="0" borderId="14" xfId="25" applyFont="true" applyBorder="true" applyAlignment="true" applyProtection="true">
      <alignment horizontal="general" vertical="top" textRotation="0" wrapText="true" indent="0" shrinkToFit="false"/>
      <protection locked="true" hidden="false"/>
    </xf>
    <xf numFmtId="166" fontId="8" fillId="0" borderId="0" xfId="25" applyFont="true" applyBorder="false" applyAlignment="true" applyProtection="true">
      <alignment horizontal="general" vertical="top" textRotation="0" wrapText="false" indent="0" shrinkToFit="false"/>
      <protection locked="true" hidden="false"/>
    </xf>
    <xf numFmtId="174" fontId="9" fillId="0" borderId="43" xfId="25" applyFont="true" applyBorder="true" applyAlignment="true" applyProtection="true">
      <alignment horizontal="general" vertical="top" textRotation="0" wrapText="false" indent="0" shrinkToFit="false"/>
      <protection locked="true" hidden="false"/>
    </xf>
    <xf numFmtId="170" fontId="9" fillId="0" borderId="16" xfId="25" applyFont="true" applyBorder="true" applyAlignment="true" applyProtection="true">
      <alignment horizontal="center" vertical="top" textRotation="0" wrapText="false" indent="0" shrinkToFit="false"/>
      <protection locked="true" hidden="false"/>
    </xf>
    <xf numFmtId="166" fontId="20" fillId="0" borderId="44" xfId="25" applyFont="true" applyBorder="true" applyAlignment="true" applyProtection="true">
      <alignment horizontal="center" vertical="top" textRotation="0" wrapText="false" indent="0" shrinkToFit="false"/>
      <protection locked="true" hidden="false"/>
    </xf>
    <xf numFmtId="168" fontId="20" fillId="0" borderId="45" xfId="25" applyFont="true" applyBorder="true" applyAlignment="true" applyProtection="true">
      <alignment horizontal="right" vertical="top" textRotation="0" wrapText="false" indent="0" shrinkToFit="false"/>
      <protection locked="true" hidden="false"/>
    </xf>
    <xf numFmtId="168" fontId="8" fillId="2" borderId="46" xfId="25" applyFont="true" applyBorder="true" applyAlignment="true" applyProtection="true">
      <alignment horizontal="right" vertical="top" textRotation="0" wrapText="false" indent="0" shrinkToFit="false"/>
      <protection locked="true" hidden="false"/>
    </xf>
    <xf numFmtId="168" fontId="8" fillId="2" borderId="45" xfId="25" applyFont="true" applyBorder="true" applyAlignment="true" applyProtection="true">
      <alignment horizontal="right" vertical="top" textRotation="0" wrapText="false" indent="0" shrinkToFit="false"/>
      <protection locked="true" hidden="false"/>
    </xf>
    <xf numFmtId="168" fontId="8" fillId="2" borderId="41" xfId="25" applyFont="true" applyBorder="true" applyAlignment="true" applyProtection="true">
      <alignment horizontal="right" vertical="top" textRotation="0" wrapText="false" indent="0" shrinkToFit="false"/>
      <protection locked="true" hidden="false"/>
    </xf>
    <xf numFmtId="168" fontId="8" fillId="0" borderId="46" xfId="25" applyFont="true" applyBorder="true" applyAlignment="true" applyProtection="true">
      <alignment horizontal="right" vertical="top" textRotation="0" wrapText="false" indent="0" shrinkToFit="false"/>
      <protection locked="true" hidden="false"/>
    </xf>
    <xf numFmtId="168" fontId="8" fillId="0" borderId="45" xfId="25" applyFont="true" applyBorder="true" applyAlignment="true" applyProtection="true">
      <alignment horizontal="right" vertical="top" textRotation="0" wrapText="false" indent="0" shrinkToFit="false"/>
      <protection locked="true" hidden="false"/>
    </xf>
    <xf numFmtId="168" fontId="22" fillId="0" borderId="47" xfId="25" applyFont="true" applyBorder="true" applyAlignment="true" applyProtection="true">
      <alignment horizontal="right" vertical="top" textRotation="0" wrapText="false" indent="0" shrinkToFit="false"/>
      <protection locked="true" hidden="false"/>
    </xf>
    <xf numFmtId="166" fontId="21" fillId="0" borderId="41" xfId="25" applyFont="true" applyBorder="true" applyAlignment="true" applyProtection="true">
      <alignment horizontal="general" vertical="top" textRotation="0" wrapText="true" indent="0" shrinkToFit="false"/>
      <protection locked="true" hidden="false"/>
    </xf>
    <xf numFmtId="168" fontId="22" fillId="7" borderId="33" xfId="25" applyFont="true" applyBorder="true" applyAlignment="true" applyProtection="true">
      <alignment horizontal="right" vertical="top" textRotation="0" wrapText="false" indent="0" shrinkToFit="false"/>
      <protection locked="true" hidden="false"/>
    </xf>
    <xf numFmtId="166" fontId="28" fillId="8" borderId="48" xfId="25" applyFont="true" applyBorder="true" applyAlignment="true" applyProtection="true">
      <alignment horizontal="general" vertical="top" textRotation="0" wrapText="true" indent="0" shrinkToFit="false"/>
      <protection locked="true" hidden="false"/>
    </xf>
    <xf numFmtId="166" fontId="9" fillId="8" borderId="35" xfId="25" applyFont="true" applyBorder="true" applyAlignment="true" applyProtection="true">
      <alignment horizontal="center" vertical="top" textRotation="0" wrapText="false" indent="0" shrinkToFit="false"/>
      <protection locked="true" hidden="false"/>
    </xf>
    <xf numFmtId="168" fontId="9" fillId="8" borderId="49" xfId="25" applyFont="true" applyBorder="true" applyAlignment="true" applyProtection="true">
      <alignment horizontal="right" vertical="top" textRotation="0" wrapText="false" indent="0" shrinkToFit="false"/>
      <protection locked="true" hidden="false"/>
    </xf>
    <xf numFmtId="168" fontId="9" fillId="8" borderId="50" xfId="25" applyFont="true" applyBorder="true" applyAlignment="true" applyProtection="true">
      <alignment horizontal="right" vertical="top" textRotation="0" wrapText="false" indent="0" shrinkToFit="false"/>
      <protection locked="true" hidden="false"/>
    </xf>
    <xf numFmtId="168" fontId="9" fillId="8" borderId="51" xfId="25" applyFont="true" applyBorder="true" applyAlignment="true" applyProtection="true">
      <alignment horizontal="right" vertical="top" textRotation="0" wrapText="false" indent="0" shrinkToFit="false"/>
      <protection locked="true" hidden="false"/>
    </xf>
    <xf numFmtId="166" fontId="25" fillId="8" borderId="51" xfId="25" applyFont="true" applyBorder="true" applyAlignment="true" applyProtection="true">
      <alignment horizontal="general" vertical="top" textRotation="0" wrapText="true" indent="0" shrinkToFit="false"/>
      <protection locked="true" hidden="false"/>
    </xf>
    <xf numFmtId="166" fontId="8" fillId="0" borderId="52" xfId="25" applyFont="true" applyBorder="true" applyAlignment="true" applyProtection="true">
      <alignment horizontal="left" vertical="top" textRotation="0" wrapText="true" indent="0" shrinkToFit="false"/>
      <protection locked="true" hidden="false"/>
    </xf>
    <xf numFmtId="166" fontId="8" fillId="0" borderId="39" xfId="25" applyFont="true" applyBorder="true" applyAlignment="true" applyProtection="true">
      <alignment horizontal="center" vertical="top" textRotation="0" wrapText="false" indent="0" shrinkToFit="false"/>
      <protection locked="true" hidden="false"/>
    </xf>
    <xf numFmtId="168" fontId="20" fillId="2" borderId="15" xfId="25" applyFont="true" applyBorder="true" applyAlignment="true" applyProtection="true">
      <alignment horizontal="right" vertical="top" textRotation="0" wrapText="false" indent="0" shrinkToFit="false"/>
      <protection locked="true" hidden="false"/>
    </xf>
    <xf numFmtId="170" fontId="9" fillId="0" borderId="53" xfId="25" applyFont="true" applyBorder="true" applyAlignment="true" applyProtection="true">
      <alignment horizontal="center" vertical="top" textRotation="0" wrapText="false" indent="0" shrinkToFit="false"/>
      <protection locked="true" hidden="false"/>
    </xf>
    <xf numFmtId="166" fontId="8" fillId="0" borderId="22" xfId="25" applyFont="true" applyBorder="true" applyAlignment="true" applyProtection="true">
      <alignment horizontal="left" vertical="top" textRotation="0" wrapText="true" indent="0" shrinkToFit="false"/>
      <protection locked="true" hidden="false"/>
    </xf>
    <xf numFmtId="166" fontId="8" fillId="0" borderId="43" xfId="25" applyFont="true" applyBorder="true" applyAlignment="true" applyProtection="true">
      <alignment horizontal="center" vertical="top" textRotation="0" wrapText="false" indent="0" shrinkToFit="false"/>
      <protection locked="true" hidden="false"/>
    </xf>
    <xf numFmtId="166" fontId="8" fillId="0" borderId="52" xfId="25" applyFont="true" applyBorder="true" applyAlignment="true" applyProtection="true">
      <alignment horizontal="general" vertical="top" textRotation="0" wrapText="true" indent="0" shrinkToFit="false"/>
      <protection locked="true" hidden="false"/>
    </xf>
    <xf numFmtId="166" fontId="8" fillId="0" borderId="22" xfId="25" applyFont="true" applyBorder="true" applyAlignment="true" applyProtection="true">
      <alignment horizontal="general" vertical="top" textRotation="0" wrapText="true" indent="0" shrinkToFit="false"/>
      <protection locked="true" hidden="false"/>
    </xf>
    <xf numFmtId="168" fontId="22" fillId="0" borderId="33" xfId="25" applyFont="true" applyBorder="true" applyAlignment="true" applyProtection="true">
      <alignment horizontal="right" vertical="top" textRotation="0" wrapText="false" indent="0" shrinkToFit="false"/>
      <protection locked="true" hidden="false"/>
    </xf>
    <xf numFmtId="174" fontId="30" fillId="9" borderId="27" xfId="25" applyFont="true" applyBorder="true" applyAlignment="true" applyProtection="true">
      <alignment horizontal="general" vertical="center" textRotation="0" wrapText="false" indent="0" shrinkToFit="false"/>
      <protection locked="true" hidden="false"/>
    </xf>
    <xf numFmtId="174" fontId="9" fillId="9" borderId="28" xfId="25" applyFont="true" applyBorder="true" applyAlignment="true" applyProtection="true">
      <alignment horizontal="center" vertical="center" textRotation="0" wrapText="false" indent="0" shrinkToFit="false"/>
      <protection locked="true" hidden="false"/>
    </xf>
    <xf numFmtId="166" fontId="9" fillId="9" borderId="28" xfId="25" applyFont="true" applyBorder="true" applyAlignment="true" applyProtection="true">
      <alignment horizontal="general" vertical="center" textRotation="0" wrapText="true" indent="0" shrinkToFit="false"/>
      <protection locked="true" hidden="false"/>
    </xf>
    <xf numFmtId="166" fontId="9" fillId="9" borderId="34" xfId="25" applyFont="true" applyBorder="true" applyAlignment="true" applyProtection="true">
      <alignment horizontal="center" vertical="center" textRotation="0" wrapText="false" indent="0" shrinkToFit="false"/>
      <protection locked="true" hidden="false"/>
    </xf>
    <xf numFmtId="168" fontId="9" fillId="9" borderId="54" xfId="25" applyFont="true" applyBorder="true" applyAlignment="true" applyProtection="true">
      <alignment horizontal="right" vertical="center" textRotation="0" wrapText="false" indent="0" shrinkToFit="false"/>
      <protection locked="true" hidden="false"/>
    </xf>
    <xf numFmtId="168" fontId="9" fillId="9" borderId="55" xfId="25" applyFont="true" applyBorder="true" applyAlignment="true" applyProtection="true">
      <alignment horizontal="right" vertical="center" textRotation="0" wrapText="false" indent="0" shrinkToFit="false"/>
      <protection locked="true" hidden="false"/>
    </xf>
    <xf numFmtId="168" fontId="9" fillId="9" borderId="56" xfId="25" applyFont="true" applyBorder="true" applyAlignment="true" applyProtection="true">
      <alignment horizontal="right" vertical="center" textRotation="0" wrapText="false" indent="0" shrinkToFit="false"/>
      <protection locked="true" hidden="false"/>
    </xf>
    <xf numFmtId="168" fontId="9" fillId="9" borderId="57" xfId="25" applyFont="true" applyBorder="true" applyAlignment="true" applyProtection="true">
      <alignment horizontal="right" vertical="center" textRotation="0" wrapText="false" indent="0" shrinkToFit="false"/>
      <protection locked="true" hidden="false"/>
    </xf>
    <xf numFmtId="168" fontId="22" fillId="9" borderId="25" xfId="25" applyFont="true" applyBorder="true" applyAlignment="true" applyProtection="true">
      <alignment horizontal="right" vertical="center" textRotation="0" wrapText="false" indent="0" shrinkToFit="false"/>
      <protection locked="true" hidden="false"/>
    </xf>
    <xf numFmtId="168" fontId="22" fillId="10" borderId="1" xfId="25" applyFont="true" applyBorder="true" applyAlignment="true" applyProtection="true">
      <alignment horizontal="right" vertical="top" textRotation="0" wrapText="false" indent="0" shrinkToFit="false"/>
      <protection locked="true" hidden="false"/>
    </xf>
    <xf numFmtId="166" fontId="25" fillId="9" borderId="24" xfId="25" applyFont="true" applyBorder="true" applyAlignment="true" applyProtection="true">
      <alignment horizontal="general" vertical="center" textRotation="0" wrapText="true" indent="0" shrinkToFit="false"/>
      <protection locked="true" hidden="false"/>
    </xf>
    <xf numFmtId="166" fontId="9" fillId="6" borderId="27" xfId="25" applyFont="true" applyBorder="true" applyAlignment="true" applyProtection="true">
      <alignment horizontal="general" vertical="center" textRotation="0" wrapText="false" indent="0" shrinkToFit="false"/>
      <protection locked="true" hidden="false"/>
    </xf>
    <xf numFmtId="166" fontId="9" fillId="6" borderId="1" xfId="25" applyFont="true" applyBorder="true" applyAlignment="true" applyProtection="true">
      <alignment horizontal="center" vertical="center" textRotation="0" wrapText="false" indent="0" shrinkToFit="false"/>
      <protection locked="true" hidden="false"/>
    </xf>
    <xf numFmtId="166" fontId="9" fillId="6" borderId="28" xfId="25" applyFont="true" applyBorder="true" applyAlignment="true" applyProtection="true">
      <alignment horizontal="general" vertical="center" textRotation="0" wrapText="false" indent="0" shrinkToFit="false"/>
      <protection locked="true" hidden="false"/>
    </xf>
    <xf numFmtId="166" fontId="8" fillId="6" borderId="28" xfId="25" applyFont="true" applyBorder="true" applyAlignment="true" applyProtection="true">
      <alignment horizontal="center" vertical="center" textRotation="0" wrapText="false" indent="0" shrinkToFit="false"/>
      <protection locked="true" hidden="false"/>
    </xf>
    <xf numFmtId="168" fontId="22" fillId="7" borderId="38" xfId="25" applyFont="true" applyBorder="true" applyAlignment="true" applyProtection="true">
      <alignment horizontal="right" vertical="top" textRotation="0" wrapText="false" indent="0" shrinkToFit="false"/>
      <protection locked="true" hidden="false"/>
    </xf>
    <xf numFmtId="166" fontId="28" fillId="8" borderId="21" xfId="25" applyFont="true" applyBorder="true" applyAlignment="true" applyProtection="true">
      <alignment horizontal="left" vertical="top" textRotation="0" wrapText="true" indent="0" shrinkToFit="false"/>
      <protection locked="true" hidden="false"/>
    </xf>
    <xf numFmtId="166" fontId="8" fillId="2" borderId="52" xfId="25" applyFont="true" applyBorder="true" applyAlignment="true" applyProtection="true">
      <alignment horizontal="general" vertical="top" textRotation="0" wrapText="true" indent="0" shrinkToFit="false"/>
      <protection locked="true" hidden="false"/>
    </xf>
    <xf numFmtId="166" fontId="8" fillId="2" borderId="39" xfId="25" applyFont="true" applyBorder="true" applyAlignment="true" applyProtection="true">
      <alignment horizontal="center" vertical="top" textRotation="0" wrapText="false" indent="0" shrinkToFit="false"/>
      <protection locked="true" hidden="false"/>
    </xf>
    <xf numFmtId="166" fontId="8" fillId="0" borderId="14" xfId="25" applyFont="true" applyBorder="true" applyAlignment="true" applyProtection="true">
      <alignment horizontal="general" vertical="top" textRotation="0" wrapText="true" indent="0" shrinkToFit="false"/>
      <protection locked="true" hidden="false"/>
    </xf>
    <xf numFmtId="168" fontId="9" fillId="9" borderId="58" xfId="25" applyFont="true" applyBorder="true" applyAlignment="true" applyProtection="true">
      <alignment horizontal="right" vertical="center" textRotation="0" wrapText="false" indent="0" shrinkToFit="false"/>
      <protection locked="true" hidden="false"/>
    </xf>
    <xf numFmtId="168" fontId="22" fillId="9" borderId="1" xfId="25" applyFont="true" applyBorder="true" applyAlignment="true" applyProtection="true">
      <alignment horizontal="right" vertical="center" textRotation="0" wrapText="false" indent="0" shrinkToFit="false"/>
      <protection locked="true" hidden="false"/>
    </xf>
    <xf numFmtId="168" fontId="22" fillId="9" borderId="34" xfId="25" applyFont="true" applyBorder="true" applyAlignment="true" applyProtection="true">
      <alignment horizontal="right" vertical="center" textRotation="0" wrapText="false" indent="0" shrinkToFit="false"/>
      <protection locked="true" hidden="false"/>
    </xf>
    <xf numFmtId="166" fontId="9" fillId="9" borderId="1" xfId="25" applyFont="true" applyBorder="true" applyAlignment="true" applyProtection="true">
      <alignment horizontal="general" vertical="center" textRotation="0" wrapText="true" indent="0" shrinkToFit="false"/>
      <protection locked="true" hidden="false"/>
    </xf>
    <xf numFmtId="168" fontId="22" fillId="6" borderId="0" xfId="25" applyFont="true" applyBorder="false" applyAlignment="true" applyProtection="true">
      <alignment horizontal="right" vertical="center" textRotation="0" wrapText="false" indent="0" shrinkToFit="false"/>
      <protection locked="true" hidden="false"/>
    </xf>
    <xf numFmtId="166" fontId="8" fillId="6" borderId="26" xfId="25" applyFont="true" applyBorder="true" applyAlignment="true" applyProtection="true">
      <alignment horizontal="general" vertical="center" textRotation="0" wrapText="false" indent="0" shrinkToFit="false"/>
      <protection locked="true" hidden="false"/>
    </xf>
    <xf numFmtId="166" fontId="20" fillId="0" borderId="52" xfId="25" applyFont="true" applyBorder="true" applyAlignment="true" applyProtection="true">
      <alignment horizontal="general" vertical="top" textRotation="0" wrapText="true" indent="0" shrinkToFit="false"/>
      <protection locked="true" hidden="false"/>
    </xf>
    <xf numFmtId="168" fontId="8" fillId="0" borderId="40" xfId="25" applyFont="true" applyBorder="true" applyAlignment="true" applyProtection="true">
      <alignment horizontal="right" vertical="top" textRotation="0" wrapText="false" indent="0" shrinkToFit="false"/>
      <protection locked="true" hidden="false"/>
    </xf>
    <xf numFmtId="168" fontId="22" fillId="0" borderId="49" xfId="25" applyFont="true" applyBorder="true" applyAlignment="true" applyProtection="true">
      <alignment horizontal="right" vertical="top" textRotation="0" wrapText="false" indent="0" shrinkToFit="false"/>
      <protection locked="true" hidden="false"/>
    </xf>
    <xf numFmtId="168" fontId="22" fillId="0" borderId="59" xfId="25" applyFont="true" applyBorder="true" applyAlignment="true" applyProtection="true">
      <alignment horizontal="right" vertical="top" textRotation="0" wrapText="false" indent="0" shrinkToFit="false"/>
      <protection locked="true" hidden="false"/>
    </xf>
    <xf numFmtId="167" fontId="22" fillId="0" borderId="59" xfId="25" applyFont="true" applyBorder="true" applyAlignment="true" applyProtection="true">
      <alignment horizontal="right" vertical="top" textRotation="0" wrapText="false" indent="0" shrinkToFit="false"/>
      <protection locked="true" hidden="false"/>
    </xf>
    <xf numFmtId="166" fontId="8" fillId="0" borderId="51" xfId="25" applyFont="true" applyBorder="true" applyAlignment="true" applyProtection="true">
      <alignment horizontal="general" vertical="top" textRotation="0" wrapText="true" indent="0" shrinkToFit="false"/>
      <protection locked="true" hidden="false"/>
    </xf>
    <xf numFmtId="166" fontId="8" fillId="0" borderId="15" xfId="25" applyFont="true" applyBorder="true" applyAlignment="true" applyProtection="true">
      <alignment horizontal="general" vertical="top" textRotation="0" wrapText="true" indent="0" shrinkToFit="false"/>
      <protection locked="true" hidden="false"/>
    </xf>
    <xf numFmtId="168" fontId="22" fillId="0" borderId="13" xfId="25" applyFont="true" applyBorder="true" applyAlignment="true" applyProtection="true">
      <alignment horizontal="right" vertical="top" textRotation="0" wrapText="false" indent="0" shrinkToFit="false"/>
      <protection locked="true" hidden="false"/>
    </xf>
    <xf numFmtId="166" fontId="8" fillId="0" borderId="15" xfId="25" applyFont="true" applyBorder="true" applyAlignment="true" applyProtection="true">
      <alignment horizontal="general" vertical="top" textRotation="0" wrapText="false" indent="0" shrinkToFit="false"/>
      <protection locked="true" hidden="false"/>
    </xf>
    <xf numFmtId="166" fontId="8" fillId="0" borderId="15" xfId="25" applyFont="true" applyBorder="true" applyAlignment="true" applyProtection="true">
      <alignment horizontal="left" vertical="top" textRotation="0" wrapText="false" indent="0" shrinkToFit="false"/>
      <protection locked="true" hidden="false"/>
    </xf>
    <xf numFmtId="166" fontId="8" fillId="0" borderId="41" xfId="25" applyFont="true" applyBorder="true" applyAlignment="true" applyProtection="true">
      <alignment horizontal="general" vertical="top" textRotation="0" wrapText="true" indent="0" shrinkToFit="false"/>
      <protection locked="true" hidden="false"/>
    </xf>
    <xf numFmtId="164" fontId="5" fillId="0" borderId="15" xfId="22" applyFont="true" applyBorder="true" applyAlignment="true" applyProtection="true">
      <alignment horizontal="general" vertical="top" textRotation="0" wrapText="false" indent="0" shrinkToFit="false"/>
      <protection locked="true" hidden="false"/>
    </xf>
    <xf numFmtId="166" fontId="8" fillId="0" borderId="60" xfId="25" applyFont="true" applyBorder="true" applyAlignment="true" applyProtection="true">
      <alignment horizontal="general" vertical="top" textRotation="0" wrapText="true" indent="0" shrinkToFit="false"/>
      <protection locked="true" hidden="false"/>
    </xf>
    <xf numFmtId="168" fontId="8" fillId="0" borderId="44" xfId="25" applyFont="true" applyBorder="true" applyAlignment="true" applyProtection="true">
      <alignment horizontal="right" vertical="top" textRotation="0" wrapText="false" indent="0" shrinkToFit="false"/>
      <protection locked="true" hidden="false"/>
    </xf>
    <xf numFmtId="168" fontId="22" fillId="0" borderId="17" xfId="25" applyFont="true" applyBorder="true" applyAlignment="true" applyProtection="true">
      <alignment horizontal="right" vertical="top" textRotation="0" wrapText="false" indent="0" shrinkToFit="false"/>
      <protection locked="true" hidden="false"/>
    </xf>
    <xf numFmtId="168" fontId="22" fillId="0" borderId="61" xfId="25" applyFont="true" applyBorder="true" applyAlignment="true" applyProtection="true">
      <alignment horizontal="right" vertical="top" textRotation="0" wrapText="false" indent="0" shrinkToFit="false"/>
      <protection locked="true" hidden="false"/>
    </xf>
    <xf numFmtId="167" fontId="22" fillId="0" borderId="61" xfId="25" applyFont="true" applyBorder="true" applyAlignment="true" applyProtection="true">
      <alignment horizontal="right" vertical="top" textRotation="0" wrapText="false" indent="0" shrinkToFit="false"/>
      <protection locked="true" hidden="false"/>
    </xf>
    <xf numFmtId="166" fontId="8" fillId="0" borderId="18" xfId="25" applyFont="true" applyBorder="true" applyAlignment="true" applyProtection="true">
      <alignment horizontal="general" vertical="top" textRotation="0" wrapText="true" indent="0" shrinkToFit="false"/>
      <protection locked="true" hidden="false"/>
    </xf>
    <xf numFmtId="168" fontId="22" fillId="6" borderId="32" xfId="25" applyFont="true" applyBorder="true" applyAlignment="true" applyProtection="true">
      <alignment horizontal="right" vertical="center" textRotation="0" wrapText="false" indent="0" shrinkToFit="false"/>
      <protection locked="true" hidden="false"/>
    </xf>
    <xf numFmtId="166" fontId="8" fillId="6" borderId="62" xfId="25" applyFont="true" applyBorder="true" applyAlignment="true" applyProtection="true">
      <alignment horizontal="general" vertical="center" textRotation="0" wrapText="false" indent="0" shrinkToFit="false"/>
      <protection locked="true" hidden="false"/>
    </xf>
    <xf numFmtId="175" fontId="9" fillId="0" borderId="12" xfId="25" applyFont="true" applyBorder="true" applyAlignment="true" applyProtection="true">
      <alignment horizontal="center" vertical="top" textRotation="0" wrapText="false" indent="0" shrinkToFit="false"/>
      <protection locked="true" hidden="false"/>
    </xf>
    <xf numFmtId="166" fontId="20" fillId="0" borderId="15" xfId="25" applyFont="true" applyBorder="true" applyAlignment="true" applyProtection="true">
      <alignment horizontal="center" vertical="top" textRotation="0" wrapText="false" indent="0" shrinkToFit="false"/>
      <protection locked="true" hidden="false"/>
    </xf>
    <xf numFmtId="168" fontId="20" fillId="0" borderId="42" xfId="25" applyFont="true" applyBorder="true" applyAlignment="true" applyProtection="true">
      <alignment horizontal="right" vertical="top" textRotation="0" wrapText="false" indent="0" shrinkToFit="false"/>
      <protection locked="true" hidden="false"/>
    </xf>
    <xf numFmtId="168" fontId="8" fillId="2" borderId="42" xfId="25" applyFont="true" applyBorder="true" applyAlignment="true" applyProtection="true">
      <alignment horizontal="right" vertical="top" textRotation="0" wrapText="false" indent="0" shrinkToFit="false"/>
      <protection locked="true" hidden="false"/>
    </xf>
    <xf numFmtId="166" fontId="8" fillId="0" borderId="12" xfId="25" applyFont="true" applyBorder="true" applyAlignment="true" applyProtection="true">
      <alignment horizontal="center" vertical="top" textRotation="0" wrapText="false" indent="0" shrinkToFit="false"/>
      <protection locked="true" hidden="false"/>
    </xf>
    <xf numFmtId="168" fontId="8" fillId="0" borderId="42" xfId="25" applyFont="true" applyBorder="true" applyAlignment="true" applyProtection="true">
      <alignment horizontal="right" vertical="top" textRotation="0" wrapText="false" indent="0" shrinkToFit="false"/>
      <protection locked="true" hidden="false"/>
    </xf>
    <xf numFmtId="166" fontId="8" fillId="0" borderId="16" xfId="25" applyFont="true" applyBorder="true" applyAlignment="true" applyProtection="true">
      <alignment horizontal="center" vertical="top" textRotation="0" wrapText="false" indent="0" shrinkToFit="false"/>
      <protection locked="true" hidden="false"/>
    </xf>
    <xf numFmtId="168" fontId="8" fillId="0" borderId="47" xfId="25" applyFont="true" applyBorder="true" applyAlignment="true" applyProtection="true">
      <alignment horizontal="right" vertical="top" textRotation="0" wrapText="false" indent="0" shrinkToFit="false"/>
      <protection locked="true" hidden="false"/>
    </xf>
    <xf numFmtId="166" fontId="8" fillId="0" borderId="63" xfId="25" applyFont="true" applyBorder="true" applyAlignment="true" applyProtection="true">
      <alignment horizontal="center" vertical="top" textRotation="0" wrapText="false" indent="0" shrinkToFit="false"/>
      <protection locked="true" hidden="false"/>
    </xf>
    <xf numFmtId="167" fontId="22" fillId="0" borderId="33" xfId="25" applyFont="true" applyBorder="true" applyAlignment="true" applyProtection="true">
      <alignment horizontal="right" vertical="top" textRotation="0" wrapText="false" indent="0" shrinkToFit="false"/>
      <protection locked="true" hidden="false"/>
    </xf>
    <xf numFmtId="166" fontId="9" fillId="6" borderId="24" xfId="25" applyFont="true" applyBorder="true" applyAlignment="true" applyProtection="true">
      <alignment horizontal="center" vertical="center" textRotation="0" wrapText="false" indent="0" shrinkToFit="false"/>
      <protection locked="true" hidden="false"/>
    </xf>
    <xf numFmtId="166" fontId="28" fillId="8" borderId="64" xfId="25" applyFont="true" applyBorder="true" applyAlignment="true" applyProtection="true">
      <alignment horizontal="left" vertical="top" textRotation="0" wrapText="true" indent="0" shrinkToFit="false"/>
      <protection locked="true" hidden="false"/>
    </xf>
    <xf numFmtId="168" fontId="9" fillId="8" borderId="65" xfId="25" applyFont="true" applyBorder="true" applyAlignment="true" applyProtection="true">
      <alignment horizontal="right" vertical="top" textRotation="0" wrapText="false" indent="0" shrinkToFit="false"/>
      <protection locked="true" hidden="false"/>
    </xf>
    <xf numFmtId="168" fontId="9" fillId="8" borderId="36" xfId="25" applyFont="true" applyBorder="true" applyAlignment="true" applyProtection="true">
      <alignment horizontal="right" vertical="top" textRotation="0" wrapText="false" indent="0" shrinkToFit="false"/>
      <protection locked="true" hidden="false"/>
    </xf>
    <xf numFmtId="166" fontId="9" fillId="8" borderId="51" xfId="25" applyFont="true" applyBorder="true" applyAlignment="true" applyProtection="true">
      <alignment horizontal="general" vertical="top" textRotation="0" wrapText="true" indent="0" shrinkToFit="false"/>
      <protection locked="true" hidden="false"/>
    </xf>
    <xf numFmtId="166" fontId="8" fillId="0" borderId="38" xfId="25" applyFont="true" applyBorder="true" applyAlignment="true" applyProtection="true">
      <alignment horizontal="general" vertical="top" textRotation="0" wrapText="true" indent="0" shrinkToFit="false"/>
      <protection locked="true" hidden="false"/>
    </xf>
    <xf numFmtId="168" fontId="8" fillId="2" borderId="40" xfId="25" applyFont="true" applyBorder="true" applyAlignment="true" applyProtection="true">
      <alignment horizontal="right" vertical="top" textRotation="0" wrapText="false" indent="0" shrinkToFit="false"/>
      <protection locked="true" hidden="false"/>
    </xf>
    <xf numFmtId="166" fontId="8" fillId="0" borderId="42" xfId="25" applyFont="true" applyBorder="true" applyAlignment="true" applyProtection="true">
      <alignment horizontal="general" vertical="top" textRotation="0" wrapText="true" indent="0" shrinkToFit="false"/>
      <protection locked="true" hidden="false"/>
    </xf>
    <xf numFmtId="174" fontId="9" fillId="0" borderId="63" xfId="25" applyFont="true" applyBorder="true" applyAlignment="true" applyProtection="true">
      <alignment horizontal="general" vertical="top" textRotation="0" wrapText="false" indent="0" shrinkToFit="false"/>
      <protection locked="true" hidden="false"/>
    </xf>
    <xf numFmtId="168" fontId="8" fillId="0" borderId="17" xfId="25" applyFont="true" applyBorder="true" applyAlignment="true" applyProtection="true">
      <alignment horizontal="right" vertical="top" textRotation="0" wrapText="false" indent="0" shrinkToFit="false"/>
      <protection locked="true" hidden="false"/>
    </xf>
    <xf numFmtId="168" fontId="8" fillId="0" borderId="19" xfId="25" applyFont="true" applyBorder="true" applyAlignment="true" applyProtection="true">
      <alignment horizontal="right" vertical="top" textRotation="0" wrapText="false" indent="0" shrinkToFit="false"/>
      <protection locked="true" hidden="false"/>
    </xf>
    <xf numFmtId="168" fontId="8" fillId="0" borderId="18" xfId="25" applyFont="true" applyBorder="true" applyAlignment="true" applyProtection="true">
      <alignment horizontal="right" vertical="top" textRotation="0" wrapText="false" indent="0" shrinkToFit="false"/>
      <protection locked="true" hidden="false"/>
    </xf>
    <xf numFmtId="168" fontId="8" fillId="0" borderId="60" xfId="25" applyFont="true" applyBorder="true" applyAlignment="true" applyProtection="true">
      <alignment horizontal="right" vertical="top" textRotation="0" wrapText="false" indent="0" shrinkToFit="false"/>
      <protection locked="true" hidden="false"/>
    </xf>
    <xf numFmtId="166" fontId="28" fillId="8" borderId="48" xfId="25" applyFont="true" applyBorder="true" applyAlignment="true" applyProtection="true">
      <alignment horizontal="left" vertical="top" textRotation="0" wrapText="true" indent="0" shrinkToFit="false"/>
      <protection locked="true" hidden="false"/>
    </xf>
    <xf numFmtId="166" fontId="9" fillId="8" borderId="64" xfId="25" applyFont="true" applyBorder="true" applyAlignment="true" applyProtection="true">
      <alignment horizontal="general" vertical="top" textRotation="0" wrapText="true" indent="0" shrinkToFit="false"/>
      <protection locked="true" hidden="false"/>
    </xf>
    <xf numFmtId="166" fontId="8" fillId="0" borderId="66" xfId="25" applyFont="true" applyBorder="true" applyAlignment="true" applyProtection="true">
      <alignment horizontal="general" vertical="top" textRotation="0" wrapText="true" indent="0" shrinkToFit="false"/>
      <protection locked="true" hidden="false"/>
    </xf>
    <xf numFmtId="166" fontId="8" fillId="0" borderId="67" xfId="25" applyFont="true" applyBorder="true" applyAlignment="true" applyProtection="true">
      <alignment horizontal="general" vertical="top" textRotation="0" wrapText="true" indent="0" shrinkToFit="false"/>
      <protection locked="true" hidden="false"/>
    </xf>
    <xf numFmtId="166" fontId="31" fillId="0" borderId="0" xfId="25" applyFont="true" applyBorder="false" applyAlignment="true" applyProtection="true">
      <alignment horizontal="general" vertical="bottom" textRotation="0" wrapText="false" indent="0" shrinkToFit="false"/>
      <protection locked="true" hidden="false"/>
    </xf>
    <xf numFmtId="174" fontId="30" fillId="9" borderId="23" xfId="25" applyFont="true" applyBorder="true" applyAlignment="true" applyProtection="true">
      <alignment horizontal="general" vertical="center" textRotation="0" wrapText="false" indent="0" shrinkToFit="false"/>
      <protection locked="true" hidden="false"/>
    </xf>
    <xf numFmtId="174" fontId="9" fillId="9" borderId="0" xfId="25" applyFont="true" applyBorder="false" applyAlignment="true" applyProtection="true">
      <alignment horizontal="center" vertical="center" textRotation="0" wrapText="false" indent="0" shrinkToFit="false"/>
      <protection locked="true" hidden="false"/>
    </xf>
    <xf numFmtId="166" fontId="9" fillId="9" borderId="29" xfId="25" applyFont="true" applyBorder="true" applyAlignment="true" applyProtection="true">
      <alignment horizontal="general" vertical="center" textRotation="0" wrapText="true" indent="0" shrinkToFit="false"/>
      <protection locked="true" hidden="false"/>
    </xf>
    <xf numFmtId="166" fontId="9" fillId="9" borderId="25" xfId="25" applyFont="true" applyBorder="true" applyAlignment="true" applyProtection="true">
      <alignment horizontal="center" vertical="center" textRotation="0" wrapText="false" indent="0" shrinkToFit="false"/>
      <protection locked="true" hidden="false"/>
    </xf>
    <xf numFmtId="168" fontId="9" fillId="9" borderId="4" xfId="25" applyFont="true" applyBorder="true" applyAlignment="true" applyProtection="true">
      <alignment horizontal="right" vertical="center" textRotation="0" wrapText="false" indent="0" shrinkToFit="false"/>
      <protection locked="true" hidden="false"/>
    </xf>
    <xf numFmtId="174" fontId="9" fillId="5" borderId="27" xfId="25" applyFont="true" applyBorder="true" applyAlignment="true" applyProtection="true">
      <alignment horizontal="general" vertical="center" textRotation="0" wrapText="false" indent="0" shrinkToFit="false"/>
      <protection locked="true" hidden="false"/>
    </xf>
    <xf numFmtId="174" fontId="9" fillId="5" borderId="28" xfId="25" applyFont="true" applyBorder="true" applyAlignment="true" applyProtection="true">
      <alignment horizontal="center" vertical="center" textRotation="0" wrapText="false" indent="0" shrinkToFit="false"/>
      <protection locked="true" hidden="false"/>
    </xf>
    <xf numFmtId="166" fontId="9" fillId="5" borderId="28" xfId="25" applyFont="true" applyBorder="true" applyAlignment="true" applyProtection="true">
      <alignment horizontal="general" vertical="center" textRotation="0" wrapText="true" indent="0" shrinkToFit="false"/>
      <protection locked="true" hidden="false"/>
    </xf>
    <xf numFmtId="166" fontId="9" fillId="5" borderId="28" xfId="25" applyFont="true" applyBorder="true" applyAlignment="true" applyProtection="true">
      <alignment horizontal="center" vertical="center" textRotation="0" wrapText="false" indent="0" shrinkToFit="false"/>
      <protection locked="true" hidden="false"/>
    </xf>
    <xf numFmtId="168" fontId="9" fillId="5" borderId="27" xfId="25" applyFont="true" applyBorder="true" applyAlignment="true" applyProtection="true">
      <alignment horizontal="right" vertical="center" textRotation="0" wrapText="false" indent="0" shrinkToFit="false"/>
      <protection locked="true" hidden="false"/>
    </xf>
    <xf numFmtId="168" fontId="9" fillId="5" borderId="34" xfId="25" applyFont="true" applyBorder="true" applyAlignment="true" applyProtection="true">
      <alignment horizontal="right" vertical="center" textRotation="0" wrapText="false" indent="0" shrinkToFit="false"/>
      <protection locked="true" hidden="false"/>
    </xf>
    <xf numFmtId="168" fontId="9" fillId="5" borderId="62" xfId="25" applyFont="true" applyBorder="true" applyAlignment="true" applyProtection="true">
      <alignment horizontal="right" vertical="center" textRotation="0" wrapText="false" indent="0" shrinkToFit="false"/>
      <protection locked="true" hidden="false"/>
    </xf>
    <xf numFmtId="167" fontId="22" fillId="5" borderId="38" xfId="25" applyFont="true" applyBorder="true" applyAlignment="true" applyProtection="true">
      <alignment horizontal="right" vertical="top" textRotation="0" wrapText="false" indent="0" shrinkToFit="false"/>
      <protection locked="true" hidden="false"/>
    </xf>
    <xf numFmtId="166" fontId="9" fillId="5" borderId="31" xfId="25" applyFont="true" applyBorder="true" applyAlignment="true" applyProtection="true">
      <alignment horizontal="general" vertical="center" textRotation="0" wrapText="true" indent="0" shrinkToFit="false"/>
      <protection locked="true" hidden="false"/>
    </xf>
    <xf numFmtId="164" fontId="5" fillId="0" borderId="28" xfId="0" applyFont="true" applyBorder="true" applyAlignment="false" applyProtection="false">
      <alignment horizontal="general" vertical="bottom" textRotation="0" wrapText="false" indent="0" shrinkToFit="false"/>
      <protection locked="true" hidden="false"/>
    </xf>
    <xf numFmtId="168" fontId="22" fillId="0" borderId="0" xfId="25" applyFont="true" applyBorder="false" applyAlignment="true" applyProtection="true">
      <alignment horizontal="right" vertical="center" textRotation="0" wrapText="false" indent="0" shrinkToFit="false"/>
      <protection locked="true" hidden="false"/>
    </xf>
    <xf numFmtId="174" fontId="9" fillId="5" borderId="27" xfId="25" applyFont="true" applyBorder="true" applyAlignment="true" applyProtection="true">
      <alignment horizontal="left" vertical="center" textRotation="0" wrapText="false" indent="0" shrinkToFit="false"/>
      <protection locked="true" hidden="false"/>
    </xf>
    <xf numFmtId="166" fontId="9" fillId="5" borderId="34" xfId="25" applyFont="true" applyBorder="true" applyAlignment="true" applyProtection="true">
      <alignment horizontal="center" vertical="center" textRotation="0" wrapText="false" indent="0" shrinkToFit="false"/>
      <protection locked="true" hidden="false"/>
    </xf>
    <xf numFmtId="168" fontId="9" fillId="5" borderId="6" xfId="25" applyFont="true" applyBorder="true" applyAlignment="true" applyProtection="true">
      <alignment horizontal="right" vertical="center" textRotation="0" wrapText="false" indent="0" shrinkToFit="false"/>
      <protection locked="true" hidden="false"/>
    </xf>
    <xf numFmtId="168" fontId="22" fillId="5" borderId="6" xfId="25" applyFont="true" applyBorder="true" applyAlignment="true" applyProtection="true">
      <alignment horizontal="right" vertical="center" textRotation="0" wrapText="false" indent="0" shrinkToFit="false"/>
      <protection locked="true" hidden="false"/>
    </xf>
    <xf numFmtId="166" fontId="9" fillId="5" borderId="1" xfId="25" applyFont="true" applyBorder="true" applyAlignment="true" applyProtection="true">
      <alignment horizontal="general" vertical="center" textRotation="0" wrapText="true" indent="0" shrinkToFit="false"/>
      <protection locked="true" hidden="false"/>
    </xf>
    <xf numFmtId="166" fontId="9" fillId="0" borderId="0" xfId="25" applyFont="true" applyBorder="false" applyAlignment="true" applyProtection="true">
      <alignment horizontal="center" vertical="bottom" textRotation="0" wrapText="false" indent="0" shrinkToFit="false"/>
      <protection locked="true" hidden="false"/>
    </xf>
    <xf numFmtId="166" fontId="8" fillId="0" borderId="0" xfId="25" applyFont="true" applyBorder="false" applyAlignment="true" applyProtection="true">
      <alignment horizontal="center" vertical="bottom" textRotation="0" wrapText="false" indent="0" shrinkToFit="false"/>
      <protection locked="true" hidden="false"/>
    </xf>
    <xf numFmtId="166" fontId="9" fillId="0" borderId="21" xfId="25" applyFont="true" applyBorder="true" applyAlignment="true" applyProtection="true">
      <alignment horizontal="center" vertical="bottom" textRotation="0" wrapText="false" indent="0" shrinkToFit="false"/>
      <protection locked="true" hidden="false"/>
    </xf>
    <xf numFmtId="166" fontId="8" fillId="0" borderId="21" xfId="25" applyFont="true" applyBorder="true" applyAlignment="true" applyProtection="true">
      <alignment horizontal="general" vertical="bottom" textRotation="0" wrapText="false" indent="0" shrinkToFit="false"/>
      <protection locked="true" hidden="false"/>
    </xf>
    <xf numFmtId="168" fontId="8" fillId="0" borderId="21" xfId="25" applyFont="true" applyBorder="true" applyAlignment="true" applyProtection="true">
      <alignment horizontal="right" vertical="bottom" textRotation="0" wrapText="false" indent="0" shrinkToFit="false"/>
      <protection locked="true" hidden="false"/>
    </xf>
    <xf numFmtId="166" fontId="32" fillId="0" borderId="0" xfId="25" applyFont="true" applyBorder="false" applyAlignment="true" applyProtection="true">
      <alignment horizontal="general" vertical="bottom" textRotation="0" wrapText="true" indent="0" shrinkToFit="false"/>
      <protection locked="true" hidden="false"/>
    </xf>
    <xf numFmtId="166" fontId="30" fillId="0" borderId="0" xfId="25" applyFont="true" applyBorder="false" applyAlignment="true" applyProtection="true">
      <alignment horizontal="center" vertical="bottom" textRotation="0" wrapText="false" indent="0" shrinkToFit="false"/>
      <protection locked="true" hidden="false"/>
    </xf>
    <xf numFmtId="166" fontId="33" fillId="0" borderId="0" xfId="25" applyFont="true" applyBorder="false" applyAlignment="true" applyProtection="true">
      <alignment horizontal="left" vertical="bottom" textRotation="0" wrapText="true" indent="0" shrinkToFit="false"/>
      <protection locked="true" hidden="false"/>
    </xf>
    <xf numFmtId="166" fontId="32" fillId="0" borderId="0" xfId="25" applyFont="true" applyBorder="false" applyAlignment="true" applyProtection="true">
      <alignment horizontal="center" vertical="bottom" textRotation="0" wrapText="false" indent="0" shrinkToFit="false"/>
      <protection locked="true" hidden="false"/>
    </xf>
    <xf numFmtId="168" fontId="32" fillId="0" borderId="0" xfId="25" applyFont="true" applyBorder="false" applyAlignment="true" applyProtection="true">
      <alignment horizontal="right" vertical="bottom" textRotation="0" wrapText="false" indent="0" shrinkToFit="false"/>
      <protection locked="true" hidden="false"/>
    </xf>
    <xf numFmtId="168" fontId="33" fillId="0" borderId="0" xfId="25" applyFont="true" applyBorder="false" applyAlignment="true" applyProtection="true">
      <alignment horizontal="left" vertical="bottom" textRotation="0" wrapText="false" indent="0" shrinkToFit="false"/>
      <protection locked="true" hidden="false"/>
    </xf>
    <xf numFmtId="168" fontId="30" fillId="0" borderId="0" xfId="25" applyFont="true" applyBorder="false" applyAlignment="true" applyProtection="true">
      <alignment horizontal="right" vertical="bottom" textRotation="0" wrapText="false" indent="0" shrinkToFit="false"/>
      <protection locked="true" hidden="false"/>
    </xf>
    <xf numFmtId="166" fontId="33" fillId="0" borderId="0" xfId="25" applyFont="true" applyBorder="false" applyAlignment="true" applyProtection="true">
      <alignment horizontal="center" vertical="bottom" textRotation="0" wrapText="true" indent="0" shrinkToFit="false"/>
      <protection locked="true" hidden="false"/>
    </xf>
    <xf numFmtId="168" fontId="24" fillId="0" borderId="0" xfId="25" applyFont="true" applyBorder="false" applyAlignment="true" applyProtection="true">
      <alignment horizontal="right" vertical="bottom" textRotation="0" wrapText="false" indent="0" shrinkToFit="false"/>
      <protection locked="true" hidden="false"/>
    </xf>
    <xf numFmtId="166" fontId="32" fillId="0" borderId="0" xfId="25" applyFont="true" applyBorder="false" applyAlignment="true" applyProtection="true">
      <alignment horizontal="general" vertical="bottom" textRotation="0" wrapText="false" indent="0" shrinkToFit="false"/>
      <protection locked="true" hidden="false"/>
    </xf>
    <xf numFmtId="168" fontId="34" fillId="0" borderId="0" xfId="25" applyFont="true" applyBorder="false" applyAlignment="true" applyProtection="true">
      <alignment horizontal="right" vertical="bottom" textRotation="0" wrapText="false" indent="0" shrinkToFit="false"/>
      <protection locked="true" hidden="false"/>
    </xf>
  </cellXfs>
  <cellStyles count="12">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Заголовок" xfId="20" builtinId="53" customBuiltin="true"/>
    <cellStyle name="Заголовок1" xfId="21" builtinId="53" customBuiltin="true"/>
    <cellStyle name="Normal 2" xfId="22" builtinId="53" customBuiltin="true"/>
    <cellStyle name="Результат" xfId="23" builtinId="53" customBuiltin="true"/>
    <cellStyle name="Результат2" xfId="24" builtinId="53" customBuiltin="true"/>
    <cellStyle name="Excel Built-in Normal" xfId="25"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EF2CB"/>
      <rgbColor rgb="FFDEEAF6"/>
      <rgbColor rgb="FF660066"/>
      <rgbColor rgb="FFFF8080"/>
      <rgbColor rgb="FF0066CC"/>
      <rgbColor rgb="FFECECEC"/>
      <rgbColor rgb="FF000080"/>
      <rgbColor rgb="FFFF00FF"/>
      <rgbColor rgb="FFFFFF00"/>
      <rgbColor rgb="FF00FFFF"/>
      <rgbColor rgb="FF800080"/>
      <rgbColor rgb="FF800000"/>
      <rgbColor rgb="FF008080"/>
      <rgbColor rgb="FF0000FF"/>
      <rgbColor rgb="FF00CCFF"/>
      <rgbColor rgb="FFE2EFD9"/>
      <rgbColor rgb="FFE2F0D9"/>
      <rgbColor rgb="FFF2F2F2"/>
      <rgbColor rgb="FF99CCFF"/>
      <rgbColor rgb="FFFF99CC"/>
      <rgbColor rgb="FFCC99FF"/>
      <rgbColor rgb="FFEDEDED"/>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274680</xdr:colOff>
      <xdr:row>0</xdr:row>
      <xdr:rowOff>67320</xdr:rowOff>
    </xdr:from>
    <xdr:to>
      <xdr:col>1</xdr:col>
      <xdr:colOff>860760</xdr:colOff>
      <xdr:row>8</xdr:row>
      <xdr:rowOff>150840</xdr:rowOff>
    </xdr:to>
    <xdr:pic>
      <xdr:nvPicPr>
        <xdr:cNvPr id="0" name="image1.png" descr=""/>
        <xdr:cNvPicPr/>
      </xdr:nvPicPr>
      <xdr:blipFill>
        <a:blip r:embed="rId1"/>
        <a:stretch/>
      </xdr:blipFill>
      <xdr:spPr>
        <a:xfrm>
          <a:off x="274680" y="67320"/>
          <a:ext cx="2005200" cy="1588320"/>
        </a:xfrm>
        <a:prstGeom prst="rect">
          <a:avLst/>
        </a:prstGeom>
        <a:ln w="1260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E6553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5" outlineLevelRow="0" outlineLevelCol="0"/>
  <cols>
    <col collapsed="false" customWidth="true" hidden="false" outlineLevel="0" max="1" min="1" style="1" width="18.33"/>
    <col collapsed="false" customWidth="true" hidden="false" outlineLevel="0" max="2" min="2" style="1" width="16.73"/>
    <col collapsed="false" customWidth="true" hidden="false" outlineLevel="0" max="8" min="3" style="1" width="23.38"/>
    <col collapsed="false" customWidth="true" hidden="false" outlineLevel="0" max="9" min="9" style="1" width="16.73"/>
    <col collapsed="false" customWidth="true" hidden="false" outlineLevel="0" max="10" min="10" style="1" width="23.38"/>
    <col collapsed="false" customWidth="true" hidden="false" outlineLevel="0" max="11" min="11" style="1" width="16.73"/>
    <col collapsed="false" customWidth="true" hidden="false" outlineLevel="0" max="12" min="12" style="1" width="23.38"/>
    <col collapsed="false" customWidth="true" hidden="false" outlineLevel="0" max="13" min="13" style="1" width="16.73"/>
    <col collapsed="false" customWidth="true" hidden="false" outlineLevel="0" max="14" min="14" style="1" width="23.38"/>
    <col collapsed="false" customWidth="true" hidden="false" outlineLevel="0" max="23" min="15" style="1" width="5.66"/>
    <col collapsed="false" customWidth="true" hidden="false" outlineLevel="0" max="26" min="24" style="1" width="11.07"/>
    <col collapsed="false" customWidth="true" hidden="false" outlineLevel="0" max="1023" min="27" style="1" width="12.67"/>
    <col collapsed="false" customWidth="true" hidden="false" outlineLevel="0" max="1025" min="1024" style="1" width="8.86"/>
  </cols>
  <sheetData>
    <row r="1" customFormat="false" ht="15" hidden="false" customHeight="true" outlineLevel="0" collapsed="false">
      <c r="A1" s="2" t="s">
        <v>0</v>
      </c>
      <c r="B1" s="2"/>
      <c r="C1" s="3"/>
      <c r="D1" s="4"/>
      <c r="E1" s="3"/>
      <c r="F1" s="3"/>
      <c r="G1" s="3"/>
      <c r="H1" s="5" t="s">
        <v>1</v>
      </c>
      <c r="I1" s="3"/>
      <c r="J1" s="3"/>
      <c r="K1" s="3"/>
      <c r="L1" s="3"/>
      <c r="M1" s="3"/>
      <c r="N1" s="3"/>
      <c r="O1" s="3"/>
      <c r="P1" s="3"/>
      <c r="Q1" s="3"/>
      <c r="R1" s="3"/>
      <c r="S1" s="3"/>
      <c r="T1" s="3"/>
      <c r="U1" s="3"/>
      <c r="V1" s="3"/>
      <c r="W1" s="3"/>
      <c r="X1" s="3"/>
      <c r="Y1" s="3"/>
      <c r="Z1" s="3"/>
    </row>
    <row r="2" customFormat="false" ht="15" hidden="false" customHeight="true" outlineLevel="0" collapsed="false">
      <c r="A2" s="6"/>
      <c r="B2" s="3"/>
      <c r="C2" s="3"/>
      <c r="D2" s="4"/>
      <c r="E2" s="3"/>
      <c r="F2" s="3"/>
      <c r="G2" s="3"/>
      <c r="H2" s="2" t="s">
        <v>2</v>
      </c>
      <c r="I2" s="2"/>
      <c r="J2" s="2"/>
      <c r="K2" s="3"/>
      <c r="L2" s="3"/>
      <c r="M2" s="3"/>
      <c r="N2" s="3"/>
      <c r="O2" s="3"/>
      <c r="P2" s="3"/>
      <c r="Q2" s="3"/>
      <c r="R2" s="3"/>
      <c r="S2" s="3"/>
      <c r="T2" s="3"/>
      <c r="U2" s="3"/>
      <c r="V2" s="3"/>
      <c r="W2" s="3"/>
      <c r="X2" s="3"/>
      <c r="Y2" s="3"/>
      <c r="Z2" s="3"/>
    </row>
    <row r="3" customFormat="false" ht="15" hidden="false" customHeight="true" outlineLevel="0" collapsed="false">
      <c r="A3" s="6"/>
      <c r="B3" s="3"/>
      <c r="C3" s="3"/>
      <c r="D3" s="4"/>
      <c r="E3" s="3"/>
      <c r="F3" s="3"/>
      <c r="G3" s="3"/>
      <c r="H3" s="2" t="s">
        <v>3</v>
      </c>
      <c r="I3" s="2"/>
      <c r="J3" s="2"/>
      <c r="K3" s="3"/>
      <c r="L3" s="3"/>
      <c r="M3" s="3"/>
      <c r="N3" s="3"/>
      <c r="O3" s="3"/>
      <c r="P3" s="3"/>
      <c r="Q3" s="3"/>
      <c r="R3" s="3"/>
      <c r="S3" s="3"/>
      <c r="T3" s="3"/>
      <c r="U3" s="3"/>
      <c r="V3" s="3"/>
      <c r="W3" s="3"/>
      <c r="X3" s="3"/>
      <c r="Y3" s="3"/>
      <c r="Z3" s="3"/>
    </row>
    <row r="4" customFormat="false" ht="15" hidden="false" customHeight="true" outlineLevel="0" collapsed="false">
      <c r="A4" s="6"/>
      <c r="B4" s="3"/>
      <c r="C4" s="3"/>
      <c r="D4" s="3"/>
      <c r="E4" s="3"/>
      <c r="F4" s="3"/>
      <c r="G4" s="3"/>
      <c r="H4" s="3"/>
      <c r="I4" s="3"/>
      <c r="J4" s="3"/>
      <c r="K4" s="3"/>
      <c r="L4" s="3"/>
      <c r="M4" s="3"/>
      <c r="N4" s="3"/>
      <c r="O4" s="3"/>
      <c r="P4" s="3"/>
      <c r="Q4" s="3"/>
      <c r="R4" s="3"/>
      <c r="S4" s="3"/>
      <c r="T4" s="3"/>
      <c r="U4" s="3"/>
      <c r="V4" s="3"/>
      <c r="W4" s="3"/>
      <c r="X4" s="3"/>
      <c r="Y4" s="3"/>
      <c r="Z4" s="3"/>
    </row>
    <row r="5" customFormat="false" ht="15" hidden="false" customHeight="true" outlineLevel="0" collapsed="false">
      <c r="A5" s="6"/>
      <c r="B5" s="3"/>
      <c r="C5" s="3"/>
      <c r="D5" s="3"/>
      <c r="E5" s="3"/>
      <c r="F5" s="3"/>
      <c r="G5" s="3"/>
      <c r="H5" s="3"/>
      <c r="I5" s="3"/>
      <c r="J5" s="3"/>
      <c r="K5" s="3"/>
      <c r="L5" s="3"/>
      <c r="M5" s="3"/>
      <c r="N5" s="3"/>
      <c r="O5" s="3"/>
      <c r="P5" s="3"/>
      <c r="Q5" s="3"/>
      <c r="R5" s="3"/>
      <c r="S5" s="3"/>
      <c r="T5" s="3"/>
      <c r="U5" s="3"/>
      <c r="V5" s="3"/>
      <c r="W5" s="3"/>
      <c r="X5" s="3"/>
      <c r="Y5" s="3"/>
      <c r="Z5" s="3"/>
    </row>
    <row r="6" customFormat="false" ht="15" hidden="false" customHeight="true" outlineLevel="0" collapsed="false">
      <c r="A6" s="6"/>
      <c r="B6" s="3"/>
      <c r="C6" s="3"/>
      <c r="D6" s="3"/>
      <c r="E6" s="3"/>
      <c r="F6" s="3"/>
      <c r="G6" s="3"/>
      <c r="H6" s="3"/>
      <c r="I6" s="3"/>
      <c r="J6" s="3"/>
      <c r="K6" s="3"/>
      <c r="L6" s="3"/>
      <c r="M6" s="3"/>
      <c r="N6" s="3"/>
      <c r="O6" s="3"/>
      <c r="P6" s="3"/>
      <c r="Q6" s="3"/>
      <c r="R6" s="3"/>
      <c r="S6" s="3"/>
      <c r="T6" s="3"/>
      <c r="U6" s="3"/>
      <c r="V6" s="3"/>
      <c r="W6" s="3"/>
      <c r="X6" s="3"/>
      <c r="Y6" s="3"/>
      <c r="Z6" s="3"/>
    </row>
    <row r="7" customFormat="false" ht="14.25" hidden="false" customHeight="false" outlineLevel="0" collapsed="false">
      <c r="A7" s="6"/>
      <c r="B7" s="3"/>
      <c r="C7" s="3"/>
      <c r="D7" s="3"/>
      <c r="E7" s="3"/>
      <c r="F7" s="3"/>
      <c r="G7" s="3"/>
      <c r="H7" s="3"/>
      <c r="I7" s="3"/>
      <c r="J7" s="3"/>
      <c r="K7" s="3"/>
      <c r="L7" s="3"/>
      <c r="M7" s="3"/>
      <c r="N7" s="3"/>
      <c r="O7" s="3"/>
      <c r="P7" s="3"/>
      <c r="Q7" s="3"/>
      <c r="R7" s="3"/>
      <c r="S7" s="3"/>
      <c r="T7" s="3"/>
      <c r="U7" s="3"/>
      <c r="V7" s="3"/>
      <c r="W7" s="3"/>
      <c r="X7" s="3"/>
      <c r="Y7" s="3"/>
      <c r="Z7" s="3"/>
    </row>
    <row r="8" customFormat="false" ht="14.25" hidden="false" customHeight="false" outlineLevel="0" collapsed="false">
      <c r="A8" s="6"/>
      <c r="B8" s="3"/>
      <c r="C8" s="3"/>
      <c r="D8" s="3"/>
      <c r="E8" s="3"/>
      <c r="F8" s="3"/>
      <c r="G8" s="3"/>
      <c r="H8" s="3"/>
      <c r="I8" s="3"/>
      <c r="J8" s="3"/>
      <c r="K8" s="3"/>
      <c r="L8" s="3"/>
      <c r="M8" s="3"/>
      <c r="N8" s="3"/>
      <c r="O8" s="3"/>
      <c r="P8" s="3"/>
      <c r="Q8" s="3"/>
      <c r="R8" s="3"/>
      <c r="S8" s="3"/>
      <c r="T8" s="3"/>
      <c r="U8" s="3"/>
      <c r="V8" s="3"/>
      <c r="W8" s="3"/>
      <c r="X8" s="3"/>
      <c r="Y8" s="3"/>
      <c r="Z8" s="3"/>
    </row>
    <row r="9" customFormat="false" ht="14.25" hidden="false" customHeight="false" outlineLevel="0" collapsed="false">
      <c r="A9" s="6"/>
      <c r="B9" s="3"/>
      <c r="C9" s="3"/>
      <c r="D9" s="3"/>
      <c r="E9" s="3"/>
      <c r="F9" s="3"/>
      <c r="G9" s="3"/>
      <c r="H9" s="3"/>
      <c r="I9" s="3"/>
      <c r="J9" s="3"/>
      <c r="K9" s="3"/>
      <c r="L9" s="3"/>
      <c r="M9" s="3"/>
      <c r="N9" s="3"/>
      <c r="O9" s="3"/>
      <c r="P9" s="3"/>
      <c r="Q9" s="3"/>
      <c r="R9" s="3"/>
      <c r="S9" s="3"/>
      <c r="T9" s="3"/>
      <c r="U9" s="3"/>
      <c r="V9" s="3"/>
      <c r="W9" s="3"/>
      <c r="X9" s="3"/>
      <c r="Y9" s="3"/>
      <c r="Z9" s="3"/>
    </row>
    <row r="10" customFormat="false" ht="14.25" hidden="false" customHeight="true" outlineLevel="0" collapsed="false">
      <c r="A10" s="7" t="s">
        <v>4</v>
      </c>
      <c r="B10" s="3"/>
      <c r="C10" s="8" t="s">
        <v>5</v>
      </c>
      <c r="D10" s="8"/>
      <c r="E10" s="8"/>
      <c r="F10" s="3"/>
      <c r="G10" s="3"/>
      <c r="H10" s="3"/>
      <c r="I10" s="3"/>
      <c r="J10" s="3"/>
      <c r="K10" s="3"/>
      <c r="L10" s="3"/>
      <c r="M10" s="3"/>
      <c r="N10" s="3"/>
      <c r="O10" s="3"/>
      <c r="P10" s="3"/>
      <c r="Q10" s="3"/>
      <c r="R10" s="3"/>
      <c r="S10" s="3"/>
      <c r="T10" s="3"/>
      <c r="U10" s="3"/>
      <c r="V10" s="3"/>
      <c r="W10" s="3"/>
      <c r="X10" s="3"/>
      <c r="Y10" s="3"/>
      <c r="Z10" s="3"/>
    </row>
    <row r="11" customFormat="false" ht="14.25" hidden="false" customHeight="true" outlineLevel="0" collapsed="false">
      <c r="A11" s="6" t="s">
        <v>6</v>
      </c>
      <c r="B11" s="3"/>
      <c r="C11" s="8" t="s">
        <v>7</v>
      </c>
      <c r="D11" s="8"/>
      <c r="E11" s="8"/>
      <c r="F11" s="3"/>
      <c r="G11" s="3"/>
      <c r="H11" s="3"/>
      <c r="I11" s="3"/>
      <c r="J11" s="3"/>
      <c r="K11" s="3"/>
      <c r="L11" s="3"/>
      <c r="M11" s="3"/>
      <c r="N11" s="3"/>
      <c r="O11" s="3"/>
      <c r="P11" s="3"/>
      <c r="Q11" s="3"/>
      <c r="R11" s="3"/>
      <c r="S11" s="3"/>
      <c r="T11" s="3"/>
      <c r="U11" s="3"/>
      <c r="V11" s="3"/>
      <c r="W11" s="3"/>
      <c r="X11" s="3"/>
      <c r="Y11" s="3"/>
      <c r="Z11" s="3"/>
    </row>
    <row r="12" customFormat="false" ht="14.25" hidden="false" customHeight="true" outlineLevel="0" collapsed="false">
      <c r="A12" s="6" t="s">
        <v>8</v>
      </c>
      <c r="B12" s="3"/>
      <c r="C12" s="9" t="s">
        <v>9</v>
      </c>
      <c r="D12" s="9"/>
      <c r="E12" s="9"/>
      <c r="F12" s="9"/>
      <c r="G12" s="9"/>
      <c r="H12" s="9"/>
      <c r="I12" s="9"/>
      <c r="J12" s="3"/>
      <c r="K12" s="3"/>
      <c r="L12" s="3"/>
      <c r="M12" s="3"/>
      <c r="N12" s="3"/>
      <c r="O12" s="3"/>
      <c r="P12" s="3"/>
      <c r="Q12" s="3"/>
      <c r="R12" s="3"/>
      <c r="S12" s="3"/>
      <c r="T12" s="3"/>
      <c r="U12" s="3"/>
      <c r="V12" s="3"/>
      <c r="W12" s="3"/>
      <c r="X12" s="3"/>
      <c r="Y12" s="3"/>
      <c r="Z12" s="3"/>
    </row>
    <row r="13" customFormat="false" ht="14.25" hidden="false" customHeight="true" outlineLevel="0" collapsed="false">
      <c r="A13" s="6" t="s">
        <v>10</v>
      </c>
      <c r="B13" s="3"/>
      <c r="C13" s="10" t="s">
        <v>11</v>
      </c>
      <c r="D13" s="10"/>
      <c r="E13" s="10"/>
      <c r="F13" s="10"/>
      <c r="G13" s="3"/>
      <c r="H13" s="3"/>
      <c r="I13" s="3"/>
      <c r="J13" s="3"/>
      <c r="K13" s="3"/>
      <c r="L13" s="3"/>
      <c r="M13" s="3"/>
      <c r="N13" s="3"/>
      <c r="O13" s="3"/>
      <c r="P13" s="3"/>
      <c r="Q13" s="3"/>
      <c r="R13" s="3"/>
      <c r="S13" s="3"/>
      <c r="T13" s="3"/>
      <c r="U13" s="3"/>
      <c r="V13" s="3"/>
      <c r="W13" s="3"/>
      <c r="X13" s="3"/>
      <c r="Y13" s="3"/>
      <c r="Z13" s="3"/>
    </row>
    <row r="14" customFormat="false" ht="14.25" hidden="false" customHeight="true" outlineLevel="0" collapsed="false">
      <c r="A14" s="6" t="s">
        <v>12</v>
      </c>
      <c r="B14" s="3"/>
      <c r="C14" s="3" t="s">
        <v>13</v>
      </c>
      <c r="D14" s="3"/>
      <c r="E14" s="3"/>
      <c r="F14" s="3"/>
      <c r="G14" s="3"/>
      <c r="H14" s="3"/>
      <c r="I14" s="3"/>
      <c r="J14" s="3"/>
      <c r="K14" s="3"/>
      <c r="L14" s="3"/>
      <c r="M14" s="3"/>
      <c r="N14" s="3"/>
      <c r="O14" s="3"/>
      <c r="P14" s="3"/>
      <c r="Q14" s="3"/>
      <c r="R14" s="3"/>
      <c r="S14" s="3"/>
      <c r="T14" s="3"/>
      <c r="U14" s="3"/>
      <c r="V14" s="3"/>
      <c r="W14" s="3"/>
      <c r="X14" s="3"/>
      <c r="Y14" s="3"/>
      <c r="Z14" s="3"/>
    </row>
    <row r="15" customFormat="false" ht="14.25" hidden="false" customHeight="true" outlineLevel="0" collapsed="false">
      <c r="A15" s="6" t="s">
        <v>14</v>
      </c>
      <c r="B15" s="3"/>
      <c r="C15" s="3" t="s">
        <v>15</v>
      </c>
      <c r="D15" s="3"/>
      <c r="E15" s="3"/>
      <c r="F15" s="3"/>
      <c r="G15" s="3"/>
      <c r="H15" s="3"/>
      <c r="I15" s="3"/>
      <c r="J15" s="3"/>
      <c r="K15" s="3"/>
      <c r="L15" s="3"/>
      <c r="M15" s="3"/>
      <c r="N15" s="3"/>
      <c r="O15" s="3"/>
      <c r="P15" s="3"/>
      <c r="Q15" s="3"/>
      <c r="R15" s="3"/>
      <c r="S15" s="3"/>
      <c r="T15" s="3"/>
      <c r="U15" s="3"/>
      <c r="V15" s="3"/>
      <c r="W15" s="3"/>
      <c r="X15" s="3"/>
      <c r="Y15" s="3"/>
      <c r="Z15" s="3"/>
    </row>
    <row r="16" customFormat="false" ht="14.25" hidden="false" customHeight="false" outlineLevel="0" collapsed="false">
      <c r="A16" s="3"/>
      <c r="B16" s="3"/>
      <c r="C16" s="3"/>
      <c r="D16" s="3"/>
      <c r="E16" s="3"/>
      <c r="F16" s="3"/>
      <c r="G16" s="3"/>
      <c r="H16" s="3"/>
      <c r="I16" s="3"/>
      <c r="J16" s="3"/>
      <c r="K16" s="3"/>
      <c r="L16" s="3"/>
      <c r="M16" s="3"/>
      <c r="N16" s="3"/>
      <c r="O16" s="3"/>
      <c r="P16" s="3"/>
      <c r="Q16" s="3"/>
      <c r="R16" s="3"/>
      <c r="S16" s="3"/>
      <c r="T16" s="3"/>
      <c r="U16" s="3"/>
      <c r="V16" s="3"/>
      <c r="W16" s="3"/>
      <c r="X16" s="3"/>
      <c r="Y16" s="3"/>
      <c r="Z16" s="3"/>
    </row>
    <row r="17" customFormat="false" ht="30" hidden="false" customHeight="true" outlineLevel="0" collapsed="false">
      <c r="E17" s="11"/>
      <c r="F17" s="11"/>
      <c r="G17" s="11"/>
      <c r="H17" s="11"/>
      <c r="I17" s="11"/>
      <c r="J17" s="11"/>
      <c r="K17" s="11"/>
      <c r="L17" s="11"/>
      <c r="M17" s="11"/>
      <c r="N17" s="11"/>
      <c r="O17" s="11"/>
      <c r="P17" s="11"/>
      <c r="Q17" s="11"/>
      <c r="R17" s="11"/>
      <c r="S17" s="11"/>
      <c r="T17" s="11"/>
      <c r="U17" s="11"/>
      <c r="V17" s="11"/>
      <c r="W17" s="11"/>
      <c r="X17" s="11"/>
      <c r="Y17" s="11"/>
      <c r="Z17" s="11"/>
    </row>
    <row r="18" customFormat="false" ht="15.75" hidden="false" customHeight="false" outlineLevel="0" collapsed="false">
      <c r="A18" s="12"/>
      <c r="B18" s="13" t="s">
        <v>16</v>
      </c>
      <c r="C18" s="13"/>
      <c r="D18" s="13"/>
      <c r="E18" s="13"/>
      <c r="F18" s="13"/>
      <c r="G18" s="13"/>
      <c r="H18" s="13"/>
      <c r="I18" s="13"/>
      <c r="J18" s="13"/>
      <c r="K18" s="13"/>
      <c r="L18" s="13"/>
      <c r="M18" s="13"/>
      <c r="N18" s="13"/>
      <c r="O18" s="14"/>
      <c r="P18" s="15"/>
      <c r="Q18" s="12"/>
      <c r="R18" s="12"/>
      <c r="S18" s="12"/>
      <c r="T18" s="12"/>
      <c r="U18" s="12"/>
      <c r="V18" s="12"/>
      <c r="W18" s="12"/>
      <c r="X18" s="12"/>
      <c r="Y18" s="12"/>
      <c r="Z18" s="12"/>
      <c r="AA18" s="12"/>
      <c r="AB18" s="12"/>
      <c r="AC18" s="12"/>
      <c r="AD18" s="12"/>
      <c r="AE18" s="12"/>
    </row>
    <row r="19" customFormat="false" ht="15.75" hidden="false" customHeight="false" outlineLevel="0" collapsed="false">
      <c r="A19" s="12"/>
      <c r="B19" s="13" t="s">
        <v>17</v>
      </c>
      <c r="C19" s="13"/>
      <c r="D19" s="13"/>
      <c r="E19" s="13"/>
      <c r="F19" s="13"/>
      <c r="G19" s="13"/>
      <c r="H19" s="13"/>
      <c r="I19" s="13"/>
      <c r="J19" s="13"/>
      <c r="K19" s="13"/>
      <c r="L19" s="13"/>
      <c r="M19" s="13"/>
      <c r="N19" s="13"/>
      <c r="O19" s="14"/>
      <c r="P19" s="15"/>
      <c r="Q19" s="12"/>
      <c r="R19" s="12"/>
      <c r="S19" s="12"/>
      <c r="T19" s="12"/>
      <c r="U19" s="12"/>
      <c r="V19" s="12"/>
      <c r="W19" s="12"/>
      <c r="X19" s="12"/>
      <c r="Y19" s="12"/>
      <c r="Z19" s="12"/>
      <c r="AA19" s="12"/>
      <c r="AB19" s="12"/>
      <c r="AC19" s="12"/>
      <c r="AD19" s="12"/>
      <c r="AE19" s="12"/>
    </row>
    <row r="20" customFormat="false" ht="15.75" hidden="false" customHeight="false" outlineLevel="0" collapsed="false">
      <c r="A20" s="12"/>
      <c r="B20" s="16" t="s">
        <v>18</v>
      </c>
      <c r="C20" s="16"/>
      <c r="D20" s="16"/>
      <c r="E20" s="16"/>
      <c r="F20" s="16"/>
      <c r="G20" s="16"/>
      <c r="H20" s="16"/>
      <c r="I20" s="16"/>
      <c r="J20" s="16"/>
      <c r="K20" s="16"/>
      <c r="L20" s="16"/>
      <c r="M20" s="16"/>
      <c r="N20" s="16"/>
      <c r="O20" s="14"/>
      <c r="P20" s="15"/>
      <c r="Q20" s="12"/>
      <c r="R20" s="12"/>
      <c r="S20" s="12"/>
      <c r="T20" s="12"/>
      <c r="U20" s="12"/>
      <c r="V20" s="12"/>
      <c r="W20" s="12"/>
      <c r="X20" s="12"/>
      <c r="Y20" s="12"/>
      <c r="Z20" s="12"/>
      <c r="AA20" s="12"/>
      <c r="AB20" s="12"/>
      <c r="AC20" s="12"/>
      <c r="AD20" s="12"/>
      <c r="AE20" s="12"/>
    </row>
    <row r="21" customFormat="false" ht="15.75" hidden="false" customHeight="false" outlineLevel="0" collapsed="false">
      <c r="A21" s="12"/>
      <c r="B21" s="6"/>
      <c r="C21" s="3"/>
      <c r="D21" s="17"/>
      <c r="E21" s="17"/>
      <c r="F21" s="17"/>
      <c r="G21" s="17"/>
      <c r="H21" s="17"/>
      <c r="I21" s="17"/>
      <c r="J21" s="18"/>
      <c r="K21" s="17"/>
      <c r="L21" s="18"/>
      <c r="M21" s="17"/>
      <c r="N21" s="18"/>
      <c r="O21" s="14"/>
      <c r="P21" s="15"/>
      <c r="Q21" s="12"/>
      <c r="R21" s="12"/>
      <c r="S21" s="12"/>
      <c r="T21" s="12"/>
      <c r="U21" s="12"/>
      <c r="V21" s="12"/>
      <c r="W21" s="12"/>
      <c r="X21" s="12"/>
      <c r="Y21" s="12"/>
      <c r="Z21" s="12"/>
      <c r="AA21" s="12"/>
      <c r="AB21" s="12"/>
      <c r="AC21" s="12"/>
      <c r="AD21" s="12"/>
      <c r="AE21" s="12"/>
    </row>
    <row r="22" customFormat="false" ht="15.75" hidden="false" customHeight="false" outlineLevel="0" collapsed="false">
      <c r="D22" s="19"/>
      <c r="E22" s="19"/>
      <c r="F22" s="19"/>
      <c r="G22" s="19"/>
      <c r="H22" s="19"/>
      <c r="I22" s="19"/>
      <c r="J22" s="20"/>
      <c r="K22" s="19"/>
      <c r="L22" s="20"/>
      <c r="M22" s="19"/>
      <c r="N22" s="20"/>
      <c r="O22" s="19"/>
      <c r="P22" s="20"/>
    </row>
    <row r="23" customFormat="false" ht="30" hidden="false" customHeight="true" outlineLevel="0" collapsed="false">
      <c r="A23" s="21"/>
      <c r="B23" s="22" t="s">
        <v>19</v>
      </c>
      <c r="C23" s="22"/>
      <c r="D23" s="22" t="s">
        <v>20</v>
      </c>
      <c r="E23" s="22"/>
      <c r="F23" s="22"/>
      <c r="G23" s="22"/>
      <c r="H23" s="22"/>
      <c r="I23" s="22"/>
      <c r="J23" s="22"/>
      <c r="K23" s="22" t="s">
        <v>21</v>
      </c>
      <c r="L23" s="22"/>
      <c r="M23" s="22" t="s">
        <v>22</v>
      </c>
      <c r="N23" s="22"/>
      <c r="O23" s="23"/>
      <c r="P23" s="23"/>
      <c r="Q23" s="23"/>
      <c r="R23" s="23"/>
      <c r="S23" s="23"/>
      <c r="T23" s="23"/>
      <c r="U23" s="23"/>
      <c r="V23" s="23"/>
      <c r="W23" s="23"/>
      <c r="X23" s="23"/>
      <c r="Y23" s="23"/>
      <c r="Z23" s="23"/>
      <c r="AA23" s="23"/>
      <c r="AB23" s="23"/>
      <c r="AC23" s="23"/>
      <c r="AD23" s="23"/>
      <c r="AE23" s="23"/>
    </row>
    <row r="24" customFormat="false" ht="135.6" hidden="false" customHeight="true" outlineLevel="0" collapsed="false">
      <c r="A24" s="21"/>
      <c r="B24" s="21"/>
      <c r="C24" s="22"/>
      <c r="D24" s="24" t="s">
        <v>23</v>
      </c>
      <c r="E24" s="25" t="s">
        <v>24</v>
      </c>
      <c r="F24" s="25" t="s">
        <v>25</v>
      </c>
      <c r="G24" s="25" t="s">
        <v>26</v>
      </c>
      <c r="H24" s="25" t="s">
        <v>27</v>
      </c>
      <c r="I24" s="26" t="s">
        <v>28</v>
      </c>
      <c r="J24" s="26"/>
      <c r="K24" s="22"/>
      <c r="L24" s="22"/>
      <c r="M24" s="22"/>
      <c r="N24" s="22"/>
      <c r="Q24" s="27"/>
    </row>
    <row r="25" customFormat="false" ht="30.75" hidden="false" customHeight="false" outlineLevel="0" collapsed="false">
      <c r="A25" s="21"/>
      <c r="B25" s="28" t="s">
        <v>29</v>
      </c>
      <c r="C25" s="29" t="s">
        <v>30</v>
      </c>
      <c r="D25" s="28" t="s">
        <v>30</v>
      </c>
      <c r="E25" s="30" t="s">
        <v>30</v>
      </c>
      <c r="F25" s="30" t="s">
        <v>30</v>
      </c>
      <c r="G25" s="30" t="s">
        <v>30</v>
      </c>
      <c r="H25" s="30" t="s">
        <v>30</v>
      </c>
      <c r="I25" s="30" t="s">
        <v>29</v>
      </c>
      <c r="J25" s="31" t="s">
        <v>31</v>
      </c>
      <c r="K25" s="28" t="s">
        <v>29</v>
      </c>
      <c r="L25" s="29" t="s">
        <v>30</v>
      </c>
      <c r="M25" s="32" t="s">
        <v>29</v>
      </c>
      <c r="N25" s="33" t="s">
        <v>30</v>
      </c>
      <c r="O25" s="34"/>
      <c r="P25" s="34"/>
      <c r="Q25" s="34"/>
      <c r="R25" s="34"/>
      <c r="S25" s="34"/>
      <c r="T25" s="34"/>
      <c r="U25" s="34"/>
      <c r="V25" s="34"/>
      <c r="W25" s="34"/>
      <c r="X25" s="34"/>
      <c r="Y25" s="34"/>
      <c r="Z25" s="34"/>
      <c r="AA25" s="34"/>
      <c r="AB25" s="34"/>
      <c r="AC25" s="34"/>
      <c r="AD25" s="34"/>
      <c r="AE25" s="34"/>
    </row>
    <row r="26" customFormat="false" ht="30" hidden="false" customHeight="true" outlineLevel="0" collapsed="false">
      <c r="A26" s="35" t="s">
        <v>32</v>
      </c>
      <c r="B26" s="36" t="s">
        <v>33</v>
      </c>
      <c r="C26" s="37" t="s">
        <v>34</v>
      </c>
      <c r="D26" s="36" t="s">
        <v>35</v>
      </c>
      <c r="E26" s="38" t="s">
        <v>36</v>
      </c>
      <c r="F26" s="38" t="s">
        <v>37</v>
      </c>
      <c r="G26" s="38" t="s">
        <v>38</v>
      </c>
      <c r="H26" s="38" t="s">
        <v>39</v>
      </c>
      <c r="I26" s="38" t="s">
        <v>40</v>
      </c>
      <c r="J26" s="37" t="s">
        <v>41</v>
      </c>
      <c r="K26" s="36" t="s">
        <v>42</v>
      </c>
      <c r="L26" s="37" t="s">
        <v>43</v>
      </c>
      <c r="M26" s="36" t="s">
        <v>44</v>
      </c>
      <c r="N26" s="37" t="s">
        <v>45</v>
      </c>
      <c r="O26" s="39"/>
      <c r="P26" s="39"/>
      <c r="Q26" s="40"/>
      <c r="R26" s="39"/>
      <c r="S26" s="39"/>
      <c r="T26" s="39"/>
      <c r="U26" s="39"/>
      <c r="V26" s="39"/>
      <c r="W26" s="39"/>
      <c r="X26" s="39"/>
      <c r="Y26" s="39"/>
      <c r="Z26" s="39"/>
      <c r="AA26" s="39"/>
      <c r="AB26" s="39"/>
      <c r="AC26" s="39"/>
      <c r="AD26" s="39"/>
      <c r="AE26" s="39"/>
    </row>
    <row r="27" customFormat="false" ht="30" hidden="false" customHeight="true" outlineLevel="0" collapsed="false">
      <c r="A27" s="41" t="s">
        <v>46</v>
      </c>
      <c r="B27" s="42" t="n">
        <f aca="false">C27/N27</f>
        <v>0.714410322734564</v>
      </c>
      <c r="C27" s="43" t="n">
        <f aca="false">Кошторис__витрат!G87</f>
        <v>2470207.999984</v>
      </c>
      <c r="D27" s="44" t="n">
        <v>0</v>
      </c>
      <c r="E27" s="45" t="n">
        <v>400000</v>
      </c>
      <c r="F27" s="45" t="n">
        <v>0</v>
      </c>
      <c r="G27" s="45" t="n">
        <v>0</v>
      </c>
      <c r="H27" s="45" t="n">
        <v>0</v>
      </c>
      <c r="I27" s="46" t="n">
        <f aca="false">J27/N27</f>
        <v>0.115684237560431</v>
      </c>
      <c r="J27" s="43" t="n">
        <f aca="false">D27+E27+F27+G27+H27</f>
        <v>400000</v>
      </c>
      <c r="K27" s="42" t="n">
        <f aca="false">L27/N27</f>
        <v>0.169905439705005</v>
      </c>
      <c r="L27" s="43" t="n">
        <f aca="false">Кошторис__витрат!S87</f>
        <v>587480</v>
      </c>
      <c r="M27" s="47" t="n">
        <v>1</v>
      </c>
      <c r="N27" s="48" t="n">
        <f aca="false">C27+J27+L27</f>
        <v>3457687.999984</v>
      </c>
      <c r="O27" s="34"/>
      <c r="P27" s="34"/>
      <c r="Q27" s="34"/>
      <c r="R27" s="34"/>
      <c r="S27" s="34"/>
      <c r="T27" s="34"/>
      <c r="U27" s="34"/>
      <c r="V27" s="34"/>
      <c r="W27" s="34"/>
      <c r="X27" s="34"/>
      <c r="Y27" s="34"/>
      <c r="Z27" s="34"/>
      <c r="AA27" s="34"/>
      <c r="AB27" s="34"/>
      <c r="AC27" s="34"/>
      <c r="AD27" s="34"/>
      <c r="AE27" s="34"/>
    </row>
    <row r="28" customFormat="false" ht="30" hidden="false" customHeight="true" outlineLevel="0" collapsed="false">
      <c r="A28" s="49" t="s">
        <v>47</v>
      </c>
      <c r="B28" s="50" t="n">
        <f aca="false">C28/N28</f>
        <v>0.714410322735886</v>
      </c>
      <c r="C28" s="51" t="n">
        <f aca="false">Кошторис__витрат!J87</f>
        <v>2470208</v>
      </c>
      <c r="D28" s="52" t="n">
        <v>0</v>
      </c>
      <c r="E28" s="53" t="n">
        <v>400000</v>
      </c>
      <c r="F28" s="53" t="n">
        <v>0</v>
      </c>
      <c r="G28" s="53" t="n">
        <v>0</v>
      </c>
      <c r="H28" s="53" t="n">
        <v>0</v>
      </c>
      <c r="I28" s="54" t="n">
        <f aca="false">J28/N28</f>
        <v>0.115684237559896</v>
      </c>
      <c r="J28" s="43" t="n">
        <f aca="false">D28+E28+F28+G28+H28</f>
        <v>400000</v>
      </c>
      <c r="K28" s="50" t="n">
        <f aca="false">L28/N28</f>
        <v>0.169905439704219</v>
      </c>
      <c r="L28" s="51" t="n">
        <f aca="false">Кошторис__витрат!V87</f>
        <v>587480</v>
      </c>
      <c r="M28" s="55" t="n">
        <v>1</v>
      </c>
      <c r="N28" s="56" t="n">
        <f aca="false">C28+J28+L28</f>
        <v>3457688</v>
      </c>
      <c r="O28" s="34"/>
      <c r="P28" s="34"/>
      <c r="Q28" s="34"/>
      <c r="R28" s="34"/>
      <c r="S28" s="34"/>
      <c r="T28" s="34"/>
      <c r="U28" s="34"/>
      <c r="V28" s="34"/>
      <c r="W28" s="34"/>
      <c r="X28" s="34"/>
      <c r="Y28" s="34"/>
      <c r="Z28" s="34"/>
      <c r="AA28" s="34"/>
      <c r="AB28" s="34"/>
      <c r="AC28" s="34"/>
      <c r="AD28" s="34"/>
      <c r="AE28" s="34"/>
    </row>
    <row r="29" customFormat="false" ht="30" hidden="false" customHeight="true" outlineLevel="0" collapsed="false">
      <c r="A29" s="57" t="s">
        <v>48</v>
      </c>
      <c r="B29" s="58" t="n">
        <f aca="false">C29/N29</f>
        <v>0.652312424475448</v>
      </c>
      <c r="C29" s="59" t="n">
        <v>1852656</v>
      </c>
      <c r="D29" s="60" t="n">
        <v>0</v>
      </c>
      <c r="E29" s="61" t="n">
        <v>400000</v>
      </c>
      <c r="F29" s="61" t="n">
        <v>0</v>
      </c>
      <c r="G29" s="61" t="n">
        <v>0</v>
      </c>
      <c r="H29" s="61" t="n">
        <v>0</v>
      </c>
      <c r="I29" s="62" t="n">
        <f aca="false">J29/N29</f>
        <v>0.140838326051992</v>
      </c>
      <c r="J29" s="59" t="n">
        <f aca="false">D29+E29+F29+G29+H29</f>
        <v>400000</v>
      </c>
      <c r="K29" s="58" t="n">
        <f aca="false">L29/N29</f>
        <v>0.20684924947256</v>
      </c>
      <c r="L29" s="59" t="n">
        <v>587480</v>
      </c>
      <c r="M29" s="63" t="n">
        <f aca="false">(N29*M28)/N28</f>
        <v>0.821397419316028</v>
      </c>
      <c r="N29" s="64" t="n">
        <f aca="false">C29+J29+L29</f>
        <v>2840136</v>
      </c>
      <c r="O29" s="34"/>
      <c r="P29" s="34"/>
      <c r="Q29" s="34"/>
      <c r="R29" s="34"/>
      <c r="S29" s="34"/>
      <c r="T29" s="34"/>
      <c r="U29" s="34"/>
      <c r="V29" s="34"/>
      <c r="W29" s="34"/>
      <c r="X29" s="34"/>
      <c r="Y29" s="34"/>
      <c r="Z29" s="34"/>
      <c r="AA29" s="34"/>
      <c r="AB29" s="34"/>
      <c r="AC29" s="34"/>
      <c r="AD29" s="34"/>
      <c r="AE29" s="34"/>
    </row>
    <row r="30" customFormat="false" ht="30" hidden="false" customHeight="true" outlineLevel="0" collapsed="false">
      <c r="A30" s="65" t="s">
        <v>49</v>
      </c>
      <c r="B30" s="66" t="n">
        <f aca="false">B28-B29</f>
        <v>0.0620978982604382</v>
      </c>
      <c r="C30" s="67" t="n">
        <f aca="false">C28-C29</f>
        <v>617552</v>
      </c>
      <c r="D30" s="68" t="n">
        <f aca="false">D28-D29</f>
        <v>0</v>
      </c>
      <c r="E30" s="69" t="n">
        <f aca="false">E28-E29</f>
        <v>0</v>
      </c>
      <c r="F30" s="69" t="n">
        <f aca="false">F28-F29</f>
        <v>0</v>
      </c>
      <c r="G30" s="69" t="n">
        <f aca="false">G28-G29</f>
        <v>0</v>
      </c>
      <c r="H30" s="69" t="n">
        <f aca="false">H28-H29</f>
        <v>0</v>
      </c>
      <c r="I30" s="70" t="n">
        <f aca="false">I28-I29</f>
        <v>-0.0251540884920964</v>
      </c>
      <c r="J30" s="67" t="n">
        <f aca="false">J28-J29</f>
        <v>0</v>
      </c>
      <c r="K30" s="71" t="n">
        <f aca="false">K28-K29</f>
        <v>-0.0369438097683419</v>
      </c>
      <c r="L30" s="67" t="n">
        <f aca="false">L28-L29</f>
        <v>0</v>
      </c>
      <c r="M30" s="72" t="n">
        <f aca="false">M28-M29</f>
        <v>0.178602580683972</v>
      </c>
      <c r="N30" s="73" t="n">
        <f aca="false">N28-N29</f>
        <v>617552</v>
      </c>
      <c r="O30" s="34"/>
      <c r="P30" s="34"/>
      <c r="Q30" s="34"/>
      <c r="R30" s="34"/>
      <c r="S30" s="34"/>
      <c r="T30" s="34"/>
      <c r="U30" s="34"/>
      <c r="V30" s="34"/>
      <c r="W30" s="34"/>
      <c r="X30" s="34"/>
      <c r="Y30" s="34"/>
      <c r="Z30" s="34"/>
      <c r="AA30" s="34"/>
      <c r="AB30" s="34"/>
      <c r="AC30" s="34"/>
      <c r="AD30" s="34"/>
      <c r="AE30" s="34"/>
    </row>
    <row r="31" customFormat="false" ht="15.75" hidden="false" customHeight="true" outlineLevel="0" collapsed="false">
      <c r="A31" s="6"/>
      <c r="B31" s="6"/>
      <c r="C31" s="6"/>
      <c r="D31" s="3"/>
      <c r="E31" s="3"/>
      <c r="F31" s="3"/>
      <c r="G31" s="3"/>
      <c r="H31" s="3"/>
      <c r="I31" s="3"/>
      <c r="J31" s="3"/>
      <c r="K31" s="3"/>
      <c r="L31" s="3"/>
      <c r="M31" s="3"/>
      <c r="N31" s="3"/>
      <c r="O31" s="3"/>
      <c r="P31" s="3"/>
      <c r="Q31" s="3"/>
      <c r="R31" s="3"/>
      <c r="S31" s="3"/>
      <c r="T31" s="3"/>
      <c r="U31" s="3"/>
      <c r="V31" s="3"/>
      <c r="W31" s="3"/>
      <c r="X31" s="3"/>
      <c r="Y31" s="3"/>
      <c r="Z31" s="3"/>
    </row>
    <row r="32" customFormat="false" ht="15.75" hidden="false" customHeight="true" outlineLevel="0" collapsed="false">
      <c r="A32" s="74"/>
      <c r="B32" s="74" t="s">
        <v>50</v>
      </c>
      <c r="C32" s="75" t="s">
        <v>51</v>
      </c>
      <c r="D32" s="76"/>
      <c r="E32" s="76"/>
      <c r="F32" s="74"/>
      <c r="G32" s="77"/>
      <c r="H32" s="77"/>
      <c r="I32" s="78"/>
      <c r="J32" s="79" t="s">
        <v>52</v>
      </c>
      <c r="K32" s="79"/>
      <c r="L32" s="79"/>
      <c r="M32" s="79"/>
      <c r="N32" s="79"/>
      <c r="O32" s="74"/>
      <c r="P32" s="74"/>
      <c r="Q32" s="74"/>
      <c r="R32" s="74"/>
      <c r="S32" s="74"/>
      <c r="T32" s="74"/>
      <c r="U32" s="74"/>
      <c r="V32" s="74"/>
      <c r="W32" s="74"/>
      <c r="X32" s="74"/>
      <c r="Y32" s="74"/>
      <c r="Z32" s="74"/>
      <c r="AA32" s="74"/>
      <c r="AB32" s="74"/>
      <c r="AC32" s="74"/>
      <c r="AD32" s="74"/>
      <c r="AE32" s="74"/>
    </row>
    <row r="33" customFormat="false" ht="15.75" hidden="false" customHeight="true" outlineLevel="0" collapsed="false">
      <c r="D33" s="80" t="s">
        <v>53</v>
      </c>
      <c r="F33" s="81"/>
      <c r="G33" s="82" t="s">
        <v>54</v>
      </c>
      <c r="H33" s="82"/>
      <c r="I33" s="19"/>
      <c r="J33" s="82" t="s">
        <v>55</v>
      </c>
      <c r="K33" s="82"/>
      <c r="L33" s="82"/>
      <c r="M33" s="82"/>
      <c r="N33" s="82"/>
    </row>
    <row r="1048563" customFormat="false" ht="12.75" hidden="false" customHeight="true" outlineLevel="0" collapsed="false"/>
    <row r="1048564" customFormat="false" ht="12.75" hidden="false" customHeight="true" outlineLevel="0" collapsed="false"/>
    <row r="1048565" customFormat="false" ht="12.75" hidden="false" customHeight="true" outlineLevel="0" collapsed="false"/>
    <row r="1048566" customFormat="false" ht="12.75" hidden="false" customHeight="true" outlineLevel="0" collapsed="false"/>
    <row r="1048567" customFormat="false" ht="12.75" hidden="false" customHeight="true" outlineLevel="0" collapsed="false"/>
    <row r="1048568" customFormat="false" ht="12.75" hidden="false" customHeight="true" outlineLevel="0" collapsed="false"/>
    <row r="1048569" customFormat="false" ht="12.75" hidden="false" customHeight="true" outlineLevel="0" collapsed="false"/>
    <row r="1048570" customFormat="false" ht="12.75" hidden="false" customHeight="true" outlineLevel="0" collapsed="false"/>
    <row r="1048571" customFormat="false" ht="12.75" hidden="false" customHeight="true" outlineLevel="0" collapsed="false"/>
    <row r="1048572" customFormat="false" ht="12.75" hidden="false" customHeight="true" outlineLevel="0" collapsed="false"/>
    <row r="1048573" customFormat="false" ht="12.75" hidden="false" customHeight="true" outlineLevel="0" collapsed="false"/>
    <row r="1048574" customFormat="false" ht="12.75" hidden="false" customHeight="true" outlineLevel="0" collapsed="false"/>
    <row r="1048575" customFormat="false" ht="12.75" hidden="false" customHeight="true" outlineLevel="0" collapsed="false"/>
    <row r="1048576" customFormat="false" ht="12.75" hidden="false" customHeight="true" outlineLevel="0" collapsed="false"/>
  </sheetData>
  <mergeCells count="19">
    <mergeCell ref="A1:B1"/>
    <mergeCell ref="H2:J2"/>
    <mergeCell ref="H3:J3"/>
    <mergeCell ref="C12:I12"/>
    <mergeCell ref="C13:F13"/>
    <mergeCell ref="C14:D14"/>
    <mergeCell ref="C15:D15"/>
    <mergeCell ref="B18:N18"/>
    <mergeCell ref="B19:N19"/>
    <mergeCell ref="B20:N20"/>
    <mergeCell ref="A23:A25"/>
    <mergeCell ref="B23:C24"/>
    <mergeCell ref="D23:J23"/>
    <mergeCell ref="K23:L24"/>
    <mergeCell ref="M23:N24"/>
    <mergeCell ref="I24:J24"/>
    <mergeCell ref="J32:N32"/>
    <mergeCell ref="G33:H33"/>
    <mergeCell ref="J33:N33"/>
  </mergeCells>
  <printOptions headings="false" gridLines="false" gridLinesSet="true" horizontalCentered="false" verticalCentered="false"/>
  <pageMargins left="1.09027777777778" right="0.708333333333333" top="0.747916666666667" bottom="0.579861111111111" header="0.747916666666667" footer="0.579861111111111"/>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AF6553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5" outlineLevelRow="0" outlineLevelCol="1"/>
  <cols>
    <col collapsed="false" customWidth="true" hidden="false" outlineLevel="0" max="1" min="1" style="1" width="10.71"/>
    <col collapsed="false" customWidth="true" hidden="false" outlineLevel="0" max="2" min="2" style="1" width="5.29"/>
    <col collapsed="false" customWidth="true" hidden="false" outlineLevel="0" max="3" min="3" style="1" width="32.98"/>
    <col collapsed="false" customWidth="true" hidden="false" outlineLevel="0" max="4" min="4" style="1" width="10.71"/>
    <col collapsed="false" customWidth="true" hidden="false" outlineLevel="0" max="5" min="5" style="1" width="10.34"/>
    <col collapsed="false" customWidth="true" hidden="false" outlineLevel="0" max="6" min="6" style="1" width="10.09"/>
    <col collapsed="false" customWidth="true" hidden="false" outlineLevel="0" max="7" min="7" style="1" width="11.07"/>
    <col collapsed="false" customWidth="true" hidden="false" outlineLevel="0" max="9" min="8" style="1" width="13.41"/>
    <col collapsed="false" customWidth="true" hidden="false" outlineLevel="0" max="10" min="10" style="1" width="12.67"/>
    <col collapsed="false" customWidth="true" hidden="false" outlineLevel="1" max="22" min="11" style="1" width="13.41"/>
    <col collapsed="false" customWidth="true" hidden="false" outlineLevel="0" max="23" min="23" style="1" width="16.25"/>
    <col collapsed="false" customWidth="true" hidden="false" outlineLevel="0" max="24" min="24" style="1" width="18.21"/>
    <col collapsed="false" customWidth="true" hidden="false" outlineLevel="0" max="25" min="25" style="1" width="14.27"/>
    <col collapsed="false" customWidth="true" hidden="false" outlineLevel="0" max="26" min="26" style="1" width="13.66"/>
    <col collapsed="false" customWidth="true" hidden="false" outlineLevel="0" max="27" min="27" style="83" width="19.2"/>
    <col collapsed="false" customWidth="true" hidden="false" outlineLevel="0" max="32" min="28" style="1" width="5.91"/>
    <col collapsed="false" customWidth="true" hidden="false" outlineLevel="0" max="1023" min="33" style="1" width="12.67"/>
    <col collapsed="false" customWidth="true" hidden="false" outlineLevel="0" max="1025" min="1024" style="84" width="8.86"/>
  </cols>
  <sheetData>
    <row r="1" customFormat="false" ht="23.65" hidden="false" customHeight="true" outlineLevel="0" collapsed="false">
      <c r="A1" s="85" t="s">
        <v>56</v>
      </c>
      <c r="B1" s="85"/>
      <c r="C1" s="85"/>
      <c r="D1" s="85"/>
      <c r="E1" s="85"/>
      <c r="F1" s="86"/>
      <c r="G1" s="86"/>
      <c r="H1" s="86"/>
      <c r="I1" s="86"/>
      <c r="J1" s="86"/>
      <c r="K1" s="86"/>
      <c r="L1" s="86"/>
      <c r="M1" s="86"/>
      <c r="N1" s="86"/>
      <c r="O1" s="86"/>
      <c r="P1" s="86"/>
      <c r="Q1" s="86"/>
      <c r="R1" s="86"/>
      <c r="S1" s="86"/>
      <c r="T1" s="86"/>
      <c r="U1" s="86"/>
      <c r="V1" s="86"/>
      <c r="W1" s="87"/>
      <c r="X1" s="87"/>
      <c r="Y1" s="87"/>
      <c r="Z1" s="87"/>
      <c r="AA1" s="4"/>
      <c r="AB1" s="3"/>
      <c r="AC1" s="3"/>
      <c r="AD1" s="3"/>
      <c r="AE1" s="3"/>
      <c r="AF1" s="3"/>
    </row>
    <row r="2" customFormat="false" ht="23.65" hidden="false" customHeight="true" outlineLevel="0" collapsed="false">
      <c r="A2" s="88" t="s">
        <v>57</v>
      </c>
      <c r="B2" s="88"/>
      <c r="C2" s="88"/>
      <c r="D2" s="88"/>
      <c r="E2" s="88"/>
      <c r="F2" s="88"/>
      <c r="G2" s="88"/>
      <c r="H2" s="88"/>
      <c r="I2" s="88"/>
      <c r="J2" s="89"/>
      <c r="K2" s="89"/>
      <c r="L2" s="89"/>
      <c r="M2" s="89"/>
      <c r="N2" s="89"/>
      <c r="O2" s="89"/>
      <c r="P2" s="89"/>
      <c r="Q2" s="89"/>
      <c r="R2" s="89"/>
      <c r="S2" s="89"/>
      <c r="T2" s="89"/>
      <c r="U2" s="89"/>
      <c r="V2" s="89"/>
      <c r="W2" s="90"/>
      <c r="X2" s="90"/>
      <c r="Y2" s="90"/>
      <c r="Z2" s="90"/>
      <c r="AA2" s="11"/>
      <c r="AB2" s="3"/>
      <c r="AC2" s="3"/>
      <c r="AD2" s="3"/>
      <c r="AE2" s="3"/>
      <c r="AF2" s="3"/>
    </row>
    <row r="3" customFormat="false" ht="23.65" hidden="false" customHeight="true" outlineLevel="0" collapsed="false">
      <c r="A3" s="6" t="str">
        <f aca="false">Фінансування!A13</f>
        <v>Назва проєкту:</v>
      </c>
      <c r="B3" s="91"/>
      <c r="C3" s="10" t="s">
        <v>11</v>
      </c>
      <c r="D3" s="10"/>
      <c r="E3" s="10"/>
      <c r="F3" s="10"/>
      <c r="G3" s="89"/>
      <c r="H3" s="89"/>
      <c r="I3" s="89"/>
      <c r="J3" s="89"/>
      <c r="K3" s="92"/>
      <c r="L3" s="92"/>
      <c r="M3" s="92"/>
      <c r="N3" s="92"/>
      <c r="O3" s="92"/>
      <c r="P3" s="92"/>
      <c r="Q3" s="92"/>
      <c r="R3" s="92"/>
      <c r="S3" s="92"/>
      <c r="T3" s="92"/>
      <c r="U3" s="92"/>
      <c r="V3" s="92"/>
      <c r="W3" s="93"/>
      <c r="X3" s="93"/>
      <c r="Y3" s="93"/>
      <c r="Z3" s="93"/>
      <c r="AA3" s="11"/>
      <c r="AB3" s="3"/>
      <c r="AC3" s="3"/>
      <c r="AD3" s="3"/>
      <c r="AE3" s="3"/>
      <c r="AF3" s="3"/>
    </row>
    <row r="4" customFormat="false" ht="23.65" hidden="false" customHeight="true" outlineLevel="0" collapsed="false">
      <c r="A4" s="6" t="s">
        <v>58</v>
      </c>
      <c r="B4" s="6"/>
      <c r="C4" s="6"/>
      <c r="D4" s="3"/>
      <c r="E4" s="3"/>
      <c r="F4" s="3"/>
      <c r="G4" s="3"/>
      <c r="H4" s="3"/>
      <c r="I4" s="3"/>
      <c r="J4" s="3"/>
      <c r="K4" s="3"/>
      <c r="L4" s="3"/>
      <c r="M4" s="3"/>
      <c r="N4" s="3"/>
      <c r="O4" s="3"/>
      <c r="P4" s="3"/>
      <c r="Q4" s="3"/>
      <c r="R4" s="3"/>
      <c r="S4" s="3"/>
      <c r="T4" s="3"/>
      <c r="U4" s="3"/>
      <c r="V4" s="3"/>
      <c r="W4" s="3"/>
      <c r="X4" s="3"/>
      <c r="Y4" s="3"/>
      <c r="Z4" s="3"/>
      <c r="AA4" s="3"/>
      <c r="AB4" s="3"/>
      <c r="AC4" s="3"/>
      <c r="AD4" s="3"/>
      <c r="AE4" s="3"/>
      <c r="AF4" s="3"/>
    </row>
    <row r="5" customFormat="false" ht="23.65" hidden="false" customHeight="true" outlineLevel="0" collapsed="false">
      <c r="A5" s="6" t="s">
        <v>59</v>
      </c>
      <c r="B5" s="6"/>
      <c r="C5" s="6"/>
      <c r="D5" s="6"/>
      <c r="E5" s="6"/>
      <c r="F5" s="6"/>
      <c r="G5" s="6"/>
      <c r="H5" s="3"/>
      <c r="I5" s="3"/>
      <c r="J5" s="3"/>
      <c r="K5" s="3"/>
      <c r="L5" s="3"/>
      <c r="M5" s="3"/>
      <c r="N5" s="3"/>
      <c r="O5" s="3"/>
      <c r="P5" s="3"/>
      <c r="Q5" s="3"/>
      <c r="R5" s="3"/>
      <c r="S5" s="3"/>
      <c r="T5" s="3"/>
      <c r="U5" s="3"/>
      <c r="V5" s="3"/>
      <c r="W5" s="3"/>
      <c r="X5" s="3"/>
      <c r="Y5" s="3"/>
      <c r="Z5" s="3"/>
      <c r="AA5" s="3"/>
      <c r="AB5" s="3"/>
      <c r="AC5" s="3"/>
      <c r="AD5" s="3"/>
      <c r="AE5" s="3"/>
      <c r="AF5" s="3"/>
    </row>
    <row r="6" customFormat="false" ht="23.65" hidden="false" customHeight="true" outlineLevel="0" collapsed="false">
      <c r="A6" s="6"/>
      <c r="B6" s="91"/>
      <c r="C6" s="94"/>
      <c r="D6" s="95"/>
      <c r="E6" s="96"/>
      <c r="F6" s="96"/>
      <c r="G6" s="96"/>
      <c r="H6" s="96"/>
      <c r="I6" s="96"/>
      <c r="J6" s="96"/>
      <c r="K6" s="97"/>
      <c r="L6" s="97"/>
      <c r="M6" s="97"/>
      <c r="N6" s="97"/>
      <c r="O6" s="97"/>
      <c r="P6" s="97"/>
      <c r="Q6" s="97"/>
      <c r="R6" s="97"/>
      <c r="S6" s="97"/>
      <c r="T6" s="97"/>
      <c r="U6" s="97"/>
      <c r="V6" s="97"/>
      <c r="W6" s="98"/>
      <c r="X6" s="98"/>
      <c r="Y6" s="98"/>
      <c r="Z6" s="98"/>
      <c r="AA6" s="99"/>
      <c r="AB6" s="3"/>
      <c r="AC6" s="3"/>
      <c r="AD6" s="3"/>
      <c r="AE6" s="3"/>
      <c r="AF6" s="3"/>
    </row>
    <row r="7" customFormat="false" ht="23.65" hidden="false" customHeight="true" outlineLevel="0" collapsed="false">
      <c r="A7" s="100" t="s">
        <v>60</v>
      </c>
      <c r="B7" s="101" t="s">
        <v>61</v>
      </c>
      <c r="C7" s="100" t="s">
        <v>62</v>
      </c>
      <c r="D7" s="100" t="s">
        <v>63</v>
      </c>
      <c r="E7" s="102" t="s">
        <v>64</v>
      </c>
      <c r="F7" s="102"/>
      <c r="G7" s="102"/>
      <c r="H7" s="102"/>
      <c r="I7" s="102"/>
      <c r="J7" s="102"/>
      <c r="K7" s="102" t="s">
        <v>65</v>
      </c>
      <c r="L7" s="102"/>
      <c r="M7" s="102"/>
      <c r="N7" s="102"/>
      <c r="O7" s="102"/>
      <c r="P7" s="102"/>
      <c r="Q7" s="102" t="s">
        <v>66</v>
      </c>
      <c r="R7" s="102"/>
      <c r="S7" s="102"/>
      <c r="T7" s="102"/>
      <c r="U7" s="102"/>
      <c r="V7" s="102"/>
      <c r="W7" s="103" t="s">
        <v>67</v>
      </c>
      <c r="X7" s="103"/>
      <c r="Y7" s="103"/>
      <c r="Z7" s="103"/>
      <c r="AA7" s="103" t="s">
        <v>68</v>
      </c>
      <c r="AB7" s="3"/>
      <c r="AC7" s="3"/>
      <c r="AD7" s="3"/>
      <c r="AE7" s="3"/>
      <c r="AF7" s="3"/>
    </row>
    <row r="8" customFormat="false" ht="23.65" hidden="false" customHeight="true" outlineLevel="0" collapsed="false">
      <c r="A8" s="100"/>
      <c r="B8" s="100"/>
      <c r="C8" s="100"/>
      <c r="D8" s="100"/>
      <c r="E8" s="104" t="s">
        <v>69</v>
      </c>
      <c r="F8" s="104"/>
      <c r="G8" s="104"/>
      <c r="H8" s="104" t="s">
        <v>70</v>
      </c>
      <c r="I8" s="104"/>
      <c r="J8" s="104"/>
      <c r="K8" s="104" t="s">
        <v>69</v>
      </c>
      <c r="L8" s="104"/>
      <c r="M8" s="104"/>
      <c r="N8" s="104" t="s">
        <v>70</v>
      </c>
      <c r="O8" s="104"/>
      <c r="P8" s="104"/>
      <c r="Q8" s="104" t="s">
        <v>69</v>
      </c>
      <c r="R8" s="104"/>
      <c r="S8" s="104"/>
      <c r="T8" s="104" t="s">
        <v>70</v>
      </c>
      <c r="U8" s="104"/>
      <c r="V8" s="104"/>
      <c r="W8" s="103" t="s">
        <v>71</v>
      </c>
      <c r="X8" s="103" t="s">
        <v>72</v>
      </c>
      <c r="Y8" s="103" t="s">
        <v>73</v>
      </c>
      <c r="Z8" s="103"/>
      <c r="AA8" s="103"/>
      <c r="AB8" s="3"/>
      <c r="AC8" s="3"/>
      <c r="AD8" s="3"/>
      <c r="AE8" s="3"/>
      <c r="AF8" s="3"/>
    </row>
    <row r="9" customFormat="false" ht="23.65" hidden="false" customHeight="true" outlineLevel="0" collapsed="false">
      <c r="A9" s="100"/>
      <c r="B9" s="100"/>
      <c r="C9" s="100"/>
      <c r="D9" s="100"/>
      <c r="E9" s="105" t="s">
        <v>74</v>
      </c>
      <c r="F9" s="106" t="s">
        <v>75</v>
      </c>
      <c r="G9" s="107" t="s">
        <v>76</v>
      </c>
      <c r="H9" s="105" t="s">
        <v>74</v>
      </c>
      <c r="I9" s="106" t="s">
        <v>75</v>
      </c>
      <c r="J9" s="107" t="s">
        <v>77</v>
      </c>
      <c r="K9" s="105" t="s">
        <v>74</v>
      </c>
      <c r="L9" s="106" t="s">
        <v>78</v>
      </c>
      <c r="M9" s="107" t="s">
        <v>79</v>
      </c>
      <c r="N9" s="105" t="s">
        <v>74</v>
      </c>
      <c r="O9" s="106" t="s">
        <v>78</v>
      </c>
      <c r="P9" s="107" t="s">
        <v>80</v>
      </c>
      <c r="Q9" s="105" t="s">
        <v>74</v>
      </c>
      <c r="R9" s="106" t="s">
        <v>78</v>
      </c>
      <c r="S9" s="107" t="s">
        <v>81</v>
      </c>
      <c r="T9" s="105" t="s">
        <v>74</v>
      </c>
      <c r="U9" s="106" t="s">
        <v>78</v>
      </c>
      <c r="V9" s="107" t="s">
        <v>82</v>
      </c>
      <c r="W9" s="103"/>
      <c r="X9" s="103"/>
      <c r="Y9" s="108" t="s">
        <v>30</v>
      </c>
      <c r="Z9" s="109" t="s">
        <v>29</v>
      </c>
      <c r="AA9" s="103"/>
      <c r="AB9" s="3"/>
      <c r="AC9" s="3"/>
      <c r="AD9" s="3"/>
      <c r="AE9" s="3"/>
      <c r="AF9" s="3"/>
    </row>
    <row r="10" customFormat="false" ht="23.65" hidden="false" customHeight="true" outlineLevel="0" collapsed="false">
      <c r="A10" s="110" t="n">
        <v>1</v>
      </c>
      <c r="B10" s="110" t="n">
        <v>2</v>
      </c>
      <c r="C10" s="111" t="n">
        <v>3</v>
      </c>
      <c r="D10" s="111" t="n">
        <v>4</v>
      </c>
      <c r="E10" s="112" t="n">
        <v>5</v>
      </c>
      <c r="F10" s="112" t="n">
        <v>6</v>
      </c>
      <c r="G10" s="112" t="n">
        <v>7</v>
      </c>
      <c r="H10" s="112" t="n">
        <v>8</v>
      </c>
      <c r="I10" s="112" t="n">
        <v>9</v>
      </c>
      <c r="J10" s="112" t="n">
        <v>10</v>
      </c>
      <c r="K10" s="112" t="n">
        <v>11</v>
      </c>
      <c r="L10" s="112" t="n">
        <v>12</v>
      </c>
      <c r="M10" s="112" t="n">
        <v>13</v>
      </c>
      <c r="N10" s="112" t="n">
        <v>14</v>
      </c>
      <c r="O10" s="112" t="n">
        <v>15</v>
      </c>
      <c r="P10" s="112" t="n">
        <v>16</v>
      </c>
      <c r="Q10" s="112" t="n">
        <v>17</v>
      </c>
      <c r="R10" s="112" t="n">
        <v>18</v>
      </c>
      <c r="S10" s="112" t="n">
        <v>19</v>
      </c>
      <c r="T10" s="112" t="n">
        <v>20</v>
      </c>
      <c r="U10" s="112" t="n">
        <v>21</v>
      </c>
      <c r="V10" s="112" t="n">
        <v>22</v>
      </c>
      <c r="W10" s="112" t="n">
        <v>23</v>
      </c>
      <c r="X10" s="112" t="n">
        <v>24</v>
      </c>
      <c r="Y10" s="112" t="n">
        <v>25</v>
      </c>
      <c r="Z10" s="112" t="n">
        <v>26</v>
      </c>
      <c r="AA10" s="113" t="n">
        <v>27</v>
      </c>
      <c r="AB10" s="3"/>
      <c r="AC10" s="3"/>
      <c r="AD10" s="3"/>
      <c r="AE10" s="3"/>
      <c r="AF10" s="3"/>
    </row>
    <row r="11" customFormat="false" ht="23.65" hidden="false" customHeight="true" outlineLevel="0" collapsed="false">
      <c r="A11" s="114" t="s">
        <v>83</v>
      </c>
      <c r="B11" s="115"/>
      <c r="C11" s="116" t="s">
        <v>84</v>
      </c>
      <c r="D11" s="117"/>
      <c r="E11" s="118"/>
      <c r="F11" s="118"/>
      <c r="G11" s="118"/>
      <c r="H11" s="118"/>
      <c r="I11" s="118"/>
      <c r="J11" s="118"/>
      <c r="K11" s="118"/>
      <c r="L11" s="118"/>
      <c r="M11" s="118"/>
      <c r="N11" s="118"/>
      <c r="O11" s="118"/>
      <c r="P11" s="118"/>
      <c r="Q11" s="118"/>
      <c r="R11" s="118"/>
      <c r="S11" s="118"/>
      <c r="T11" s="118"/>
      <c r="U11" s="118"/>
      <c r="V11" s="118"/>
      <c r="W11" s="119"/>
      <c r="X11" s="119"/>
      <c r="Y11" s="119"/>
      <c r="Z11" s="119"/>
      <c r="AA11" s="120"/>
      <c r="AB11" s="121"/>
      <c r="AC11" s="121"/>
      <c r="AD11" s="121"/>
      <c r="AE11" s="121"/>
      <c r="AF11" s="121"/>
    </row>
    <row r="12" customFormat="false" ht="30" hidden="false" customHeight="true" outlineLevel="0" collapsed="false">
      <c r="A12" s="122" t="s">
        <v>85</v>
      </c>
      <c r="B12" s="123" t="n">
        <v>2</v>
      </c>
      <c r="C12" s="124" t="s">
        <v>86</v>
      </c>
      <c r="D12" s="125"/>
      <c r="E12" s="126"/>
      <c r="F12" s="126"/>
      <c r="G12" s="126"/>
      <c r="H12" s="126"/>
      <c r="I12" s="126"/>
      <c r="J12" s="126"/>
      <c r="K12" s="126"/>
      <c r="L12" s="126"/>
      <c r="M12" s="126"/>
      <c r="N12" s="126"/>
      <c r="O12" s="126"/>
      <c r="P12" s="126"/>
      <c r="Q12" s="126"/>
      <c r="R12" s="126"/>
      <c r="S12" s="126"/>
      <c r="T12" s="126"/>
      <c r="U12" s="126"/>
      <c r="V12" s="126"/>
      <c r="W12" s="127"/>
      <c r="X12" s="127"/>
      <c r="Y12" s="128"/>
      <c r="Z12" s="129"/>
      <c r="AA12" s="130"/>
      <c r="AB12" s="11"/>
      <c r="AC12" s="11"/>
      <c r="AD12" s="11"/>
      <c r="AE12" s="11"/>
      <c r="AF12" s="11"/>
    </row>
    <row r="13" customFormat="false" ht="30" hidden="false" customHeight="true" outlineLevel="0" collapsed="false">
      <c r="A13" s="122" t="s">
        <v>85</v>
      </c>
      <c r="B13" s="123" t="n">
        <v>3</v>
      </c>
      <c r="C13" s="124" t="s">
        <v>87</v>
      </c>
      <c r="D13" s="125"/>
      <c r="E13" s="126"/>
      <c r="F13" s="126"/>
      <c r="G13" s="126"/>
      <c r="H13" s="126"/>
      <c r="I13" s="126"/>
      <c r="J13" s="126"/>
      <c r="K13" s="126"/>
      <c r="L13" s="126"/>
      <c r="M13" s="126"/>
      <c r="N13" s="126"/>
      <c r="O13" s="126"/>
      <c r="P13" s="126"/>
      <c r="Q13" s="126"/>
      <c r="R13" s="126"/>
      <c r="S13" s="126"/>
      <c r="T13" s="126"/>
      <c r="U13" s="126"/>
      <c r="V13" s="126"/>
      <c r="W13" s="127"/>
      <c r="X13" s="127"/>
      <c r="Y13" s="127"/>
      <c r="Z13" s="129"/>
      <c r="AA13" s="130"/>
      <c r="AB13" s="11"/>
      <c r="AC13" s="11"/>
      <c r="AD13" s="11"/>
      <c r="AE13" s="11"/>
      <c r="AF13" s="11"/>
    </row>
    <row r="14" customFormat="false" ht="54.6" hidden="false" customHeight="true" outlineLevel="0" collapsed="false">
      <c r="A14" s="131" t="s">
        <v>88</v>
      </c>
      <c r="B14" s="132" t="s">
        <v>89</v>
      </c>
      <c r="C14" s="133" t="s">
        <v>90</v>
      </c>
      <c r="D14" s="134"/>
      <c r="E14" s="135" t="n">
        <f aca="false">SUM(E15:E18)</f>
        <v>8415</v>
      </c>
      <c r="F14" s="136"/>
      <c r="G14" s="137" t="n">
        <f aca="false">SUM(G15:G18)</f>
        <v>1730007.999984</v>
      </c>
      <c r="H14" s="137" t="n">
        <f aca="false">SUM(H15:H18)</f>
        <v>4</v>
      </c>
      <c r="I14" s="137"/>
      <c r="J14" s="137" t="n">
        <f aca="false">SUM(J15:J18)</f>
        <v>1730008</v>
      </c>
      <c r="K14" s="135" t="n">
        <f aca="false">SUM(K15:K18)</f>
        <v>0</v>
      </c>
      <c r="L14" s="136"/>
      <c r="M14" s="137" t="n">
        <f aca="false">SUM(M15:M18)</f>
        <v>0</v>
      </c>
      <c r="N14" s="135" t="n">
        <f aca="false">SUM(N15:N18)</f>
        <v>0</v>
      </c>
      <c r="O14" s="136"/>
      <c r="P14" s="137" t="n">
        <f aca="false">SUM(P15:P18)</f>
        <v>0</v>
      </c>
      <c r="Q14" s="135" t="n">
        <f aca="false">SUM(Q15:Q18)</f>
        <v>0</v>
      </c>
      <c r="R14" s="136"/>
      <c r="S14" s="137" t="n">
        <f aca="false">SUM(S15:S18)</f>
        <v>0</v>
      </c>
      <c r="T14" s="135" t="n">
        <f aca="false">SUM(T15:T18)</f>
        <v>0</v>
      </c>
      <c r="U14" s="136"/>
      <c r="V14" s="137" t="n">
        <f aca="false">SUM(V15:V18)</f>
        <v>0</v>
      </c>
      <c r="W14" s="137" t="n">
        <f aca="false">SUM(W15:W18)</f>
        <v>1730007.999984</v>
      </c>
      <c r="X14" s="137" t="n">
        <f aca="false">SUM(X15:X18)</f>
        <v>1730008</v>
      </c>
      <c r="Y14" s="138" t="n">
        <f aca="false">W14-X14</f>
        <v>-1.60001218318939E-005</v>
      </c>
      <c r="Z14" s="139" t="n">
        <f aca="false">Y14/W14</f>
        <v>-9.24858256842853E-012</v>
      </c>
      <c r="AA14" s="140"/>
      <c r="AB14" s="141"/>
      <c r="AC14" s="141"/>
      <c r="AD14" s="141"/>
      <c r="AE14" s="141"/>
      <c r="AF14" s="141"/>
    </row>
    <row r="15" customFormat="false" ht="94.35" hidden="false" customHeight="true" outlineLevel="0" collapsed="false">
      <c r="A15" s="142" t="s">
        <v>91</v>
      </c>
      <c r="B15" s="143" t="s">
        <v>92</v>
      </c>
      <c r="C15" s="144" t="s">
        <v>93</v>
      </c>
      <c r="D15" s="145" t="s">
        <v>94</v>
      </c>
      <c r="E15" s="146" t="n">
        <v>7680</v>
      </c>
      <c r="F15" s="146" t="n">
        <v>85.6</v>
      </c>
      <c r="G15" s="147" t="n">
        <f aca="false">E15*F15</f>
        <v>657408</v>
      </c>
      <c r="H15" s="148" t="n">
        <v>1</v>
      </c>
      <c r="I15" s="149" t="n">
        <v>657408</v>
      </c>
      <c r="J15" s="150" t="n">
        <f aca="false">H15*I15</f>
        <v>657408</v>
      </c>
      <c r="K15" s="151"/>
      <c r="L15" s="152"/>
      <c r="M15" s="153" t="n">
        <f aca="false">K15*L15</f>
        <v>0</v>
      </c>
      <c r="N15" s="151"/>
      <c r="O15" s="152"/>
      <c r="P15" s="153" t="n">
        <f aca="false">N15*O15</f>
        <v>0</v>
      </c>
      <c r="Q15" s="151"/>
      <c r="R15" s="152"/>
      <c r="S15" s="153" t="n">
        <f aca="false">Q15*R15</f>
        <v>0</v>
      </c>
      <c r="T15" s="151"/>
      <c r="U15" s="152"/>
      <c r="V15" s="153" t="n">
        <f aca="false">T15*U15</f>
        <v>0</v>
      </c>
      <c r="W15" s="154" t="n">
        <f aca="false">G15+M15+S15</f>
        <v>657408</v>
      </c>
      <c r="X15" s="155" t="n">
        <f aca="false">J15+P15+V15</f>
        <v>657408</v>
      </c>
      <c r="Y15" s="155" t="n">
        <f aca="false">W15-X15</f>
        <v>0</v>
      </c>
      <c r="Z15" s="156" t="n">
        <f aca="false">Y15/W15</f>
        <v>0</v>
      </c>
      <c r="AA15" s="157"/>
      <c r="AB15" s="158"/>
      <c r="AC15" s="158"/>
      <c r="AD15" s="158"/>
      <c r="AE15" s="158"/>
      <c r="AF15" s="158"/>
    </row>
    <row r="16" customFormat="false" ht="94.35" hidden="false" customHeight="true" outlineLevel="0" collapsed="false">
      <c r="A16" s="142" t="s">
        <v>91</v>
      </c>
      <c r="B16" s="143" t="s">
        <v>95</v>
      </c>
      <c r="C16" s="144" t="s">
        <v>96</v>
      </c>
      <c r="D16" s="145" t="s">
        <v>97</v>
      </c>
      <c r="E16" s="146" t="n">
        <v>75</v>
      </c>
      <c r="F16" s="146" t="n">
        <v>4360</v>
      </c>
      <c r="G16" s="147" t="n">
        <f aca="false">E16*F16</f>
        <v>327000</v>
      </c>
      <c r="H16" s="148" t="n">
        <v>1</v>
      </c>
      <c r="I16" s="149" t="n">
        <v>327000</v>
      </c>
      <c r="J16" s="150" t="n">
        <f aca="false">H16*I16</f>
        <v>327000</v>
      </c>
      <c r="K16" s="151"/>
      <c r="L16" s="152"/>
      <c r="M16" s="153" t="n">
        <f aca="false">K16*L16</f>
        <v>0</v>
      </c>
      <c r="N16" s="151"/>
      <c r="O16" s="152"/>
      <c r="P16" s="153" t="n">
        <f aca="false">N16*O16</f>
        <v>0</v>
      </c>
      <c r="Q16" s="151"/>
      <c r="R16" s="152"/>
      <c r="S16" s="153" t="n">
        <f aca="false">Q16*R16</f>
        <v>0</v>
      </c>
      <c r="T16" s="151"/>
      <c r="U16" s="152"/>
      <c r="V16" s="153" t="n">
        <f aca="false">T16*U16</f>
        <v>0</v>
      </c>
      <c r="W16" s="154" t="n">
        <f aca="false">G16+M16+S16</f>
        <v>327000</v>
      </c>
      <c r="X16" s="155" t="n">
        <f aca="false">J16+P16+V16</f>
        <v>327000</v>
      </c>
      <c r="Y16" s="155" t="n">
        <f aca="false">W16-X16</f>
        <v>0</v>
      </c>
      <c r="Z16" s="156" t="n">
        <f aca="false">Y16/W16</f>
        <v>0</v>
      </c>
      <c r="AA16" s="157"/>
      <c r="AB16" s="158"/>
      <c r="AC16" s="158"/>
      <c r="AD16" s="158"/>
      <c r="AE16" s="158"/>
      <c r="AF16" s="158"/>
    </row>
    <row r="17" customFormat="false" ht="94.35" hidden="false" customHeight="true" outlineLevel="0" collapsed="false">
      <c r="A17" s="142" t="s">
        <v>91</v>
      </c>
      <c r="B17" s="143" t="s">
        <v>98</v>
      </c>
      <c r="C17" s="144" t="s">
        <v>99</v>
      </c>
      <c r="D17" s="145" t="s">
        <v>97</v>
      </c>
      <c r="E17" s="146" t="n">
        <v>390</v>
      </c>
      <c r="F17" s="146" t="n">
        <v>1025.6410256</v>
      </c>
      <c r="G17" s="147" t="n">
        <f aca="false">E17*F17</f>
        <v>399999.999984</v>
      </c>
      <c r="H17" s="148" t="n">
        <v>1</v>
      </c>
      <c r="I17" s="149" t="n">
        <v>400000</v>
      </c>
      <c r="J17" s="150" t="n">
        <f aca="false">H17*I17</f>
        <v>400000</v>
      </c>
      <c r="K17" s="151"/>
      <c r="L17" s="152"/>
      <c r="M17" s="153" t="n">
        <f aca="false">K17*L17</f>
        <v>0</v>
      </c>
      <c r="N17" s="151"/>
      <c r="O17" s="152"/>
      <c r="P17" s="153" t="n">
        <f aca="false">N17*O17</f>
        <v>0</v>
      </c>
      <c r="Q17" s="151"/>
      <c r="R17" s="152"/>
      <c r="S17" s="153" t="n">
        <f aca="false">Q17*R17</f>
        <v>0</v>
      </c>
      <c r="T17" s="151"/>
      <c r="U17" s="152"/>
      <c r="V17" s="153" t="n">
        <f aca="false">T17*U17</f>
        <v>0</v>
      </c>
      <c r="W17" s="154" t="n">
        <f aca="false">G17+M17+S17</f>
        <v>399999.999984</v>
      </c>
      <c r="X17" s="155" t="n">
        <f aca="false">J17+P17+V17</f>
        <v>400000</v>
      </c>
      <c r="Y17" s="155" t="n">
        <f aca="false">W17-X17</f>
        <v>-1.60000054165721E-005</v>
      </c>
      <c r="Z17" s="156" t="n">
        <f aca="false">Y17/W17</f>
        <v>-4.00000135430302E-011</v>
      </c>
      <c r="AA17" s="157"/>
      <c r="AB17" s="158"/>
      <c r="AC17" s="158"/>
      <c r="AD17" s="158"/>
      <c r="AE17" s="158"/>
      <c r="AF17" s="158"/>
    </row>
    <row r="18" customFormat="false" ht="94.35" hidden="false" customHeight="true" outlineLevel="0" collapsed="false">
      <c r="A18" s="159" t="s">
        <v>91</v>
      </c>
      <c r="B18" s="160" t="s">
        <v>100</v>
      </c>
      <c r="C18" s="144" t="s">
        <v>101</v>
      </c>
      <c r="D18" s="161" t="s">
        <v>94</v>
      </c>
      <c r="E18" s="162" t="n">
        <v>270</v>
      </c>
      <c r="F18" s="162" t="n">
        <v>1280</v>
      </c>
      <c r="G18" s="147" t="n">
        <f aca="false">E18*F18</f>
        <v>345600</v>
      </c>
      <c r="H18" s="163" t="n">
        <v>1</v>
      </c>
      <c r="I18" s="164" t="n">
        <v>345600</v>
      </c>
      <c r="J18" s="165" t="n">
        <f aca="false">H18*I18</f>
        <v>345600</v>
      </c>
      <c r="K18" s="166"/>
      <c r="L18" s="167"/>
      <c r="M18" s="147" t="n">
        <f aca="false">K18*L18</f>
        <v>0</v>
      </c>
      <c r="N18" s="166"/>
      <c r="O18" s="167"/>
      <c r="P18" s="147" t="n">
        <f aca="false">N18*O18</f>
        <v>0</v>
      </c>
      <c r="Q18" s="166"/>
      <c r="R18" s="167"/>
      <c r="S18" s="147" t="n">
        <f aca="false">Q18*R18</f>
        <v>0</v>
      </c>
      <c r="T18" s="166"/>
      <c r="U18" s="167"/>
      <c r="V18" s="147" t="n">
        <f aca="false">T18*U18</f>
        <v>0</v>
      </c>
      <c r="W18" s="168" t="n">
        <f aca="false">G18+M18+S18</f>
        <v>345600</v>
      </c>
      <c r="X18" s="155" t="n">
        <f aca="false">J18+P18+V18</f>
        <v>345600</v>
      </c>
      <c r="Y18" s="155" t="n">
        <f aca="false">W18-X18</f>
        <v>0</v>
      </c>
      <c r="Z18" s="156" t="n">
        <f aca="false">Y18/W18</f>
        <v>0</v>
      </c>
      <c r="AA18" s="169"/>
      <c r="AB18" s="158"/>
      <c r="AC18" s="158"/>
      <c r="AD18" s="158"/>
      <c r="AE18" s="158"/>
      <c r="AF18" s="158"/>
    </row>
    <row r="19" customFormat="false" ht="46.15" hidden="false" customHeight="true" outlineLevel="0" collapsed="false">
      <c r="A19" s="122" t="s">
        <v>85</v>
      </c>
      <c r="B19" s="123" t="n">
        <v>4</v>
      </c>
      <c r="C19" s="124" t="s">
        <v>102</v>
      </c>
      <c r="D19" s="125"/>
      <c r="E19" s="126"/>
      <c r="F19" s="126"/>
      <c r="G19" s="126"/>
      <c r="H19" s="126"/>
      <c r="I19" s="126"/>
      <c r="J19" s="126"/>
      <c r="K19" s="126"/>
      <c r="L19" s="126"/>
      <c r="M19" s="126"/>
      <c r="N19" s="126"/>
      <c r="O19" s="126"/>
      <c r="P19" s="126"/>
      <c r="Q19" s="126"/>
      <c r="R19" s="126"/>
      <c r="S19" s="126"/>
      <c r="T19" s="126"/>
      <c r="U19" s="126"/>
      <c r="V19" s="126"/>
      <c r="W19" s="129"/>
      <c r="X19" s="129"/>
      <c r="Y19" s="170"/>
      <c r="Z19" s="129"/>
      <c r="AA19" s="130"/>
      <c r="AB19" s="11"/>
      <c r="AC19" s="11"/>
      <c r="AD19" s="11"/>
      <c r="AE19" s="11"/>
      <c r="AF19" s="11"/>
    </row>
    <row r="20" customFormat="false" ht="33.2" hidden="false" customHeight="true" outlineLevel="0" collapsed="false">
      <c r="A20" s="131" t="s">
        <v>88</v>
      </c>
      <c r="B20" s="132" t="s">
        <v>103</v>
      </c>
      <c r="C20" s="171" t="s">
        <v>104</v>
      </c>
      <c r="D20" s="172"/>
      <c r="E20" s="173" t="n">
        <f aca="false">SUM(E21:E23)</f>
        <v>0</v>
      </c>
      <c r="F20" s="174"/>
      <c r="G20" s="175" t="n">
        <f aca="false">SUM(G21:G23)</f>
        <v>0</v>
      </c>
      <c r="H20" s="173" t="n">
        <f aca="false">SUM(H21:H23)</f>
        <v>0</v>
      </c>
      <c r="I20" s="174"/>
      <c r="J20" s="175" t="n">
        <f aca="false">SUM(J21:J23)</f>
        <v>0</v>
      </c>
      <c r="K20" s="173" t="n">
        <f aca="false">SUM(K21:K23)</f>
        <v>7000</v>
      </c>
      <c r="L20" s="174"/>
      <c r="M20" s="175" t="n">
        <f aca="false">SUM(M21:M23)</f>
        <v>199850</v>
      </c>
      <c r="N20" s="173" t="n">
        <f aca="false">SUM(N21:N23)</f>
        <v>0</v>
      </c>
      <c r="O20" s="174"/>
      <c r="P20" s="175" t="n">
        <f aca="false">SUM(P21:P23)</f>
        <v>0</v>
      </c>
      <c r="Q20" s="173" t="n">
        <f aca="false">SUM(Q21:Q23)</f>
        <v>0</v>
      </c>
      <c r="R20" s="174"/>
      <c r="S20" s="175" t="n">
        <f aca="false">SUM(S21:S23)</f>
        <v>0</v>
      </c>
      <c r="T20" s="173" t="n">
        <f aca="false">SUM(T21:T23)</f>
        <v>0</v>
      </c>
      <c r="U20" s="174"/>
      <c r="V20" s="175" t="n">
        <f aca="false">SUM(V21:V23)</f>
        <v>0</v>
      </c>
      <c r="W20" s="175" t="n">
        <f aca="false">SUM(W21:W23)</f>
        <v>199850</v>
      </c>
      <c r="X20" s="175" t="n">
        <f aca="false">SUM(X21:X23)</f>
        <v>0</v>
      </c>
      <c r="Y20" s="175" t="n">
        <f aca="false">W20-X20</f>
        <v>199850</v>
      </c>
      <c r="Z20" s="175" t="n">
        <f aca="false">Y20/W20</f>
        <v>1</v>
      </c>
      <c r="AA20" s="176"/>
      <c r="AB20" s="141"/>
      <c r="AC20" s="141"/>
      <c r="AD20" s="141"/>
      <c r="AE20" s="141"/>
      <c r="AF20" s="141"/>
    </row>
    <row r="21" customFormat="false" ht="40.7" hidden="false" customHeight="true" outlineLevel="0" collapsed="false">
      <c r="A21" s="142" t="s">
        <v>91</v>
      </c>
      <c r="B21" s="143" t="s">
        <v>105</v>
      </c>
      <c r="C21" s="177" t="s">
        <v>106</v>
      </c>
      <c r="D21" s="178" t="s">
        <v>107</v>
      </c>
      <c r="E21" s="151"/>
      <c r="F21" s="152"/>
      <c r="G21" s="153" t="n">
        <f aca="false">E21*F21</f>
        <v>0</v>
      </c>
      <c r="H21" s="151"/>
      <c r="I21" s="152"/>
      <c r="J21" s="153" t="n">
        <f aca="false">H21*I21</f>
        <v>0</v>
      </c>
      <c r="K21" s="179" t="n">
        <v>7000</v>
      </c>
      <c r="L21" s="179" t="n">
        <v>28.55</v>
      </c>
      <c r="M21" s="150" t="n">
        <f aca="false">K21*L21</f>
        <v>199850</v>
      </c>
      <c r="N21" s="151"/>
      <c r="O21" s="152"/>
      <c r="P21" s="153" t="n">
        <f aca="false">N21*O21</f>
        <v>0</v>
      </c>
      <c r="Q21" s="151"/>
      <c r="R21" s="152"/>
      <c r="S21" s="153" t="n">
        <f aca="false">Q21*R21</f>
        <v>0</v>
      </c>
      <c r="T21" s="151"/>
      <c r="U21" s="152"/>
      <c r="V21" s="153" t="n">
        <f aca="false">T21*U21</f>
        <v>0</v>
      </c>
      <c r="W21" s="154" t="n">
        <f aca="false">G21+M21+S21</f>
        <v>199850</v>
      </c>
      <c r="X21" s="155" t="n">
        <f aca="false">J21+P21+V21</f>
        <v>0</v>
      </c>
      <c r="Y21" s="155" t="n">
        <f aca="false">W21-X21</f>
        <v>199850</v>
      </c>
      <c r="Z21" s="156" t="n">
        <f aca="false">Y21/W21</f>
        <v>1</v>
      </c>
      <c r="AA21" s="157" t="s">
        <v>108</v>
      </c>
      <c r="AB21" s="158"/>
      <c r="AC21" s="158"/>
      <c r="AD21" s="158"/>
      <c r="AE21" s="158"/>
      <c r="AF21" s="158"/>
    </row>
    <row r="22" customFormat="false" ht="58.9" hidden="false" customHeight="true" outlineLevel="0" collapsed="false">
      <c r="A22" s="142" t="s">
        <v>91</v>
      </c>
      <c r="B22" s="143" t="s">
        <v>109</v>
      </c>
      <c r="C22" s="177" t="s">
        <v>110</v>
      </c>
      <c r="D22" s="178" t="s">
        <v>107</v>
      </c>
      <c r="E22" s="151"/>
      <c r="F22" s="152"/>
      <c r="G22" s="153" t="n">
        <f aca="false">E22*F22</f>
        <v>0</v>
      </c>
      <c r="H22" s="151"/>
      <c r="I22" s="152"/>
      <c r="J22" s="153" t="n">
        <f aca="false">H22*I22</f>
        <v>0</v>
      </c>
      <c r="K22" s="151"/>
      <c r="L22" s="152"/>
      <c r="M22" s="153" t="n">
        <f aca="false">K22*L22</f>
        <v>0</v>
      </c>
      <c r="N22" s="151"/>
      <c r="O22" s="152"/>
      <c r="P22" s="153" t="n">
        <f aca="false">N22*O22</f>
        <v>0</v>
      </c>
      <c r="Q22" s="151"/>
      <c r="R22" s="152"/>
      <c r="S22" s="153" t="n">
        <f aca="false">Q22*R22</f>
        <v>0</v>
      </c>
      <c r="T22" s="151"/>
      <c r="U22" s="152"/>
      <c r="V22" s="153" t="n">
        <f aca="false">T22*U22</f>
        <v>0</v>
      </c>
      <c r="W22" s="154" t="n">
        <f aca="false">G22+M22+S22</f>
        <v>0</v>
      </c>
      <c r="X22" s="155" t="n">
        <f aca="false">J22+P22+V22</f>
        <v>0</v>
      </c>
      <c r="Y22" s="155" t="n">
        <f aca="false">W22-X22</f>
        <v>0</v>
      </c>
      <c r="Z22" s="156" t="e">
        <f aca="false">Y22/W22</f>
        <v>#DIV/0!</v>
      </c>
      <c r="AA22" s="157"/>
      <c r="AB22" s="158"/>
      <c r="AC22" s="158"/>
      <c r="AD22" s="158"/>
      <c r="AE22" s="158"/>
      <c r="AF22" s="158"/>
    </row>
    <row r="23" customFormat="false" ht="64.35" hidden="false" customHeight="true" outlineLevel="0" collapsed="false">
      <c r="A23" s="159" t="s">
        <v>91</v>
      </c>
      <c r="B23" s="180" t="s">
        <v>111</v>
      </c>
      <c r="C23" s="181" t="s">
        <v>112</v>
      </c>
      <c r="D23" s="182" t="s">
        <v>107</v>
      </c>
      <c r="E23" s="166"/>
      <c r="F23" s="167"/>
      <c r="G23" s="147" t="n">
        <f aca="false">E23*F23</f>
        <v>0</v>
      </c>
      <c r="H23" s="166"/>
      <c r="I23" s="167"/>
      <c r="J23" s="147" t="n">
        <f aca="false">H23*I23</f>
        <v>0</v>
      </c>
      <c r="K23" s="166"/>
      <c r="L23" s="167"/>
      <c r="M23" s="147" t="n">
        <f aca="false">K23*L23</f>
        <v>0</v>
      </c>
      <c r="N23" s="166"/>
      <c r="O23" s="167"/>
      <c r="P23" s="147" t="n">
        <f aca="false">N23*O23</f>
        <v>0</v>
      </c>
      <c r="Q23" s="166"/>
      <c r="R23" s="167"/>
      <c r="S23" s="147" t="n">
        <f aca="false">Q23*R23</f>
        <v>0</v>
      </c>
      <c r="T23" s="166"/>
      <c r="U23" s="167"/>
      <c r="V23" s="147" t="n">
        <f aca="false">T23*U23</f>
        <v>0</v>
      </c>
      <c r="W23" s="168" t="n">
        <f aca="false">G23+M23+S23</f>
        <v>0</v>
      </c>
      <c r="X23" s="155" t="n">
        <f aca="false">J23+P23+V23</f>
        <v>0</v>
      </c>
      <c r="Y23" s="155" t="n">
        <f aca="false">W23-X23</f>
        <v>0</v>
      </c>
      <c r="Z23" s="156" t="e">
        <f aca="false">Y23/W23</f>
        <v>#DIV/0!</v>
      </c>
      <c r="AA23" s="169"/>
      <c r="AB23" s="158"/>
      <c r="AC23" s="158"/>
      <c r="AD23" s="158"/>
      <c r="AE23" s="158"/>
      <c r="AF23" s="158"/>
    </row>
    <row r="24" customFormat="false" ht="39.6" hidden="false" customHeight="true" outlineLevel="0" collapsed="false">
      <c r="A24" s="131" t="s">
        <v>88</v>
      </c>
      <c r="B24" s="132" t="s">
        <v>113</v>
      </c>
      <c r="C24" s="171" t="s">
        <v>114</v>
      </c>
      <c r="D24" s="172"/>
      <c r="E24" s="173" t="n">
        <f aca="false">SUM(E25:E27)</f>
        <v>4000</v>
      </c>
      <c r="F24" s="174"/>
      <c r="G24" s="175" t="n">
        <f aca="false">SUM(G25:G27)</f>
        <v>250000</v>
      </c>
      <c r="H24" s="173" t="n">
        <f aca="false">SUM(H25:H27)</f>
        <v>1</v>
      </c>
      <c r="I24" s="174"/>
      <c r="J24" s="175" t="n">
        <f aca="false">SUM(J25:J27)</f>
        <v>250000</v>
      </c>
      <c r="K24" s="173" t="n">
        <f aca="false">SUM(K25:K27)</f>
        <v>0</v>
      </c>
      <c r="L24" s="174"/>
      <c r="M24" s="175" t="n">
        <f aca="false">SUM(M25:M27)</f>
        <v>0</v>
      </c>
      <c r="N24" s="173" t="n">
        <f aca="false">SUM(N25:N27)</f>
        <v>0</v>
      </c>
      <c r="O24" s="174"/>
      <c r="P24" s="175" t="n">
        <f aca="false">SUM(P25:P27)</f>
        <v>0</v>
      </c>
      <c r="Q24" s="173" t="n">
        <f aca="false">SUM(Q25:Q27)</f>
        <v>0</v>
      </c>
      <c r="R24" s="174"/>
      <c r="S24" s="175" t="n">
        <f aca="false">SUM(S25:S27)</f>
        <v>0</v>
      </c>
      <c r="T24" s="173" t="n">
        <f aca="false">SUM(T25:T27)</f>
        <v>0</v>
      </c>
      <c r="U24" s="174"/>
      <c r="V24" s="175" t="n">
        <f aca="false">SUM(V25:V27)</f>
        <v>0</v>
      </c>
      <c r="W24" s="175" t="n">
        <f aca="false">SUM(W25:W27)</f>
        <v>250000</v>
      </c>
      <c r="X24" s="175" t="n">
        <f aca="false">SUM(X25:X27)</f>
        <v>250000</v>
      </c>
      <c r="Y24" s="175" t="n">
        <f aca="false">W24-X24</f>
        <v>0</v>
      </c>
      <c r="Z24" s="175" t="n">
        <f aca="false">Y24/W24</f>
        <v>0</v>
      </c>
      <c r="AA24" s="176"/>
      <c r="AB24" s="141"/>
      <c r="AC24" s="141"/>
      <c r="AD24" s="141"/>
      <c r="AE24" s="141"/>
      <c r="AF24" s="141"/>
    </row>
    <row r="25" customFormat="false" ht="78.2" hidden="false" customHeight="true" outlineLevel="0" collapsed="false">
      <c r="A25" s="142" t="s">
        <v>91</v>
      </c>
      <c r="B25" s="143" t="s">
        <v>115</v>
      </c>
      <c r="C25" s="144" t="s">
        <v>116</v>
      </c>
      <c r="D25" s="178" t="s">
        <v>94</v>
      </c>
      <c r="E25" s="179" t="n">
        <v>4000</v>
      </c>
      <c r="F25" s="179" t="n">
        <v>62.5</v>
      </c>
      <c r="G25" s="150" t="n">
        <f aca="false">E25*F25</f>
        <v>250000</v>
      </c>
      <c r="H25" s="148" t="n">
        <v>1</v>
      </c>
      <c r="I25" s="149" t="n">
        <v>250000</v>
      </c>
      <c r="J25" s="150" t="n">
        <f aca="false">H25*I25</f>
        <v>250000</v>
      </c>
      <c r="K25" s="151"/>
      <c r="L25" s="152"/>
      <c r="M25" s="153" t="n">
        <f aca="false">K25*L25</f>
        <v>0</v>
      </c>
      <c r="N25" s="151"/>
      <c r="O25" s="152"/>
      <c r="P25" s="153" t="n">
        <f aca="false">N25*O25</f>
        <v>0</v>
      </c>
      <c r="Q25" s="148"/>
      <c r="R25" s="149"/>
      <c r="S25" s="150" t="n">
        <f aca="false">Q25*R25</f>
        <v>0</v>
      </c>
      <c r="T25" s="148"/>
      <c r="U25" s="149"/>
      <c r="V25" s="150" t="n">
        <f aca="false">T25*U25</f>
        <v>0</v>
      </c>
      <c r="W25" s="154" t="n">
        <f aca="false">G25+M25+S25</f>
        <v>250000</v>
      </c>
      <c r="X25" s="155" t="n">
        <f aca="false">J25+P25+V25</f>
        <v>250000</v>
      </c>
      <c r="Y25" s="155" t="n">
        <f aca="false">W25-X25</f>
        <v>0</v>
      </c>
      <c r="Z25" s="156" t="n">
        <f aca="false">Y25/W25</f>
        <v>0</v>
      </c>
      <c r="AA25" s="157"/>
      <c r="AB25" s="158"/>
      <c r="AC25" s="158"/>
      <c r="AD25" s="158"/>
      <c r="AE25" s="158"/>
      <c r="AF25" s="158"/>
    </row>
    <row r="26" customFormat="false" ht="41.85" hidden="false" customHeight="true" outlineLevel="0" collapsed="false">
      <c r="A26" s="142" t="s">
        <v>91</v>
      </c>
      <c r="B26" s="143" t="s">
        <v>117</v>
      </c>
      <c r="C26" s="183" t="s">
        <v>118</v>
      </c>
      <c r="D26" s="178" t="s">
        <v>97</v>
      </c>
      <c r="E26" s="151"/>
      <c r="F26" s="152"/>
      <c r="G26" s="153" t="n">
        <f aca="false">E26*F26</f>
        <v>0</v>
      </c>
      <c r="H26" s="151"/>
      <c r="I26" s="152"/>
      <c r="J26" s="153" t="n">
        <f aca="false">H26*I26</f>
        <v>0</v>
      </c>
      <c r="K26" s="151"/>
      <c r="L26" s="152"/>
      <c r="M26" s="153" t="n">
        <f aca="false">K26*L26</f>
        <v>0</v>
      </c>
      <c r="N26" s="151"/>
      <c r="O26" s="152"/>
      <c r="P26" s="153" t="n">
        <f aca="false">N26*O26</f>
        <v>0</v>
      </c>
      <c r="Q26" s="151"/>
      <c r="R26" s="152"/>
      <c r="S26" s="153" t="n">
        <f aca="false">Q26*R26</f>
        <v>0</v>
      </c>
      <c r="T26" s="151"/>
      <c r="U26" s="152"/>
      <c r="V26" s="153" t="n">
        <f aca="false">T26*U26</f>
        <v>0</v>
      </c>
      <c r="W26" s="154" t="n">
        <f aca="false">G26+M26+S26</f>
        <v>0</v>
      </c>
      <c r="X26" s="155" t="n">
        <f aca="false">J26+P26+V26</f>
        <v>0</v>
      </c>
      <c r="Y26" s="155" t="n">
        <f aca="false">W26-X26</f>
        <v>0</v>
      </c>
      <c r="Z26" s="156" t="e">
        <f aca="false">Y26/W26</f>
        <v>#DIV/0!</v>
      </c>
      <c r="AA26" s="157"/>
      <c r="AB26" s="158"/>
      <c r="AC26" s="158"/>
      <c r="AD26" s="158"/>
      <c r="AE26" s="158"/>
      <c r="AF26" s="158"/>
    </row>
    <row r="27" customFormat="false" ht="49.15" hidden="false" customHeight="true" outlineLevel="0" collapsed="false">
      <c r="A27" s="159" t="s">
        <v>91</v>
      </c>
      <c r="B27" s="180" t="s">
        <v>119</v>
      </c>
      <c r="C27" s="184" t="s">
        <v>118</v>
      </c>
      <c r="D27" s="182" t="s">
        <v>97</v>
      </c>
      <c r="E27" s="166"/>
      <c r="F27" s="167"/>
      <c r="G27" s="147" t="n">
        <f aca="false">E27*F27</f>
        <v>0</v>
      </c>
      <c r="H27" s="166"/>
      <c r="I27" s="167"/>
      <c r="J27" s="147" t="n">
        <f aca="false">H27*I27</f>
        <v>0</v>
      </c>
      <c r="K27" s="166"/>
      <c r="L27" s="167"/>
      <c r="M27" s="147" t="n">
        <f aca="false">K27*L27</f>
        <v>0</v>
      </c>
      <c r="N27" s="166"/>
      <c r="O27" s="167"/>
      <c r="P27" s="147" t="n">
        <f aca="false">N27*O27</f>
        <v>0</v>
      </c>
      <c r="Q27" s="166"/>
      <c r="R27" s="167"/>
      <c r="S27" s="147" t="n">
        <f aca="false">Q27*R27</f>
        <v>0</v>
      </c>
      <c r="T27" s="166"/>
      <c r="U27" s="167"/>
      <c r="V27" s="147" t="n">
        <f aca="false">T27*U27</f>
        <v>0</v>
      </c>
      <c r="W27" s="168" t="n">
        <f aca="false">G27+M27+S27</f>
        <v>0</v>
      </c>
      <c r="X27" s="155" t="n">
        <f aca="false">J27+P27+V27</f>
        <v>0</v>
      </c>
      <c r="Y27" s="185" t="n">
        <f aca="false">W27-X27</f>
        <v>0</v>
      </c>
      <c r="Z27" s="156" t="e">
        <f aca="false">Y27/W27</f>
        <v>#DIV/0!</v>
      </c>
      <c r="AA27" s="169"/>
      <c r="AB27" s="158"/>
      <c r="AC27" s="158"/>
      <c r="AD27" s="158"/>
      <c r="AE27" s="158"/>
      <c r="AF27" s="158"/>
    </row>
    <row r="28" customFormat="false" ht="33.2" hidden="false" customHeight="true" outlineLevel="0" collapsed="false">
      <c r="A28" s="186" t="s">
        <v>120</v>
      </c>
      <c r="B28" s="187"/>
      <c r="C28" s="188"/>
      <c r="D28" s="189"/>
      <c r="E28" s="190" t="n">
        <f aca="false">E24</f>
        <v>4000</v>
      </c>
      <c r="F28" s="191"/>
      <c r="G28" s="190" t="n">
        <f aca="false">G24</f>
        <v>250000</v>
      </c>
      <c r="H28" s="190" t="n">
        <f aca="false">H24</f>
        <v>1</v>
      </c>
      <c r="I28" s="191"/>
      <c r="J28" s="192" t="n">
        <f aca="false">J24</f>
        <v>250000</v>
      </c>
      <c r="K28" s="192" t="n">
        <f aca="false">K20</f>
        <v>7000</v>
      </c>
      <c r="L28" s="191"/>
      <c r="M28" s="192" t="n">
        <f aca="false">M20</f>
        <v>199850</v>
      </c>
      <c r="N28" s="192" t="n">
        <f aca="false">N20</f>
        <v>0</v>
      </c>
      <c r="O28" s="191"/>
      <c r="P28" s="192" t="n">
        <f aca="false">P20</f>
        <v>0</v>
      </c>
      <c r="Q28" s="193" t="n">
        <f aca="false">Q24</f>
        <v>0</v>
      </c>
      <c r="R28" s="191"/>
      <c r="S28" s="192" t="n">
        <f aca="false">S24</f>
        <v>0</v>
      </c>
      <c r="T28" s="193" t="n">
        <f aca="false">T24</f>
        <v>0</v>
      </c>
      <c r="U28" s="191"/>
      <c r="V28" s="192" t="n">
        <f aca="false">V24</f>
        <v>0</v>
      </c>
      <c r="W28" s="194" t="n">
        <f aca="false">W20+W24</f>
        <v>449850</v>
      </c>
      <c r="X28" s="194" t="n">
        <f aca="false">X20+X24</f>
        <v>250000</v>
      </c>
      <c r="Y28" s="195" t="n">
        <f aca="false">W28-X28</f>
        <v>199850</v>
      </c>
      <c r="Z28" s="195" t="n">
        <f aca="false">Y28/W28</f>
        <v>0.444259197510281</v>
      </c>
      <c r="AA28" s="196"/>
      <c r="AB28" s="11"/>
      <c r="AC28" s="11"/>
      <c r="AD28" s="11"/>
      <c r="AE28" s="11"/>
      <c r="AF28" s="11"/>
    </row>
    <row r="29" customFormat="false" ht="33.2" hidden="false" customHeight="true" outlineLevel="0" collapsed="false">
      <c r="A29" s="197" t="s">
        <v>85</v>
      </c>
      <c r="B29" s="198" t="n">
        <v>5</v>
      </c>
      <c r="C29" s="199" t="s">
        <v>121</v>
      </c>
      <c r="D29" s="200"/>
      <c r="E29" s="126"/>
      <c r="F29" s="126"/>
      <c r="G29" s="126"/>
      <c r="H29" s="126"/>
      <c r="I29" s="126"/>
      <c r="J29" s="126"/>
      <c r="K29" s="126"/>
      <c r="L29" s="126"/>
      <c r="M29" s="126"/>
      <c r="N29" s="126"/>
      <c r="O29" s="126"/>
      <c r="P29" s="126"/>
      <c r="Q29" s="126"/>
      <c r="R29" s="126"/>
      <c r="S29" s="126"/>
      <c r="T29" s="126"/>
      <c r="U29" s="126"/>
      <c r="V29" s="126"/>
      <c r="W29" s="129"/>
      <c r="X29" s="129"/>
      <c r="Y29" s="201"/>
      <c r="Z29" s="129"/>
      <c r="AA29" s="130"/>
      <c r="AB29" s="11"/>
      <c r="AC29" s="11"/>
      <c r="AD29" s="11"/>
      <c r="AE29" s="11"/>
      <c r="AF29" s="11"/>
    </row>
    <row r="30" customFormat="false" ht="30" hidden="false" customHeight="true" outlineLevel="0" collapsed="false">
      <c r="A30" s="122" t="s">
        <v>85</v>
      </c>
      <c r="B30" s="123" t="n">
        <v>6</v>
      </c>
      <c r="C30" s="124" t="s">
        <v>122</v>
      </c>
      <c r="D30" s="125"/>
      <c r="E30" s="126"/>
      <c r="F30" s="126"/>
      <c r="G30" s="126"/>
      <c r="H30" s="126"/>
      <c r="I30" s="126"/>
      <c r="J30" s="126"/>
      <c r="K30" s="126"/>
      <c r="L30" s="126"/>
      <c r="M30" s="126"/>
      <c r="N30" s="126"/>
      <c r="O30" s="126"/>
      <c r="P30" s="126"/>
      <c r="Q30" s="126"/>
      <c r="R30" s="126"/>
      <c r="S30" s="126"/>
      <c r="T30" s="126"/>
      <c r="U30" s="126"/>
      <c r="V30" s="126"/>
      <c r="W30" s="129"/>
      <c r="X30" s="129"/>
      <c r="Y30" s="201"/>
      <c r="Z30" s="129"/>
      <c r="AA30" s="130"/>
      <c r="AB30" s="11"/>
      <c r="AC30" s="11"/>
      <c r="AD30" s="11"/>
      <c r="AE30" s="11"/>
      <c r="AF30" s="11"/>
    </row>
    <row r="31" customFormat="false" ht="30" hidden="false" customHeight="true" outlineLevel="0" collapsed="false">
      <c r="A31" s="131" t="s">
        <v>88</v>
      </c>
      <c r="B31" s="132" t="s">
        <v>123</v>
      </c>
      <c r="C31" s="202" t="s">
        <v>124</v>
      </c>
      <c r="D31" s="134"/>
      <c r="E31" s="135" t="n">
        <f aca="false">SUM(E32:E32)</f>
        <v>0</v>
      </c>
      <c r="F31" s="136"/>
      <c r="G31" s="137" t="n">
        <f aca="false">SUM(G32:G32)</f>
        <v>0</v>
      </c>
      <c r="H31" s="135" t="n">
        <f aca="false">SUM(H32:H32)</f>
        <v>0</v>
      </c>
      <c r="I31" s="136"/>
      <c r="J31" s="137" t="n">
        <f aca="false">SUM(J32:J32)</f>
        <v>0</v>
      </c>
      <c r="K31" s="135" t="n">
        <f aca="false">SUM(K32:K32)</f>
        <v>30</v>
      </c>
      <c r="L31" s="136"/>
      <c r="M31" s="137" t="n">
        <f aca="false">SUM(M32:M32)</f>
        <v>39000</v>
      </c>
      <c r="N31" s="135" t="n">
        <f aca="false">SUM(N32:N32)</f>
        <v>0</v>
      </c>
      <c r="O31" s="136"/>
      <c r="P31" s="137" t="n">
        <f aca="false">SUM(P32:P32)</f>
        <v>0</v>
      </c>
      <c r="Q31" s="135" t="n">
        <f aca="false">SUM(Q32:Q32)</f>
        <v>0</v>
      </c>
      <c r="R31" s="136"/>
      <c r="S31" s="137" t="n">
        <f aca="false">SUM(S32:S32)</f>
        <v>0</v>
      </c>
      <c r="T31" s="135" t="n">
        <f aca="false">SUM(T32:T32)</f>
        <v>0</v>
      </c>
      <c r="U31" s="136"/>
      <c r="V31" s="137" t="n">
        <f aca="false">SUM(V32:V32)</f>
        <v>0</v>
      </c>
      <c r="W31" s="137" t="n">
        <f aca="false">SUM(W32:W32)</f>
        <v>39000</v>
      </c>
      <c r="X31" s="137" t="n">
        <f aca="false">SUM(X32:X32)</f>
        <v>0</v>
      </c>
      <c r="Y31" s="137" t="n">
        <f aca="false">W31-X31</f>
        <v>39000</v>
      </c>
      <c r="Z31" s="139" t="n">
        <f aca="false">Y31/W31</f>
        <v>1</v>
      </c>
      <c r="AA31" s="140"/>
      <c r="AB31" s="141"/>
      <c r="AC31" s="141"/>
      <c r="AD31" s="141"/>
      <c r="AE31" s="141"/>
      <c r="AF31" s="141"/>
    </row>
    <row r="32" customFormat="false" ht="30" hidden="false" customHeight="true" outlineLevel="0" collapsed="false">
      <c r="A32" s="142" t="s">
        <v>91</v>
      </c>
      <c r="B32" s="143" t="s">
        <v>125</v>
      </c>
      <c r="C32" s="203" t="s">
        <v>126</v>
      </c>
      <c r="D32" s="204" t="s">
        <v>97</v>
      </c>
      <c r="E32" s="148"/>
      <c r="F32" s="149"/>
      <c r="G32" s="150" t="n">
        <f aca="false">E32*F32</f>
        <v>0</v>
      </c>
      <c r="H32" s="148"/>
      <c r="I32" s="149"/>
      <c r="J32" s="150" t="n">
        <f aca="false">H32*I32</f>
        <v>0</v>
      </c>
      <c r="K32" s="151" t="n">
        <v>30</v>
      </c>
      <c r="L32" s="152" t="n">
        <v>1300</v>
      </c>
      <c r="M32" s="153" t="n">
        <f aca="false">K32*L32</f>
        <v>39000</v>
      </c>
      <c r="N32" s="151"/>
      <c r="O32" s="152"/>
      <c r="P32" s="153" t="n">
        <f aca="false">N32*O32</f>
        <v>0</v>
      </c>
      <c r="Q32" s="151"/>
      <c r="R32" s="152"/>
      <c r="S32" s="153" t="n">
        <f aca="false">Q32*R32</f>
        <v>0</v>
      </c>
      <c r="T32" s="151"/>
      <c r="U32" s="152"/>
      <c r="V32" s="153" t="n">
        <f aca="false">T32*U32</f>
        <v>0</v>
      </c>
      <c r="W32" s="154" t="n">
        <f aca="false">G32+M32+S32</f>
        <v>39000</v>
      </c>
      <c r="X32" s="155" t="n">
        <f aca="false">J32+P32+V32</f>
        <v>0</v>
      </c>
      <c r="Y32" s="155" t="n">
        <f aca="false">W32-X32</f>
        <v>39000</v>
      </c>
      <c r="Z32" s="156" t="n">
        <f aca="false">Y32/W32</f>
        <v>1</v>
      </c>
      <c r="AA32" s="205"/>
      <c r="AB32" s="158"/>
      <c r="AC32" s="158"/>
      <c r="AD32" s="158"/>
      <c r="AE32" s="158"/>
      <c r="AF32" s="158"/>
    </row>
    <row r="33" customFormat="false" ht="30" hidden="false" customHeight="true" outlineLevel="0" collapsed="false">
      <c r="A33" s="186" t="s">
        <v>127</v>
      </c>
      <c r="B33" s="187"/>
      <c r="C33" s="188"/>
      <c r="D33" s="189"/>
      <c r="E33" s="190" t="s">
        <v>128</v>
      </c>
      <c r="F33" s="191"/>
      <c r="G33" s="192" t="s">
        <v>128</v>
      </c>
      <c r="H33" s="190" t="s">
        <v>128</v>
      </c>
      <c r="I33" s="191"/>
      <c r="J33" s="192" t="s">
        <v>128</v>
      </c>
      <c r="K33" s="192" t="s">
        <v>128</v>
      </c>
      <c r="L33" s="191"/>
      <c r="M33" s="192" t="n">
        <f aca="false">M31</f>
        <v>39000</v>
      </c>
      <c r="N33" s="192" t="s">
        <v>128</v>
      </c>
      <c r="O33" s="191"/>
      <c r="P33" s="192" t="s">
        <v>128</v>
      </c>
      <c r="Q33" s="193" t="s">
        <v>128</v>
      </c>
      <c r="R33" s="191"/>
      <c r="S33" s="192" t="s">
        <v>128</v>
      </c>
      <c r="T33" s="193" t="s">
        <v>128</v>
      </c>
      <c r="U33" s="191"/>
      <c r="V33" s="206" t="s">
        <v>128</v>
      </c>
      <c r="W33" s="207" t="n">
        <f aca="false">W31</f>
        <v>39000</v>
      </c>
      <c r="X33" s="208" t="n">
        <f aca="false">X31</f>
        <v>0</v>
      </c>
      <c r="Y33" s="208" t="n">
        <f aca="false">W33-X33</f>
        <v>39000</v>
      </c>
      <c r="Z33" s="208" t="n">
        <f aca="false">Y33/W33</f>
        <v>1</v>
      </c>
      <c r="AA33" s="209"/>
      <c r="AB33" s="11"/>
      <c r="AC33" s="11"/>
      <c r="AD33" s="11"/>
      <c r="AE33" s="11"/>
      <c r="AF33" s="11"/>
    </row>
    <row r="34" customFormat="false" ht="30" hidden="false" customHeight="true" outlineLevel="0" collapsed="false">
      <c r="A34" s="122" t="s">
        <v>85</v>
      </c>
      <c r="B34" s="198" t="n">
        <v>7</v>
      </c>
      <c r="C34" s="124" t="s">
        <v>129</v>
      </c>
      <c r="D34" s="125"/>
      <c r="E34" s="126"/>
      <c r="F34" s="126"/>
      <c r="G34" s="126"/>
      <c r="H34" s="126"/>
      <c r="I34" s="126"/>
      <c r="J34" s="126"/>
      <c r="K34" s="126"/>
      <c r="L34" s="126"/>
      <c r="M34" s="126"/>
      <c r="N34" s="126"/>
      <c r="O34" s="126"/>
      <c r="P34" s="126"/>
      <c r="Q34" s="126"/>
      <c r="R34" s="126"/>
      <c r="S34" s="126"/>
      <c r="T34" s="126"/>
      <c r="U34" s="126"/>
      <c r="V34" s="126"/>
      <c r="W34" s="210"/>
      <c r="X34" s="210"/>
      <c r="Y34" s="170"/>
      <c r="Z34" s="210"/>
      <c r="AA34" s="211"/>
      <c r="AB34" s="11"/>
      <c r="AC34" s="11"/>
      <c r="AD34" s="11"/>
      <c r="AE34" s="11"/>
      <c r="AF34" s="11"/>
    </row>
    <row r="35" customFormat="false" ht="30" hidden="false" customHeight="true" outlineLevel="0" collapsed="false">
      <c r="A35" s="142" t="s">
        <v>91</v>
      </c>
      <c r="B35" s="143" t="s">
        <v>130</v>
      </c>
      <c r="C35" s="212" t="s">
        <v>131</v>
      </c>
      <c r="D35" s="145" t="s">
        <v>97</v>
      </c>
      <c r="E35" s="151"/>
      <c r="F35" s="152"/>
      <c r="G35" s="153" t="n">
        <f aca="false">E35*F35</f>
        <v>0</v>
      </c>
      <c r="H35" s="151"/>
      <c r="I35" s="152"/>
      <c r="J35" s="153" t="n">
        <f aca="false">H35*I35</f>
        <v>0</v>
      </c>
      <c r="K35" s="151"/>
      <c r="L35" s="152"/>
      <c r="M35" s="153" t="n">
        <f aca="false">K35*L35</f>
        <v>0</v>
      </c>
      <c r="N35" s="151"/>
      <c r="O35" s="152"/>
      <c r="P35" s="153" t="n">
        <f aca="false">N35*O35</f>
        <v>0</v>
      </c>
      <c r="Q35" s="151"/>
      <c r="R35" s="152"/>
      <c r="S35" s="153" t="n">
        <f aca="false">Q35*R35</f>
        <v>0</v>
      </c>
      <c r="T35" s="151"/>
      <c r="U35" s="152"/>
      <c r="V35" s="213" t="n">
        <f aca="false">T35*U35</f>
        <v>0</v>
      </c>
      <c r="W35" s="214" t="n">
        <f aca="false">G35+M35+S35</f>
        <v>0</v>
      </c>
      <c r="X35" s="215" t="n">
        <f aca="false">J35+P35+V35</f>
        <v>0</v>
      </c>
      <c r="Y35" s="215" t="n">
        <f aca="false">W35-X35</f>
        <v>0</v>
      </c>
      <c r="Z35" s="216" t="e">
        <f aca="false">Y35/W35</f>
        <v>#DIV/0!</v>
      </c>
      <c r="AA35" s="217"/>
      <c r="AB35" s="158"/>
      <c r="AC35" s="158"/>
      <c r="AD35" s="158"/>
      <c r="AE35" s="158"/>
      <c r="AF35" s="158"/>
    </row>
    <row r="36" customFormat="false" ht="30" hidden="false" customHeight="true" outlineLevel="0" collapsed="false">
      <c r="A36" s="142" t="s">
        <v>91</v>
      </c>
      <c r="B36" s="143" t="s">
        <v>132</v>
      </c>
      <c r="C36" s="218" t="s">
        <v>133</v>
      </c>
      <c r="D36" s="145" t="s">
        <v>97</v>
      </c>
      <c r="E36" s="151"/>
      <c r="F36" s="152"/>
      <c r="G36" s="153" t="n">
        <f aca="false">E36*F36</f>
        <v>0</v>
      </c>
      <c r="H36" s="151"/>
      <c r="I36" s="152"/>
      <c r="J36" s="153" t="n">
        <f aca="false">H36*I36</f>
        <v>0</v>
      </c>
      <c r="K36" s="146" t="n">
        <v>900</v>
      </c>
      <c r="L36" s="146" t="n">
        <v>40</v>
      </c>
      <c r="M36" s="153" t="n">
        <f aca="false">K36*L36</f>
        <v>36000</v>
      </c>
      <c r="N36" s="151"/>
      <c r="O36" s="152"/>
      <c r="P36" s="153" t="n">
        <f aca="false">N36*O36</f>
        <v>0</v>
      </c>
      <c r="Q36" s="151"/>
      <c r="R36" s="152"/>
      <c r="S36" s="153" t="n">
        <f aca="false">Q36*R36</f>
        <v>0</v>
      </c>
      <c r="T36" s="151"/>
      <c r="U36" s="152"/>
      <c r="V36" s="213" t="n">
        <f aca="false">T36*U36</f>
        <v>0</v>
      </c>
      <c r="W36" s="219" t="n">
        <f aca="false">G36+M36+S36</f>
        <v>36000</v>
      </c>
      <c r="X36" s="155" t="n">
        <f aca="false">J36+P36+V36</f>
        <v>0</v>
      </c>
      <c r="Y36" s="155" t="n">
        <f aca="false">W36-X36</f>
        <v>36000</v>
      </c>
      <c r="Z36" s="156" t="n">
        <f aca="false">Y36/W36</f>
        <v>1</v>
      </c>
      <c r="AA36" s="205"/>
      <c r="AB36" s="158"/>
      <c r="AC36" s="158"/>
      <c r="AD36" s="158"/>
      <c r="AE36" s="158"/>
      <c r="AF36" s="158"/>
    </row>
    <row r="37" customFormat="false" ht="26.85" hidden="false" customHeight="true" outlineLevel="0" collapsed="false">
      <c r="A37" s="142" t="s">
        <v>91</v>
      </c>
      <c r="B37" s="143" t="s">
        <v>134</v>
      </c>
      <c r="C37" s="220" t="s">
        <v>135</v>
      </c>
      <c r="D37" s="145" t="s">
        <v>97</v>
      </c>
      <c r="E37" s="151"/>
      <c r="F37" s="152"/>
      <c r="G37" s="153" t="n">
        <f aca="false">E37*F37</f>
        <v>0</v>
      </c>
      <c r="H37" s="151"/>
      <c r="I37" s="152"/>
      <c r="J37" s="153" t="n">
        <f aca="false">H37*I37</f>
        <v>0</v>
      </c>
      <c r="K37" s="146" t="n">
        <v>2000</v>
      </c>
      <c r="L37" s="146" t="n">
        <v>2</v>
      </c>
      <c r="M37" s="153" t="n">
        <f aca="false">K37*L37</f>
        <v>4000</v>
      </c>
      <c r="N37" s="151"/>
      <c r="O37" s="152"/>
      <c r="P37" s="153" t="n">
        <f aca="false">N37*O37</f>
        <v>0</v>
      </c>
      <c r="Q37" s="151"/>
      <c r="R37" s="152"/>
      <c r="S37" s="153" t="n">
        <f aca="false">Q37*R37</f>
        <v>0</v>
      </c>
      <c r="T37" s="151"/>
      <c r="U37" s="152"/>
      <c r="V37" s="213" t="n">
        <f aca="false">T37*U37</f>
        <v>0</v>
      </c>
      <c r="W37" s="219" t="n">
        <f aca="false">G37+M37+S37</f>
        <v>4000</v>
      </c>
      <c r="X37" s="155" t="n">
        <f aca="false">J37+P37+V37</f>
        <v>0</v>
      </c>
      <c r="Y37" s="155" t="n">
        <f aca="false">W37-X37</f>
        <v>4000</v>
      </c>
      <c r="Z37" s="156" t="n">
        <f aca="false">Y37/W37</f>
        <v>1</v>
      </c>
      <c r="AA37" s="205"/>
      <c r="AB37" s="158"/>
      <c r="AC37" s="158"/>
      <c r="AD37" s="158"/>
      <c r="AE37" s="158"/>
      <c r="AF37" s="158"/>
    </row>
    <row r="38" customFormat="false" ht="26.85" hidden="false" customHeight="true" outlineLevel="0" collapsed="false">
      <c r="A38" s="142" t="s">
        <v>91</v>
      </c>
      <c r="B38" s="143" t="s">
        <v>136</v>
      </c>
      <c r="C38" s="220" t="s">
        <v>137</v>
      </c>
      <c r="D38" s="145" t="s">
        <v>97</v>
      </c>
      <c r="E38" s="151"/>
      <c r="F38" s="152"/>
      <c r="G38" s="153" t="n">
        <f aca="false">E38*F38</f>
        <v>0</v>
      </c>
      <c r="H38" s="151"/>
      <c r="I38" s="152"/>
      <c r="J38" s="153" t="n">
        <f aca="false">H38*I38</f>
        <v>0</v>
      </c>
      <c r="K38" s="146" t="n">
        <v>5000</v>
      </c>
      <c r="L38" s="146" t="n">
        <v>1</v>
      </c>
      <c r="M38" s="153" t="n">
        <f aca="false">K38*L38</f>
        <v>5000</v>
      </c>
      <c r="N38" s="151"/>
      <c r="O38" s="152"/>
      <c r="P38" s="153" t="n">
        <f aca="false">N38*O38</f>
        <v>0</v>
      </c>
      <c r="Q38" s="151"/>
      <c r="R38" s="152"/>
      <c r="S38" s="153" t="n">
        <f aca="false">Q38*R38</f>
        <v>0</v>
      </c>
      <c r="T38" s="151"/>
      <c r="U38" s="152"/>
      <c r="V38" s="213" t="n">
        <f aca="false">T38*U38</f>
        <v>0</v>
      </c>
      <c r="W38" s="219" t="n">
        <f aca="false">G38+M38+S38</f>
        <v>5000</v>
      </c>
      <c r="X38" s="155" t="n">
        <f aca="false">J38+P38+V38</f>
        <v>0</v>
      </c>
      <c r="Y38" s="155" t="n">
        <f aca="false">W38-X38</f>
        <v>5000</v>
      </c>
      <c r="Z38" s="156" t="n">
        <f aca="false">Y38/W38</f>
        <v>1</v>
      </c>
      <c r="AA38" s="205"/>
      <c r="AB38" s="158"/>
      <c r="AC38" s="158"/>
      <c r="AD38" s="158"/>
      <c r="AE38" s="158"/>
      <c r="AF38" s="158"/>
    </row>
    <row r="39" customFormat="false" ht="26.85" hidden="false" customHeight="true" outlineLevel="0" collapsed="false">
      <c r="A39" s="142" t="s">
        <v>91</v>
      </c>
      <c r="B39" s="143" t="s">
        <v>138</v>
      </c>
      <c r="C39" s="221" t="s">
        <v>139</v>
      </c>
      <c r="D39" s="145" t="s">
        <v>97</v>
      </c>
      <c r="E39" s="151"/>
      <c r="F39" s="152"/>
      <c r="G39" s="153" t="n">
        <f aca="false">E39*F39</f>
        <v>0</v>
      </c>
      <c r="H39" s="151"/>
      <c r="I39" s="152"/>
      <c r="J39" s="153" t="n">
        <f aca="false">H39*I39</f>
        <v>0</v>
      </c>
      <c r="K39" s="146" t="n">
        <v>12</v>
      </c>
      <c r="L39" s="146" t="n">
        <v>500</v>
      </c>
      <c r="M39" s="153" t="n">
        <f aca="false">K39*L39</f>
        <v>6000</v>
      </c>
      <c r="N39" s="151" t="n">
        <v>12</v>
      </c>
      <c r="O39" s="152" t="n">
        <v>950</v>
      </c>
      <c r="P39" s="153" t="n">
        <f aca="false">N39*O39</f>
        <v>11400</v>
      </c>
      <c r="Q39" s="151"/>
      <c r="R39" s="152"/>
      <c r="S39" s="153" t="n">
        <f aca="false">Q39*R39</f>
        <v>0</v>
      </c>
      <c r="T39" s="151"/>
      <c r="U39" s="152"/>
      <c r="V39" s="213" t="n">
        <f aca="false">T39*U39</f>
        <v>0</v>
      </c>
      <c r="W39" s="219" t="n">
        <f aca="false">G39+M39+S39</f>
        <v>6000</v>
      </c>
      <c r="X39" s="155" t="n">
        <f aca="false">J39+P39+V39</f>
        <v>11400</v>
      </c>
      <c r="Y39" s="155" t="n">
        <f aca="false">W39-X39</f>
        <v>-5400</v>
      </c>
      <c r="Z39" s="156" t="n">
        <f aca="false">Y39/W39</f>
        <v>-0.9</v>
      </c>
      <c r="AA39" s="205"/>
      <c r="AB39" s="158"/>
      <c r="AC39" s="158"/>
      <c r="AD39" s="158"/>
      <c r="AE39" s="158"/>
      <c r="AF39" s="158"/>
    </row>
    <row r="40" customFormat="false" ht="26.85" hidden="false" customHeight="true" outlineLevel="0" collapsed="false">
      <c r="A40" s="142" t="s">
        <v>91</v>
      </c>
      <c r="B40" s="143" t="s">
        <v>140</v>
      </c>
      <c r="C40" s="221" t="s">
        <v>141</v>
      </c>
      <c r="D40" s="145" t="s">
        <v>97</v>
      </c>
      <c r="E40" s="151"/>
      <c r="F40" s="152"/>
      <c r="G40" s="153" t="n">
        <f aca="false">E40*F40</f>
        <v>0</v>
      </c>
      <c r="H40" s="151"/>
      <c r="I40" s="152"/>
      <c r="J40" s="153" t="n">
        <f aca="false">H40*I40</f>
        <v>0</v>
      </c>
      <c r="K40" s="146" t="n">
        <v>30</v>
      </c>
      <c r="L40" s="146" t="n">
        <v>40</v>
      </c>
      <c r="M40" s="153" t="n">
        <f aca="false">K40*L40</f>
        <v>1200</v>
      </c>
      <c r="N40" s="151"/>
      <c r="O40" s="152"/>
      <c r="P40" s="153" t="n">
        <f aca="false">N40*O40</f>
        <v>0</v>
      </c>
      <c r="Q40" s="151"/>
      <c r="R40" s="152"/>
      <c r="S40" s="153" t="n">
        <f aca="false">Q40*R40</f>
        <v>0</v>
      </c>
      <c r="T40" s="151"/>
      <c r="U40" s="152"/>
      <c r="V40" s="213" t="n">
        <f aca="false">T40*U40</f>
        <v>0</v>
      </c>
      <c r="W40" s="219" t="n">
        <f aca="false">G40+M40+S40</f>
        <v>1200</v>
      </c>
      <c r="X40" s="155" t="n">
        <f aca="false">J40+P40+V40</f>
        <v>0</v>
      </c>
      <c r="Y40" s="155" t="n">
        <f aca="false">W40-X40</f>
        <v>1200</v>
      </c>
      <c r="Z40" s="156" t="n">
        <f aca="false">Y40/W40</f>
        <v>1</v>
      </c>
      <c r="AA40" s="205"/>
      <c r="AB40" s="158"/>
      <c r="AC40" s="158"/>
      <c r="AD40" s="158"/>
      <c r="AE40" s="158"/>
      <c r="AF40" s="158"/>
    </row>
    <row r="41" customFormat="false" ht="26.85" hidden="false" customHeight="true" outlineLevel="0" collapsed="false">
      <c r="A41" s="142" t="s">
        <v>91</v>
      </c>
      <c r="B41" s="143" t="s">
        <v>142</v>
      </c>
      <c r="C41" s="220" t="s">
        <v>143</v>
      </c>
      <c r="D41" s="145" t="s">
        <v>97</v>
      </c>
      <c r="E41" s="151"/>
      <c r="F41" s="152"/>
      <c r="G41" s="153" t="n">
        <f aca="false">E41*F41</f>
        <v>0</v>
      </c>
      <c r="H41" s="151"/>
      <c r="I41" s="152"/>
      <c r="J41" s="153" t="n">
        <f aca="false">H41*I41</f>
        <v>0</v>
      </c>
      <c r="K41" s="146" t="n">
        <v>40</v>
      </c>
      <c r="L41" s="146" t="n">
        <v>110</v>
      </c>
      <c r="M41" s="153" t="n">
        <f aca="false">K41*L41</f>
        <v>4400</v>
      </c>
      <c r="N41" s="151" t="n">
        <v>50</v>
      </c>
      <c r="O41" s="152" t="n">
        <v>358</v>
      </c>
      <c r="P41" s="153" t="n">
        <f aca="false">N41*O41</f>
        <v>17900</v>
      </c>
      <c r="Q41" s="151"/>
      <c r="R41" s="152"/>
      <c r="S41" s="153" t="n">
        <f aca="false">Q41*R41</f>
        <v>0</v>
      </c>
      <c r="T41" s="151"/>
      <c r="U41" s="152"/>
      <c r="V41" s="213" t="n">
        <f aca="false">T41*U41</f>
        <v>0</v>
      </c>
      <c r="W41" s="219" t="n">
        <f aca="false">G41+M41+S41</f>
        <v>4400</v>
      </c>
      <c r="X41" s="155" t="n">
        <f aca="false">J41+P41+V41</f>
        <v>17900</v>
      </c>
      <c r="Y41" s="155" t="n">
        <f aca="false">W41-X41</f>
        <v>-13500</v>
      </c>
      <c r="Z41" s="156" t="n">
        <f aca="false">Y41/W41</f>
        <v>-3.06818181818182</v>
      </c>
      <c r="AA41" s="205"/>
      <c r="AB41" s="158"/>
      <c r="AC41" s="158"/>
      <c r="AD41" s="158"/>
      <c r="AE41" s="158"/>
      <c r="AF41" s="158"/>
    </row>
    <row r="42" customFormat="false" ht="26.85" hidden="false" customHeight="true" outlineLevel="0" collapsed="false">
      <c r="A42" s="142" t="s">
        <v>91</v>
      </c>
      <c r="B42" s="143" t="s">
        <v>144</v>
      </c>
      <c r="C42" s="218" t="s">
        <v>145</v>
      </c>
      <c r="D42" s="145" t="s">
        <v>97</v>
      </c>
      <c r="E42" s="151"/>
      <c r="F42" s="152"/>
      <c r="G42" s="153" t="n">
        <f aca="false">E42*F42</f>
        <v>0</v>
      </c>
      <c r="H42" s="151"/>
      <c r="I42" s="152"/>
      <c r="J42" s="153" t="n">
        <f aca="false">H42*I42</f>
        <v>0</v>
      </c>
      <c r="K42" s="146" t="n">
        <v>50</v>
      </c>
      <c r="L42" s="146" t="n">
        <v>30</v>
      </c>
      <c r="M42" s="153" t="n">
        <f aca="false">K42*L42</f>
        <v>1500</v>
      </c>
      <c r="N42" s="151" t="n">
        <v>240</v>
      </c>
      <c r="O42" s="152" t="n">
        <v>15</v>
      </c>
      <c r="P42" s="153" t="n">
        <f aca="false">N42*O42</f>
        <v>3600</v>
      </c>
      <c r="Q42" s="151"/>
      <c r="R42" s="152"/>
      <c r="S42" s="153" t="n">
        <f aca="false">Q42*R42</f>
        <v>0</v>
      </c>
      <c r="T42" s="151"/>
      <c r="U42" s="152"/>
      <c r="V42" s="213" t="n">
        <f aca="false">T42*U42</f>
        <v>0</v>
      </c>
      <c r="W42" s="219" t="n">
        <f aca="false">G42+M42+S42</f>
        <v>1500</v>
      </c>
      <c r="X42" s="155" t="n">
        <f aca="false">J42+P42+V42</f>
        <v>3600</v>
      </c>
      <c r="Y42" s="155" t="n">
        <f aca="false">W42-X42</f>
        <v>-2100</v>
      </c>
      <c r="Z42" s="156" t="n">
        <f aca="false">Y42/W42</f>
        <v>-1.4</v>
      </c>
      <c r="AA42" s="205"/>
      <c r="AB42" s="158"/>
      <c r="AC42" s="158"/>
      <c r="AD42" s="158"/>
      <c r="AE42" s="158"/>
      <c r="AF42" s="158"/>
    </row>
    <row r="43" customFormat="false" ht="26.85" hidden="false" customHeight="true" outlineLevel="0" collapsed="false">
      <c r="A43" s="159" t="s">
        <v>91</v>
      </c>
      <c r="B43" s="143" t="s">
        <v>146</v>
      </c>
      <c r="C43" s="218" t="s">
        <v>147</v>
      </c>
      <c r="D43" s="145" t="s">
        <v>97</v>
      </c>
      <c r="E43" s="166"/>
      <c r="F43" s="167"/>
      <c r="G43" s="153" t="n">
        <f aca="false">E43*F43</f>
        <v>0</v>
      </c>
      <c r="H43" s="166"/>
      <c r="I43" s="167"/>
      <c r="J43" s="153" t="n">
        <f aca="false">H43*I43</f>
        <v>0</v>
      </c>
      <c r="K43" s="146" t="n">
        <v>70</v>
      </c>
      <c r="L43" s="146" t="n">
        <v>20</v>
      </c>
      <c r="M43" s="153" t="n">
        <f aca="false">K43*L43</f>
        <v>1400</v>
      </c>
      <c r="N43" s="151" t="n">
        <v>100</v>
      </c>
      <c r="O43" s="152" t="n">
        <v>73</v>
      </c>
      <c r="P43" s="153" t="n">
        <f aca="false">N43*O43</f>
        <v>7300</v>
      </c>
      <c r="Q43" s="151"/>
      <c r="R43" s="152"/>
      <c r="S43" s="153" t="n">
        <f aca="false">Q43*R43</f>
        <v>0</v>
      </c>
      <c r="T43" s="151"/>
      <c r="U43" s="152"/>
      <c r="V43" s="213" t="n">
        <f aca="false">T43*U43</f>
        <v>0</v>
      </c>
      <c r="W43" s="219" t="n">
        <f aca="false">G43+M43+S43</f>
        <v>1400</v>
      </c>
      <c r="X43" s="155" t="n">
        <f aca="false">J43+P43+V43</f>
        <v>7300</v>
      </c>
      <c r="Y43" s="155" t="n">
        <f aca="false">W43-X43</f>
        <v>-5900</v>
      </c>
      <c r="Z43" s="156" t="n">
        <f aca="false">Y43/W43</f>
        <v>-4.21428571428571</v>
      </c>
      <c r="AA43" s="222"/>
      <c r="AB43" s="158"/>
      <c r="AC43" s="158"/>
      <c r="AD43" s="158"/>
      <c r="AE43" s="158"/>
      <c r="AF43" s="158"/>
    </row>
    <row r="44" customFormat="false" ht="26.85" hidden="false" customHeight="true" outlineLevel="0" collapsed="false">
      <c r="A44" s="159" t="s">
        <v>91</v>
      </c>
      <c r="B44" s="143" t="s">
        <v>148</v>
      </c>
      <c r="C44" s="218" t="s">
        <v>149</v>
      </c>
      <c r="D44" s="145" t="s">
        <v>97</v>
      </c>
      <c r="E44" s="151"/>
      <c r="F44" s="152"/>
      <c r="G44" s="153" t="n">
        <f aca="false">E44*F44</f>
        <v>0</v>
      </c>
      <c r="H44" s="151"/>
      <c r="I44" s="152"/>
      <c r="J44" s="153" t="n">
        <f aca="false">H44*I44</f>
        <v>0</v>
      </c>
      <c r="K44" s="146" t="n">
        <v>70</v>
      </c>
      <c r="L44" s="146" t="n">
        <v>15</v>
      </c>
      <c r="M44" s="153" t="n">
        <f aca="false">K44*L44</f>
        <v>1050</v>
      </c>
      <c r="N44" s="151" t="n">
        <v>1000</v>
      </c>
      <c r="O44" s="152" t="n">
        <v>3.1</v>
      </c>
      <c r="P44" s="153" t="n">
        <f aca="false">N44*O44</f>
        <v>3100</v>
      </c>
      <c r="Q44" s="151"/>
      <c r="R44" s="152"/>
      <c r="S44" s="153" t="n">
        <f aca="false">Q44*R44</f>
        <v>0</v>
      </c>
      <c r="T44" s="151"/>
      <c r="U44" s="152"/>
      <c r="V44" s="213" t="n">
        <f aca="false">T44*U44</f>
        <v>0</v>
      </c>
      <c r="W44" s="219" t="n">
        <f aca="false">G44+M44+S44</f>
        <v>1050</v>
      </c>
      <c r="X44" s="155" t="n">
        <f aca="false">J44+P44+V44</f>
        <v>3100</v>
      </c>
      <c r="Y44" s="155" t="n">
        <f aca="false">W44-X44</f>
        <v>-2050</v>
      </c>
      <c r="Z44" s="156" t="n">
        <f aca="false">Y44/W44</f>
        <v>-1.95238095238095</v>
      </c>
      <c r="AA44" s="205"/>
      <c r="AB44" s="158"/>
      <c r="AC44" s="158"/>
      <c r="AD44" s="158"/>
      <c r="AE44" s="158"/>
      <c r="AF44" s="158"/>
    </row>
    <row r="45" customFormat="false" ht="26.85" hidden="false" customHeight="true" outlineLevel="0" collapsed="false">
      <c r="A45" s="142" t="s">
        <v>91</v>
      </c>
      <c r="B45" s="143" t="s">
        <v>150</v>
      </c>
      <c r="C45" s="218" t="s">
        <v>151</v>
      </c>
      <c r="D45" s="145" t="s">
        <v>97</v>
      </c>
      <c r="E45" s="151"/>
      <c r="F45" s="152"/>
      <c r="G45" s="153" t="n">
        <f aca="false">E45*F45</f>
        <v>0</v>
      </c>
      <c r="H45" s="151"/>
      <c r="I45" s="152"/>
      <c r="J45" s="153" t="n">
        <f aca="false">H45*I45</f>
        <v>0</v>
      </c>
      <c r="K45" s="146" t="n">
        <v>100</v>
      </c>
      <c r="L45" s="146" t="n">
        <v>10</v>
      </c>
      <c r="M45" s="153" t="n">
        <f aca="false">K45*L45</f>
        <v>1000</v>
      </c>
      <c r="N45" s="151"/>
      <c r="O45" s="152"/>
      <c r="P45" s="153" t="n">
        <f aca="false">N45*O45</f>
        <v>0</v>
      </c>
      <c r="Q45" s="151"/>
      <c r="R45" s="152"/>
      <c r="S45" s="153" t="n">
        <f aca="false">Q45*R45</f>
        <v>0</v>
      </c>
      <c r="T45" s="151"/>
      <c r="U45" s="152"/>
      <c r="V45" s="213" t="n">
        <f aca="false">T45*U45</f>
        <v>0</v>
      </c>
      <c r="W45" s="219" t="n">
        <f aca="false">G45+M45+S45</f>
        <v>1000</v>
      </c>
      <c r="X45" s="155" t="n">
        <f aca="false">J45+P45+V45</f>
        <v>0</v>
      </c>
      <c r="Y45" s="155" t="n">
        <f aca="false">W45-X45</f>
        <v>1000</v>
      </c>
      <c r="Z45" s="156" t="n">
        <f aca="false">Y45/W45</f>
        <v>1</v>
      </c>
      <c r="AA45" s="205"/>
      <c r="AB45" s="158"/>
      <c r="AC45" s="158"/>
      <c r="AD45" s="158"/>
      <c r="AE45" s="158"/>
      <c r="AF45" s="158"/>
    </row>
    <row r="46" customFormat="false" ht="26.85" hidden="false" customHeight="true" outlineLevel="0" collapsed="false">
      <c r="A46" s="142" t="s">
        <v>91</v>
      </c>
      <c r="B46" s="143" t="s">
        <v>152</v>
      </c>
      <c r="C46" s="218" t="s">
        <v>153</v>
      </c>
      <c r="D46" s="145" t="s">
        <v>97</v>
      </c>
      <c r="E46" s="151"/>
      <c r="F46" s="152"/>
      <c r="G46" s="153" t="n">
        <f aca="false">E46*F46</f>
        <v>0</v>
      </c>
      <c r="H46" s="151"/>
      <c r="I46" s="152"/>
      <c r="J46" s="153" t="n">
        <f aca="false">H46*I46</f>
        <v>0</v>
      </c>
      <c r="K46" s="146" t="n">
        <v>1500</v>
      </c>
      <c r="L46" s="146" t="n">
        <v>10</v>
      </c>
      <c r="M46" s="153" t="n">
        <f aca="false">K46*L46</f>
        <v>15000</v>
      </c>
      <c r="N46" s="151"/>
      <c r="O46" s="152"/>
      <c r="P46" s="153" t="n">
        <f aca="false">N46*O46</f>
        <v>0</v>
      </c>
      <c r="Q46" s="151"/>
      <c r="R46" s="152"/>
      <c r="S46" s="153" t="n">
        <f aca="false">Q46*R46</f>
        <v>0</v>
      </c>
      <c r="T46" s="151"/>
      <c r="U46" s="152"/>
      <c r="V46" s="213" t="n">
        <f aca="false">T46*U46</f>
        <v>0</v>
      </c>
      <c r="W46" s="219" t="n">
        <f aca="false">G46+M46+S46</f>
        <v>15000</v>
      </c>
      <c r="X46" s="155" t="n">
        <f aca="false">J46+P46+V46</f>
        <v>0</v>
      </c>
      <c r="Y46" s="155" t="n">
        <f aca="false">W46-X46</f>
        <v>15000</v>
      </c>
      <c r="Z46" s="156" t="n">
        <f aca="false">Y46/W46</f>
        <v>1</v>
      </c>
      <c r="AA46" s="205"/>
      <c r="AB46" s="158"/>
      <c r="AC46" s="158"/>
      <c r="AD46" s="158"/>
      <c r="AE46" s="158"/>
      <c r="AF46" s="158"/>
    </row>
    <row r="47" customFormat="false" ht="26.85" hidden="false" customHeight="true" outlineLevel="0" collapsed="false">
      <c r="A47" s="142" t="s">
        <v>91</v>
      </c>
      <c r="B47" s="143" t="s">
        <v>154</v>
      </c>
      <c r="C47" s="220" t="s">
        <v>155</v>
      </c>
      <c r="D47" s="145" t="s">
        <v>97</v>
      </c>
      <c r="E47" s="151"/>
      <c r="F47" s="152"/>
      <c r="G47" s="153" t="n">
        <f aca="false">E47*F47</f>
        <v>0</v>
      </c>
      <c r="H47" s="151"/>
      <c r="I47" s="152"/>
      <c r="J47" s="153" t="n">
        <f aca="false">H47*I47</f>
        <v>0</v>
      </c>
      <c r="K47" s="146" t="n">
        <v>1500</v>
      </c>
      <c r="L47" s="146" t="n">
        <v>11</v>
      </c>
      <c r="M47" s="153" t="n">
        <f aca="false">K47*L47</f>
        <v>16500</v>
      </c>
      <c r="N47" s="151"/>
      <c r="O47" s="152"/>
      <c r="P47" s="153" t="n">
        <f aca="false">N47*O47</f>
        <v>0</v>
      </c>
      <c r="Q47" s="151"/>
      <c r="R47" s="152"/>
      <c r="S47" s="153" t="n">
        <f aca="false">Q47*R47</f>
        <v>0</v>
      </c>
      <c r="T47" s="151"/>
      <c r="U47" s="152"/>
      <c r="V47" s="213" t="n">
        <f aca="false">T47*U47</f>
        <v>0</v>
      </c>
      <c r="W47" s="219" t="n">
        <f aca="false">G47+M47+S47</f>
        <v>16500</v>
      </c>
      <c r="X47" s="155" t="n">
        <f aca="false">J47+P47+V47</f>
        <v>0</v>
      </c>
      <c r="Y47" s="155" t="n">
        <f aca="false">W47-X47</f>
        <v>16500</v>
      </c>
      <c r="Z47" s="156" t="n">
        <f aca="false">Y47/W47</f>
        <v>1</v>
      </c>
      <c r="AA47" s="205"/>
      <c r="AB47" s="158"/>
      <c r="AC47" s="158"/>
      <c r="AD47" s="158"/>
      <c r="AE47" s="158"/>
      <c r="AF47" s="158"/>
    </row>
    <row r="48" customFormat="false" ht="26.85" hidden="false" customHeight="true" outlineLevel="0" collapsed="false">
      <c r="A48" s="159" t="s">
        <v>91</v>
      </c>
      <c r="B48" s="143" t="s">
        <v>156</v>
      </c>
      <c r="C48" s="220" t="s">
        <v>157</v>
      </c>
      <c r="D48" s="145" t="s">
        <v>97</v>
      </c>
      <c r="E48" s="151"/>
      <c r="F48" s="152"/>
      <c r="G48" s="153" t="n">
        <f aca="false">E48*F48</f>
        <v>0</v>
      </c>
      <c r="H48" s="151"/>
      <c r="I48" s="152"/>
      <c r="J48" s="153" t="n">
        <f aca="false">H48*I48</f>
        <v>0</v>
      </c>
      <c r="K48" s="146" t="n">
        <v>2500</v>
      </c>
      <c r="L48" s="146" t="n">
        <v>2.5</v>
      </c>
      <c r="M48" s="153" t="n">
        <f aca="false">K48*L48</f>
        <v>6250</v>
      </c>
      <c r="N48" s="151"/>
      <c r="O48" s="152"/>
      <c r="P48" s="153" t="n">
        <f aca="false">N48*O48</f>
        <v>0</v>
      </c>
      <c r="Q48" s="151"/>
      <c r="R48" s="152"/>
      <c r="S48" s="153" t="n">
        <f aca="false">Q48*R48</f>
        <v>0</v>
      </c>
      <c r="T48" s="151"/>
      <c r="U48" s="152"/>
      <c r="V48" s="213" t="n">
        <f aca="false">T48*U48</f>
        <v>0</v>
      </c>
      <c r="W48" s="219" t="n">
        <f aca="false">G48+M48+S48</f>
        <v>6250</v>
      </c>
      <c r="X48" s="155" t="n">
        <f aca="false">J48+P48+V48</f>
        <v>0</v>
      </c>
      <c r="Y48" s="155" t="n">
        <f aca="false">W48-X48</f>
        <v>6250</v>
      </c>
      <c r="Z48" s="156" t="n">
        <f aca="false">Y48/W48</f>
        <v>1</v>
      </c>
      <c r="AA48" s="205"/>
      <c r="AB48" s="158"/>
      <c r="AC48" s="158"/>
      <c r="AD48" s="158"/>
      <c r="AE48" s="158"/>
      <c r="AF48" s="158"/>
    </row>
    <row r="49" customFormat="false" ht="26.85" hidden="false" customHeight="true" outlineLevel="0" collapsed="false">
      <c r="A49" s="142" t="s">
        <v>91</v>
      </c>
      <c r="B49" s="143" t="s">
        <v>158</v>
      </c>
      <c r="C49" s="220" t="s">
        <v>159</v>
      </c>
      <c r="D49" s="145" t="s">
        <v>97</v>
      </c>
      <c r="E49" s="151"/>
      <c r="F49" s="152"/>
      <c r="G49" s="153" t="n">
        <f aca="false">E49*F49</f>
        <v>0</v>
      </c>
      <c r="H49" s="151"/>
      <c r="I49" s="152"/>
      <c r="J49" s="153" t="n">
        <f aca="false">H49*I49</f>
        <v>0</v>
      </c>
      <c r="K49" s="146" t="n">
        <v>1</v>
      </c>
      <c r="L49" s="146" t="n">
        <v>11650</v>
      </c>
      <c r="M49" s="153" t="n">
        <f aca="false">K49*L49</f>
        <v>11650</v>
      </c>
      <c r="N49" s="151"/>
      <c r="O49" s="152"/>
      <c r="P49" s="153" t="n">
        <f aca="false">N49*O49</f>
        <v>0</v>
      </c>
      <c r="Q49" s="151"/>
      <c r="R49" s="152"/>
      <c r="S49" s="153" t="n">
        <f aca="false">Q49*R49</f>
        <v>0</v>
      </c>
      <c r="T49" s="151"/>
      <c r="U49" s="152"/>
      <c r="V49" s="213" t="n">
        <f aca="false">T49*U49</f>
        <v>0</v>
      </c>
      <c r="W49" s="219" t="n">
        <f aca="false">G49+M49+S49</f>
        <v>11650</v>
      </c>
      <c r="X49" s="155" t="n">
        <f aca="false">J49+P49+V49</f>
        <v>0</v>
      </c>
      <c r="Y49" s="155" t="n">
        <f aca="false">W49-X49</f>
        <v>11650</v>
      </c>
      <c r="Z49" s="156" t="n">
        <f aca="false">Y49/W49</f>
        <v>1</v>
      </c>
      <c r="AA49" s="205"/>
      <c r="AB49" s="158"/>
      <c r="AC49" s="158"/>
      <c r="AD49" s="158"/>
      <c r="AE49" s="158"/>
      <c r="AF49" s="158"/>
    </row>
    <row r="50" customFormat="false" ht="26.85" hidden="false" customHeight="true" outlineLevel="0" collapsed="false">
      <c r="A50" s="159" t="s">
        <v>91</v>
      </c>
      <c r="B50" s="143" t="s">
        <v>160</v>
      </c>
      <c r="C50" s="223" t="s">
        <v>161</v>
      </c>
      <c r="D50" s="145" t="s">
        <v>97</v>
      </c>
      <c r="E50" s="151"/>
      <c r="F50" s="152"/>
      <c r="G50" s="153" t="n">
        <f aca="false">E50*F50</f>
        <v>0</v>
      </c>
      <c r="H50" s="151"/>
      <c r="I50" s="152"/>
      <c r="J50" s="153" t="n">
        <f aca="false">H50*I50</f>
        <v>0</v>
      </c>
      <c r="K50" s="146" t="n">
        <v>2500</v>
      </c>
      <c r="L50" s="146" t="n">
        <v>10</v>
      </c>
      <c r="M50" s="153" t="n">
        <f aca="false">K50*L50</f>
        <v>25000</v>
      </c>
      <c r="N50" s="151"/>
      <c r="O50" s="152"/>
      <c r="P50" s="153" t="n">
        <f aca="false">N50*O50</f>
        <v>0</v>
      </c>
      <c r="Q50" s="151"/>
      <c r="R50" s="152"/>
      <c r="S50" s="153" t="n">
        <f aca="false">Q50*R50</f>
        <v>0</v>
      </c>
      <c r="T50" s="151"/>
      <c r="U50" s="152"/>
      <c r="V50" s="213" t="n">
        <f aca="false">T50*U50</f>
        <v>0</v>
      </c>
      <c r="W50" s="219" t="n">
        <f aca="false">G50+M50+S50</f>
        <v>25000</v>
      </c>
      <c r="X50" s="155" t="n">
        <f aca="false">J50+P50+V50</f>
        <v>0</v>
      </c>
      <c r="Y50" s="155" t="n">
        <f aca="false">W50-X50</f>
        <v>25000</v>
      </c>
      <c r="Z50" s="156" t="n">
        <f aca="false">Y50/W50</f>
        <v>1</v>
      </c>
      <c r="AA50" s="205"/>
      <c r="AB50" s="158"/>
      <c r="AC50" s="158"/>
      <c r="AD50" s="158"/>
      <c r="AE50" s="158"/>
      <c r="AF50" s="158"/>
    </row>
    <row r="51" customFormat="false" ht="26.85" hidden="false" customHeight="true" outlineLevel="0" collapsed="false">
      <c r="A51" s="142" t="s">
        <v>91</v>
      </c>
      <c r="B51" s="143" t="s">
        <v>162</v>
      </c>
      <c r="C51" s="223" t="s">
        <v>163</v>
      </c>
      <c r="D51" s="161" t="s">
        <v>97</v>
      </c>
      <c r="E51" s="151"/>
      <c r="F51" s="152"/>
      <c r="G51" s="153" t="n">
        <f aca="false">E51*F51</f>
        <v>0</v>
      </c>
      <c r="H51" s="151"/>
      <c r="I51" s="152"/>
      <c r="J51" s="153" t="n">
        <f aca="false">H51*I51</f>
        <v>0</v>
      </c>
      <c r="K51" s="146" t="n">
        <v>2500</v>
      </c>
      <c r="L51" s="146" t="n">
        <v>10</v>
      </c>
      <c r="M51" s="153" t="n">
        <f aca="false">K51*L51</f>
        <v>25000</v>
      </c>
      <c r="N51" s="151"/>
      <c r="O51" s="152"/>
      <c r="P51" s="153" t="n">
        <f aca="false">N51*O51</f>
        <v>0</v>
      </c>
      <c r="Q51" s="151"/>
      <c r="R51" s="152"/>
      <c r="S51" s="153" t="n">
        <f aca="false">Q51*R51</f>
        <v>0</v>
      </c>
      <c r="T51" s="151"/>
      <c r="U51" s="152"/>
      <c r="V51" s="213" t="n">
        <f aca="false">T51*U51</f>
        <v>0</v>
      </c>
      <c r="W51" s="219" t="n">
        <f aca="false">G51+M51+S51</f>
        <v>25000</v>
      </c>
      <c r="X51" s="155" t="n">
        <f aca="false">J51+P51+V51</f>
        <v>0</v>
      </c>
      <c r="Y51" s="155" t="n">
        <f aca="false">W51-X51</f>
        <v>25000</v>
      </c>
      <c r="Z51" s="156" t="n">
        <f aca="false">Y51/W51</f>
        <v>1</v>
      </c>
      <c r="AA51" s="205"/>
      <c r="AB51" s="158"/>
      <c r="AC51" s="158"/>
      <c r="AD51" s="158"/>
      <c r="AE51" s="158"/>
      <c r="AF51" s="158"/>
    </row>
    <row r="52" customFormat="false" ht="26.85" hidden="false" customHeight="true" outlineLevel="0" collapsed="false">
      <c r="A52" s="159" t="s">
        <v>91</v>
      </c>
      <c r="B52" s="143" t="s">
        <v>164</v>
      </c>
      <c r="C52" s="223" t="s">
        <v>165</v>
      </c>
      <c r="D52" s="161" t="s">
        <v>97</v>
      </c>
      <c r="E52" s="151"/>
      <c r="F52" s="152"/>
      <c r="G52" s="153" t="n">
        <f aca="false">E52*F52</f>
        <v>0</v>
      </c>
      <c r="H52" s="151"/>
      <c r="I52" s="152"/>
      <c r="J52" s="153" t="n">
        <f aca="false">H52*I52</f>
        <v>0</v>
      </c>
      <c r="K52" s="146"/>
      <c r="L52" s="146"/>
      <c r="M52" s="153" t="n">
        <f aca="false">K52*L52</f>
        <v>0</v>
      </c>
      <c r="N52" s="148"/>
      <c r="O52" s="149"/>
      <c r="P52" s="150" t="n">
        <f aca="false">N52*O52</f>
        <v>0</v>
      </c>
      <c r="Q52" s="151"/>
      <c r="R52" s="152"/>
      <c r="S52" s="153" t="n">
        <f aca="false">Q52*R52</f>
        <v>0</v>
      </c>
      <c r="T52" s="151"/>
      <c r="U52" s="152"/>
      <c r="V52" s="213" t="n">
        <f aca="false">T52*U52</f>
        <v>0</v>
      </c>
      <c r="W52" s="219" t="n">
        <f aca="false">G52+M52+S52</f>
        <v>0</v>
      </c>
      <c r="X52" s="155" t="n">
        <f aca="false">J52+P52+V52</f>
        <v>0</v>
      </c>
      <c r="Y52" s="155" t="n">
        <f aca="false">W52-X52</f>
        <v>0</v>
      </c>
      <c r="Z52" s="156" t="e">
        <f aca="false">Y52/W52</f>
        <v>#DIV/0!</v>
      </c>
      <c r="AA52" s="205"/>
      <c r="AB52" s="158"/>
      <c r="AC52" s="158"/>
      <c r="AD52" s="158"/>
      <c r="AE52" s="158"/>
      <c r="AF52" s="158"/>
    </row>
    <row r="53" customFormat="false" ht="26.85" hidden="false" customHeight="true" outlineLevel="0" collapsed="false">
      <c r="A53" s="159" t="s">
        <v>91</v>
      </c>
      <c r="B53" s="143" t="s">
        <v>166</v>
      </c>
      <c r="C53" s="223" t="s">
        <v>167</v>
      </c>
      <c r="D53" s="161" t="s">
        <v>97</v>
      </c>
      <c r="E53" s="151"/>
      <c r="F53" s="152"/>
      <c r="G53" s="153" t="n">
        <f aca="false">E53*F53</f>
        <v>0</v>
      </c>
      <c r="H53" s="151"/>
      <c r="I53" s="152"/>
      <c r="J53" s="153" t="n">
        <f aca="false">H53*I53</f>
        <v>0</v>
      </c>
      <c r="K53" s="146"/>
      <c r="L53" s="146"/>
      <c r="M53" s="153" t="n">
        <f aca="false">K53*L53</f>
        <v>0</v>
      </c>
      <c r="N53" s="148" t="n">
        <v>150</v>
      </c>
      <c r="O53" s="149" t="n">
        <v>12</v>
      </c>
      <c r="P53" s="150" t="n">
        <f aca="false">N53*O53</f>
        <v>1800</v>
      </c>
      <c r="Q53" s="151"/>
      <c r="R53" s="152"/>
      <c r="S53" s="153" t="n">
        <f aca="false">Q53*R53</f>
        <v>0</v>
      </c>
      <c r="T53" s="151"/>
      <c r="U53" s="152"/>
      <c r="V53" s="213" t="n">
        <f aca="false">T53*U53</f>
        <v>0</v>
      </c>
      <c r="W53" s="219" t="n">
        <f aca="false">G53+M53+S53</f>
        <v>0</v>
      </c>
      <c r="X53" s="155" t="n">
        <f aca="false">J53+P53+V53</f>
        <v>1800</v>
      </c>
      <c r="Y53" s="155" t="n">
        <f aca="false">W53-X53</f>
        <v>-1800</v>
      </c>
      <c r="Z53" s="156" t="e">
        <f aca="false">Y53/W53</f>
        <v>#DIV/0!</v>
      </c>
      <c r="AA53" s="205"/>
      <c r="AB53" s="158"/>
      <c r="AC53" s="158"/>
      <c r="AD53" s="158"/>
      <c r="AE53" s="158"/>
      <c r="AF53" s="158"/>
    </row>
    <row r="54" customFormat="false" ht="26.85" hidden="false" customHeight="true" outlineLevel="0" collapsed="false">
      <c r="A54" s="159" t="s">
        <v>91</v>
      </c>
      <c r="B54" s="143" t="s">
        <v>168</v>
      </c>
      <c r="C54" s="223" t="s">
        <v>169</v>
      </c>
      <c r="D54" s="161" t="s">
        <v>97</v>
      </c>
      <c r="E54" s="151"/>
      <c r="F54" s="152"/>
      <c r="G54" s="153" t="n">
        <f aca="false">E54*F54</f>
        <v>0</v>
      </c>
      <c r="H54" s="151"/>
      <c r="I54" s="152"/>
      <c r="J54" s="153" t="n">
        <f aca="false">H54*I54</f>
        <v>0</v>
      </c>
      <c r="K54" s="146"/>
      <c r="L54" s="146"/>
      <c r="M54" s="153" t="n">
        <f aca="false">K54*L54</f>
        <v>0</v>
      </c>
      <c r="N54" s="148" t="n">
        <v>1685</v>
      </c>
      <c r="O54" s="149" t="n">
        <v>0.9495549</v>
      </c>
      <c r="P54" s="150" t="n">
        <f aca="false">N54*O54</f>
        <v>1600.0000065</v>
      </c>
      <c r="Q54" s="151"/>
      <c r="R54" s="152"/>
      <c r="S54" s="153" t="n">
        <f aca="false">Q54*R54</f>
        <v>0</v>
      </c>
      <c r="T54" s="151"/>
      <c r="U54" s="152"/>
      <c r="V54" s="213" t="n">
        <f aca="false">T54*U54</f>
        <v>0</v>
      </c>
      <c r="W54" s="219" t="n">
        <f aca="false">G54+M54+S54</f>
        <v>0</v>
      </c>
      <c r="X54" s="155" t="n">
        <f aca="false">J54+P54+V54</f>
        <v>1600.0000065</v>
      </c>
      <c r="Y54" s="155" t="n">
        <f aca="false">W54-X54</f>
        <v>-1600.0000065</v>
      </c>
      <c r="Z54" s="156" t="e">
        <f aca="false">Y54/W54</f>
        <v>#DIV/0!</v>
      </c>
      <c r="AA54" s="205"/>
      <c r="AB54" s="158"/>
      <c r="AC54" s="158"/>
      <c r="AD54" s="158"/>
      <c r="AE54" s="158"/>
      <c r="AF54" s="158"/>
    </row>
    <row r="55" customFormat="false" ht="48.2" hidden="false" customHeight="true" outlineLevel="0" collapsed="false">
      <c r="A55" s="159" t="s">
        <v>91</v>
      </c>
      <c r="B55" s="143" t="s">
        <v>170</v>
      </c>
      <c r="C55" s="224" t="s">
        <v>171</v>
      </c>
      <c r="D55" s="182"/>
      <c r="E55" s="166"/>
      <c r="F55" s="167" t="n">
        <v>0.22</v>
      </c>
      <c r="G55" s="147" t="n">
        <f aca="false">E55*F55</f>
        <v>0</v>
      </c>
      <c r="H55" s="166"/>
      <c r="I55" s="167" t="n">
        <v>0.22</v>
      </c>
      <c r="J55" s="147" t="n">
        <f aca="false">H55*I55</f>
        <v>0</v>
      </c>
      <c r="K55" s="166"/>
      <c r="L55" s="167" t="n">
        <v>0.22</v>
      </c>
      <c r="M55" s="147" t="n">
        <f aca="false">K55*L55</f>
        <v>0</v>
      </c>
      <c r="N55" s="166"/>
      <c r="O55" s="167" t="n">
        <v>0.22</v>
      </c>
      <c r="P55" s="147" t="n">
        <f aca="false">N55*O55</f>
        <v>0</v>
      </c>
      <c r="Q55" s="166"/>
      <c r="R55" s="167" t="n">
        <v>0.22</v>
      </c>
      <c r="S55" s="147" t="n">
        <f aca="false">Q55*R55</f>
        <v>0</v>
      </c>
      <c r="T55" s="166"/>
      <c r="U55" s="167" t="n">
        <v>0.22</v>
      </c>
      <c r="V55" s="225" t="n">
        <f aca="false">T55*U55</f>
        <v>0</v>
      </c>
      <c r="W55" s="226" t="n">
        <f aca="false">G55+M55+S55</f>
        <v>0</v>
      </c>
      <c r="X55" s="227" t="n">
        <f aca="false">J55+P55+V55</f>
        <v>0</v>
      </c>
      <c r="Y55" s="227" t="n">
        <f aca="false">W55-X55</f>
        <v>0</v>
      </c>
      <c r="Z55" s="228" t="e">
        <f aca="false">Y55/W55</f>
        <v>#DIV/0!</v>
      </c>
      <c r="AA55" s="229"/>
      <c r="AB55" s="11"/>
      <c r="AC55" s="11"/>
      <c r="AD55" s="11"/>
      <c r="AE55" s="11"/>
      <c r="AF55" s="11"/>
    </row>
    <row r="56" customFormat="false" ht="30" hidden="false" customHeight="true" outlineLevel="0" collapsed="false">
      <c r="A56" s="186" t="s">
        <v>172</v>
      </c>
      <c r="B56" s="187"/>
      <c r="C56" s="188"/>
      <c r="D56" s="189"/>
      <c r="E56" s="190" t="n">
        <f aca="false">SUM(E35:E44)</f>
        <v>0</v>
      </c>
      <c r="F56" s="191"/>
      <c r="G56" s="192" t="n">
        <f aca="false">SUM(G35:G55)</f>
        <v>0</v>
      </c>
      <c r="H56" s="190" t="n">
        <f aca="false">SUM(H35:H44)</f>
        <v>0</v>
      </c>
      <c r="I56" s="191"/>
      <c r="J56" s="192" t="n">
        <f aca="false">SUM(J35:J55)</f>
        <v>0</v>
      </c>
      <c r="K56" s="193" t="n">
        <f aca="false">SUM(K35:K44)</f>
        <v>8172</v>
      </c>
      <c r="L56" s="191"/>
      <c r="M56" s="192" t="n">
        <f aca="false">SUM(M35:M55)</f>
        <v>160950</v>
      </c>
      <c r="N56" s="193" t="n">
        <f aca="false">SUM(N35:N54)</f>
        <v>3237</v>
      </c>
      <c r="O56" s="191"/>
      <c r="P56" s="192" t="n">
        <f aca="false">SUM(P35:P55)</f>
        <v>46700.0000065</v>
      </c>
      <c r="Q56" s="193" t="n">
        <f aca="false">SUM(Q35:Q44)</f>
        <v>0</v>
      </c>
      <c r="R56" s="191"/>
      <c r="S56" s="192" t="n">
        <f aca="false">SUM(S35:S55)</f>
        <v>0</v>
      </c>
      <c r="T56" s="193" t="n">
        <f aca="false">SUM(T35:T44)</f>
        <v>0</v>
      </c>
      <c r="U56" s="191"/>
      <c r="V56" s="206" t="n">
        <f aca="false">SUM(V35:V55)</f>
        <v>0</v>
      </c>
      <c r="W56" s="207" t="n">
        <f aca="false">SUM(W35:W55)</f>
        <v>160950</v>
      </c>
      <c r="X56" s="208" t="n">
        <f aca="false">SUM(X35:X55)</f>
        <v>46700.0000065</v>
      </c>
      <c r="Y56" s="208" t="n">
        <f aca="false">W56-X56</f>
        <v>114249.9999935</v>
      </c>
      <c r="Z56" s="208" t="n">
        <f aca="false">Y56/W56</f>
        <v>0.709847778772911</v>
      </c>
      <c r="AA56" s="209"/>
      <c r="AB56" s="11"/>
      <c r="AC56" s="11"/>
      <c r="AD56" s="11"/>
      <c r="AE56" s="11"/>
      <c r="AF56" s="11"/>
    </row>
    <row r="57" customFormat="false" ht="30" hidden="false" customHeight="true" outlineLevel="0" collapsed="false">
      <c r="A57" s="122" t="s">
        <v>85</v>
      </c>
      <c r="B57" s="123" t="n">
        <v>9</v>
      </c>
      <c r="C57" s="124" t="s">
        <v>173</v>
      </c>
      <c r="D57" s="125"/>
      <c r="E57" s="126"/>
      <c r="F57" s="126"/>
      <c r="G57" s="126"/>
      <c r="H57" s="126"/>
      <c r="I57" s="126"/>
      <c r="J57" s="126"/>
      <c r="K57" s="126"/>
      <c r="L57" s="126"/>
      <c r="M57" s="126"/>
      <c r="N57" s="126"/>
      <c r="O57" s="126"/>
      <c r="P57" s="126"/>
      <c r="Q57" s="126"/>
      <c r="R57" s="126"/>
      <c r="S57" s="126"/>
      <c r="T57" s="126"/>
      <c r="U57" s="126"/>
      <c r="V57" s="126"/>
      <c r="W57" s="230"/>
      <c r="X57" s="230"/>
      <c r="Y57" s="201"/>
      <c r="Z57" s="230"/>
      <c r="AA57" s="231"/>
      <c r="AB57" s="11"/>
      <c r="AC57" s="11"/>
      <c r="AD57" s="11"/>
      <c r="AE57" s="11"/>
      <c r="AF57" s="11"/>
    </row>
    <row r="58" customFormat="false" ht="30" hidden="false" customHeight="true" outlineLevel="0" collapsed="false">
      <c r="A58" s="142" t="s">
        <v>91</v>
      </c>
      <c r="B58" s="232" t="n">
        <v>43899</v>
      </c>
      <c r="C58" s="183" t="s">
        <v>174</v>
      </c>
      <c r="D58" s="233" t="s">
        <v>97</v>
      </c>
      <c r="E58" s="234" t="n">
        <v>45</v>
      </c>
      <c r="F58" s="146" t="n">
        <v>2000</v>
      </c>
      <c r="G58" s="153" t="n">
        <f aca="false">E58*F58</f>
        <v>90000</v>
      </c>
      <c r="H58" s="235" t="n">
        <v>1</v>
      </c>
      <c r="I58" s="149" t="n">
        <v>90000</v>
      </c>
      <c r="J58" s="150" t="n">
        <f aca="false">H58*I58</f>
        <v>90000</v>
      </c>
      <c r="K58" s="151"/>
      <c r="L58" s="152"/>
      <c r="M58" s="153" t="n">
        <f aca="false">K58*L58</f>
        <v>0</v>
      </c>
      <c r="N58" s="148" t="n">
        <v>1</v>
      </c>
      <c r="O58" s="149" t="n">
        <v>49900</v>
      </c>
      <c r="P58" s="150" t="n">
        <f aca="false">N58*O58</f>
        <v>49900</v>
      </c>
      <c r="Q58" s="151"/>
      <c r="R58" s="152"/>
      <c r="S58" s="153" t="n">
        <f aca="false">Q58*R58</f>
        <v>0</v>
      </c>
      <c r="T58" s="151"/>
      <c r="U58" s="152"/>
      <c r="V58" s="153" t="n">
        <f aca="false">T58*U58</f>
        <v>0</v>
      </c>
      <c r="W58" s="154" t="n">
        <f aca="false">G58+M58+S58</f>
        <v>90000</v>
      </c>
      <c r="X58" s="155" t="n">
        <f aca="false">J58+P58+V58</f>
        <v>139900</v>
      </c>
      <c r="Y58" s="155" t="n">
        <f aca="false">W58-X58</f>
        <v>-49900</v>
      </c>
      <c r="Z58" s="156" t="n">
        <f aca="false">Y58/W58</f>
        <v>-0.554444444444444</v>
      </c>
      <c r="AA58" s="217" t="s">
        <v>108</v>
      </c>
      <c r="AB58" s="158"/>
      <c r="AC58" s="158"/>
      <c r="AD58" s="158"/>
      <c r="AE58" s="158"/>
      <c r="AF58" s="158"/>
    </row>
    <row r="59" customFormat="false" ht="30" hidden="false" customHeight="true" outlineLevel="0" collapsed="false">
      <c r="A59" s="142" t="s">
        <v>91</v>
      </c>
      <c r="B59" s="232" t="n">
        <v>43930</v>
      </c>
      <c r="C59" s="183" t="s">
        <v>175</v>
      </c>
      <c r="D59" s="236"/>
      <c r="E59" s="237"/>
      <c r="F59" s="152"/>
      <c r="G59" s="153" t="n">
        <f aca="false">E59*F59</f>
        <v>0</v>
      </c>
      <c r="H59" s="237"/>
      <c r="I59" s="152"/>
      <c r="J59" s="153" t="n">
        <f aca="false">H59*I59</f>
        <v>0</v>
      </c>
      <c r="K59" s="151"/>
      <c r="L59" s="152"/>
      <c r="M59" s="153" t="n">
        <f aca="false">K59*L59</f>
        <v>0</v>
      </c>
      <c r="N59" s="148"/>
      <c r="O59" s="149"/>
      <c r="P59" s="150" t="n">
        <f aca="false">N59*O59</f>
        <v>0</v>
      </c>
      <c r="Q59" s="151"/>
      <c r="R59" s="152"/>
      <c r="S59" s="153" t="n">
        <f aca="false">Q59*R59</f>
        <v>0</v>
      </c>
      <c r="T59" s="151"/>
      <c r="U59" s="152"/>
      <c r="V59" s="153" t="n">
        <f aca="false">T59*U59</f>
        <v>0</v>
      </c>
      <c r="W59" s="154" t="n">
        <f aca="false">G59+M59+S59</f>
        <v>0</v>
      </c>
      <c r="X59" s="155" t="n">
        <f aca="false">J59+P59+V59</f>
        <v>0</v>
      </c>
      <c r="Y59" s="155" t="n">
        <f aca="false">W59-X59</f>
        <v>0</v>
      </c>
      <c r="Z59" s="156" t="e">
        <f aca="false">Y59/W59</f>
        <v>#DIV/0!</v>
      </c>
      <c r="AA59" s="217"/>
      <c r="AB59" s="158"/>
      <c r="AC59" s="158"/>
      <c r="AD59" s="158"/>
      <c r="AE59" s="158"/>
      <c r="AF59" s="158"/>
    </row>
    <row r="60" customFormat="false" ht="33.2" hidden="false" customHeight="true" outlineLevel="0" collapsed="false">
      <c r="A60" s="142" t="s">
        <v>91</v>
      </c>
      <c r="B60" s="232" t="n">
        <v>44325</v>
      </c>
      <c r="C60" s="183" t="s">
        <v>176</v>
      </c>
      <c r="D60" s="236" t="s">
        <v>177</v>
      </c>
      <c r="E60" s="237"/>
      <c r="F60" s="152"/>
      <c r="G60" s="153" t="n">
        <f aca="false">E60*F60</f>
        <v>0</v>
      </c>
      <c r="H60" s="237"/>
      <c r="I60" s="152"/>
      <c r="J60" s="153" t="n">
        <f aca="false">H60*I60</f>
        <v>0</v>
      </c>
      <c r="K60" s="151"/>
      <c r="L60" s="152"/>
      <c r="M60" s="153" t="n">
        <f aca="false">K60*L60</f>
        <v>0</v>
      </c>
      <c r="N60" s="148" t="n">
        <v>1</v>
      </c>
      <c r="O60" s="149" t="n">
        <v>18400</v>
      </c>
      <c r="P60" s="150" t="n">
        <f aca="false">N60*O60</f>
        <v>18400</v>
      </c>
      <c r="Q60" s="151"/>
      <c r="R60" s="152"/>
      <c r="S60" s="153" t="n">
        <f aca="false">Q60*R60</f>
        <v>0</v>
      </c>
      <c r="T60" s="151"/>
      <c r="U60" s="152"/>
      <c r="V60" s="153" t="n">
        <f aca="false">T60*U60</f>
        <v>0</v>
      </c>
      <c r="W60" s="154" t="n">
        <f aca="false">G60+M60+S60</f>
        <v>0</v>
      </c>
      <c r="X60" s="155" t="n">
        <f aca="false">J60+P60+V60</f>
        <v>18400</v>
      </c>
      <c r="Y60" s="155" t="n">
        <f aca="false">W60-X60</f>
        <v>-18400</v>
      </c>
      <c r="Z60" s="156" t="e">
        <f aca="false">Y60/W60</f>
        <v>#DIV/0!</v>
      </c>
      <c r="AA60" s="217"/>
      <c r="AB60" s="158"/>
      <c r="AC60" s="158"/>
      <c r="AD60" s="158"/>
      <c r="AE60" s="158"/>
      <c r="AF60" s="158"/>
    </row>
    <row r="61" customFormat="false" ht="33.2" hidden="false" customHeight="true" outlineLevel="0" collapsed="false">
      <c r="A61" s="142" t="s">
        <v>91</v>
      </c>
      <c r="B61" s="232" t="n">
        <v>44356</v>
      </c>
      <c r="C61" s="183" t="s">
        <v>178</v>
      </c>
      <c r="D61" s="236" t="s">
        <v>177</v>
      </c>
      <c r="E61" s="237"/>
      <c r="F61" s="152"/>
      <c r="G61" s="153" t="n">
        <f aca="false">E61*F61</f>
        <v>0</v>
      </c>
      <c r="H61" s="237"/>
      <c r="I61" s="152"/>
      <c r="J61" s="153" t="n">
        <f aca="false">H61*I61</f>
        <v>0</v>
      </c>
      <c r="K61" s="151"/>
      <c r="L61" s="152"/>
      <c r="M61" s="153" t="n">
        <f aca="false">K61*L61</f>
        <v>0</v>
      </c>
      <c r="N61" s="148" t="n">
        <v>1</v>
      </c>
      <c r="O61" s="149" t="n">
        <v>42000</v>
      </c>
      <c r="P61" s="150" t="n">
        <f aca="false">N61*O61</f>
        <v>42000</v>
      </c>
      <c r="Q61" s="151"/>
      <c r="R61" s="152"/>
      <c r="S61" s="153" t="n">
        <f aca="false">Q61*R61</f>
        <v>0</v>
      </c>
      <c r="T61" s="151"/>
      <c r="U61" s="152"/>
      <c r="V61" s="153" t="n">
        <f aca="false">T61*U61</f>
        <v>0</v>
      </c>
      <c r="W61" s="154" t="n">
        <f aca="false">G61+M61+S61</f>
        <v>0</v>
      </c>
      <c r="X61" s="155" t="n">
        <f aca="false">J61+P61+V61</f>
        <v>42000</v>
      </c>
      <c r="Y61" s="155" t="n">
        <f aca="false">W61-X61</f>
        <v>-42000</v>
      </c>
      <c r="Z61" s="156" t="e">
        <f aca="false">Y61/W61</f>
        <v>#DIV/0!</v>
      </c>
      <c r="AA61" s="217"/>
      <c r="AB61" s="158"/>
      <c r="AC61" s="158"/>
      <c r="AD61" s="158"/>
      <c r="AE61" s="158"/>
      <c r="AF61" s="158"/>
    </row>
    <row r="62" customFormat="false" ht="33.2" hidden="false" customHeight="true" outlineLevel="0" collapsed="false">
      <c r="A62" s="142" t="s">
        <v>91</v>
      </c>
      <c r="B62" s="232" t="n">
        <v>44386</v>
      </c>
      <c r="C62" s="183" t="s">
        <v>179</v>
      </c>
      <c r="D62" s="236" t="s">
        <v>177</v>
      </c>
      <c r="E62" s="237"/>
      <c r="F62" s="152"/>
      <c r="G62" s="153" t="n">
        <f aca="false">E62*F62</f>
        <v>0</v>
      </c>
      <c r="H62" s="237"/>
      <c r="I62" s="152"/>
      <c r="J62" s="153" t="n">
        <f aca="false">H62*I62</f>
        <v>0</v>
      </c>
      <c r="K62" s="151"/>
      <c r="L62" s="152"/>
      <c r="M62" s="153" t="n">
        <f aca="false">K62*L62</f>
        <v>0</v>
      </c>
      <c r="N62" s="148" t="n">
        <v>1</v>
      </c>
      <c r="O62" s="149" t="n">
        <v>49400</v>
      </c>
      <c r="P62" s="150" t="n">
        <f aca="false">N62*O62</f>
        <v>49400</v>
      </c>
      <c r="Q62" s="151"/>
      <c r="R62" s="152"/>
      <c r="S62" s="153" t="n">
        <f aca="false">Q62*R62</f>
        <v>0</v>
      </c>
      <c r="T62" s="151"/>
      <c r="U62" s="152"/>
      <c r="V62" s="153" t="n">
        <f aca="false">T62*U62</f>
        <v>0</v>
      </c>
      <c r="W62" s="154" t="n">
        <f aca="false">G62+M62+S62</f>
        <v>0</v>
      </c>
      <c r="X62" s="155" t="n">
        <f aca="false">J62+P62+V62</f>
        <v>49400</v>
      </c>
      <c r="Y62" s="155" t="n">
        <f aca="false">W62-X62</f>
        <v>-49400</v>
      </c>
      <c r="Z62" s="156" t="e">
        <f aca="false">Y62/W62</f>
        <v>#DIV/0!</v>
      </c>
      <c r="AA62" s="217"/>
      <c r="AB62" s="158"/>
      <c r="AC62" s="158"/>
      <c r="AD62" s="158"/>
      <c r="AE62" s="158"/>
      <c r="AF62" s="158"/>
    </row>
    <row r="63" customFormat="false" ht="33.2" hidden="false" customHeight="true" outlineLevel="0" collapsed="false">
      <c r="A63" s="142" t="s">
        <v>91</v>
      </c>
      <c r="B63" s="232" t="n">
        <v>44417</v>
      </c>
      <c r="C63" s="183" t="s">
        <v>180</v>
      </c>
      <c r="D63" s="236" t="s">
        <v>177</v>
      </c>
      <c r="E63" s="237"/>
      <c r="F63" s="152"/>
      <c r="G63" s="153" t="n">
        <f aca="false">E63*F63</f>
        <v>0</v>
      </c>
      <c r="H63" s="237"/>
      <c r="I63" s="152"/>
      <c r="J63" s="153" t="n">
        <f aca="false">H63*I63</f>
        <v>0</v>
      </c>
      <c r="K63" s="151"/>
      <c r="L63" s="152"/>
      <c r="M63" s="153" t="n">
        <f aca="false">K63*L63</f>
        <v>0</v>
      </c>
      <c r="N63" s="148" t="n">
        <v>1</v>
      </c>
      <c r="O63" s="149" t="n">
        <v>49800</v>
      </c>
      <c r="P63" s="150" t="n">
        <f aca="false">N63*O63</f>
        <v>49800</v>
      </c>
      <c r="Q63" s="151"/>
      <c r="R63" s="152"/>
      <c r="S63" s="153" t="n">
        <f aca="false">Q63*R63</f>
        <v>0</v>
      </c>
      <c r="T63" s="151"/>
      <c r="U63" s="152"/>
      <c r="V63" s="153" t="n">
        <f aca="false">T63*U63</f>
        <v>0</v>
      </c>
      <c r="W63" s="154" t="n">
        <f aca="false">G63+M63+S63</f>
        <v>0</v>
      </c>
      <c r="X63" s="155" t="n">
        <f aca="false">J63+P63+V63</f>
        <v>49800</v>
      </c>
      <c r="Y63" s="155" t="n">
        <f aca="false">W63-X63</f>
        <v>-49800</v>
      </c>
      <c r="Z63" s="156" t="e">
        <f aca="false">Y63/W63</f>
        <v>#DIV/0!</v>
      </c>
      <c r="AA63" s="217"/>
      <c r="AB63" s="158"/>
      <c r="AC63" s="158"/>
      <c r="AD63" s="158"/>
      <c r="AE63" s="158"/>
      <c r="AF63" s="158"/>
    </row>
    <row r="64" customFormat="false" ht="33.2" hidden="false" customHeight="true" outlineLevel="0" collapsed="false">
      <c r="A64" s="142" t="s">
        <v>91</v>
      </c>
      <c r="B64" s="232" t="n">
        <v>44448</v>
      </c>
      <c r="C64" s="183" t="s">
        <v>181</v>
      </c>
      <c r="D64" s="236" t="s">
        <v>177</v>
      </c>
      <c r="E64" s="237"/>
      <c r="F64" s="152"/>
      <c r="G64" s="153" t="n">
        <f aca="false">E64*F64</f>
        <v>0</v>
      </c>
      <c r="H64" s="237"/>
      <c r="I64" s="152"/>
      <c r="J64" s="153" t="n">
        <f aca="false">H64*I64</f>
        <v>0</v>
      </c>
      <c r="K64" s="151"/>
      <c r="L64" s="152"/>
      <c r="M64" s="153" t="n">
        <f aca="false">K64*L64</f>
        <v>0</v>
      </c>
      <c r="N64" s="148" t="n">
        <v>1</v>
      </c>
      <c r="O64" s="149" t="n">
        <v>49900</v>
      </c>
      <c r="P64" s="150" t="n">
        <f aca="false">N64*O64</f>
        <v>49900</v>
      </c>
      <c r="Q64" s="151"/>
      <c r="R64" s="152"/>
      <c r="S64" s="153" t="n">
        <f aca="false">Q64*R64</f>
        <v>0</v>
      </c>
      <c r="T64" s="151"/>
      <c r="U64" s="152"/>
      <c r="V64" s="153" t="n">
        <f aca="false">T64*U64</f>
        <v>0</v>
      </c>
      <c r="W64" s="154" t="n">
        <f aca="false">G64+M64+S64</f>
        <v>0</v>
      </c>
      <c r="X64" s="155" t="n">
        <f aca="false">J64+P64+V64</f>
        <v>49900</v>
      </c>
      <c r="Y64" s="155" t="n">
        <f aca="false">W64-X64</f>
        <v>-49900</v>
      </c>
      <c r="Z64" s="156" t="e">
        <f aca="false">Y64/W64</f>
        <v>#DIV/0!</v>
      </c>
      <c r="AA64" s="217"/>
      <c r="AB64" s="158"/>
      <c r="AC64" s="158"/>
      <c r="AD64" s="158"/>
      <c r="AE64" s="158"/>
      <c r="AF64" s="158"/>
    </row>
    <row r="65" customFormat="false" ht="33.2" hidden="false" customHeight="true" outlineLevel="0" collapsed="false">
      <c r="A65" s="142" t="s">
        <v>91</v>
      </c>
      <c r="B65" s="232" t="n">
        <v>44478</v>
      </c>
      <c r="C65" s="183" t="s">
        <v>182</v>
      </c>
      <c r="D65" s="236" t="s">
        <v>177</v>
      </c>
      <c r="E65" s="237"/>
      <c r="F65" s="152"/>
      <c r="G65" s="153" t="n">
        <f aca="false">E65*F65</f>
        <v>0</v>
      </c>
      <c r="H65" s="237"/>
      <c r="I65" s="152"/>
      <c r="J65" s="153" t="n">
        <f aca="false">H65*I65</f>
        <v>0</v>
      </c>
      <c r="K65" s="151"/>
      <c r="L65" s="152"/>
      <c r="M65" s="153" t="n">
        <f aca="false">K65*L65</f>
        <v>0</v>
      </c>
      <c r="N65" s="148" t="n">
        <v>1</v>
      </c>
      <c r="O65" s="149" t="n">
        <v>49500</v>
      </c>
      <c r="P65" s="150" t="n">
        <f aca="false">N65*O65</f>
        <v>49500</v>
      </c>
      <c r="Q65" s="151"/>
      <c r="R65" s="152"/>
      <c r="S65" s="153" t="n">
        <f aca="false">Q65*R65</f>
        <v>0</v>
      </c>
      <c r="T65" s="151"/>
      <c r="U65" s="152"/>
      <c r="V65" s="153" t="n">
        <f aca="false">T65*U65</f>
        <v>0</v>
      </c>
      <c r="W65" s="154" t="n">
        <f aca="false">G65+M65+S65</f>
        <v>0</v>
      </c>
      <c r="X65" s="155" t="n">
        <f aca="false">J65+P65+V65</f>
        <v>49500</v>
      </c>
      <c r="Y65" s="155" t="n">
        <f aca="false">W65-X65</f>
        <v>-49500</v>
      </c>
      <c r="Z65" s="156"/>
      <c r="AA65" s="217"/>
      <c r="AB65" s="158"/>
      <c r="AC65" s="158"/>
      <c r="AD65" s="158"/>
      <c r="AE65" s="158"/>
      <c r="AF65" s="158"/>
    </row>
    <row r="66" customFormat="false" ht="30" hidden="false" customHeight="true" outlineLevel="0" collapsed="false">
      <c r="A66" s="159" t="s">
        <v>91</v>
      </c>
      <c r="B66" s="232" t="n">
        <v>44509</v>
      </c>
      <c r="C66" s="184" t="s">
        <v>183</v>
      </c>
      <c r="D66" s="238"/>
      <c r="E66" s="239"/>
      <c r="F66" s="167"/>
      <c r="G66" s="147" t="n">
        <f aca="false">E66*F66</f>
        <v>0</v>
      </c>
      <c r="H66" s="239"/>
      <c r="I66" s="167"/>
      <c r="J66" s="147" t="n">
        <f aca="false">H66*I66</f>
        <v>0</v>
      </c>
      <c r="K66" s="166"/>
      <c r="L66" s="167"/>
      <c r="M66" s="147" t="n">
        <f aca="false">K66*L66</f>
        <v>0</v>
      </c>
      <c r="N66" s="166"/>
      <c r="O66" s="167"/>
      <c r="P66" s="147" t="n">
        <f aca="false">N66*O66</f>
        <v>0</v>
      </c>
      <c r="Q66" s="166"/>
      <c r="R66" s="167"/>
      <c r="S66" s="147" t="n">
        <f aca="false">Q66*R66</f>
        <v>0</v>
      </c>
      <c r="T66" s="166"/>
      <c r="U66" s="167"/>
      <c r="V66" s="147" t="n">
        <f aca="false">T66*U66</f>
        <v>0</v>
      </c>
      <c r="W66" s="168" t="n">
        <f aca="false">G66+M66+S66</f>
        <v>0</v>
      </c>
      <c r="X66" s="155" t="n">
        <f aca="false">J66+P66+V66</f>
        <v>0</v>
      </c>
      <c r="Y66" s="155" t="n">
        <f aca="false">W66-X66</f>
        <v>0</v>
      </c>
      <c r="Z66" s="156" t="e">
        <f aca="false">Y66/W66</f>
        <v>#DIV/0!</v>
      </c>
      <c r="AA66" s="217"/>
      <c r="AB66" s="158"/>
      <c r="AC66" s="158"/>
      <c r="AD66" s="158"/>
      <c r="AE66" s="158"/>
      <c r="AF66" s="158"/>
    </row>
    <row r="67" customFormat="false" ht="52.35" hidden="false" customHeight="true" outlineLevel="0" collapsed="false">
      <c r="A67" s="159" t="s">
        <v>91</v>
      </c>
      <c r="B67" s="232" t="n">
        <v>44539</v>
      </c>
      <c r="C67" s="224" t="s">
        <v>184</v>
      </c>
      <c r="D67" s="240"/>
      <c r="E67" s="166"/>
      <c r="F67" s="167" t="n">
        <v>0.22</v>
      </c>
      <c r="G67" s="147" t="n">
        <f aca="false">E67*F67</f>
        <v>0</v>
      </c>
      <c r="H67" s="166"/>
      <c r="I67" s="167" t="n">
        <v>0.22</v>
      </c>
      <c r="J67" s="147" t="n">
        <f aca="false">H67*I67</f>
        <v>0</v>
      </c>
      <c r="K67" s="166"/>
      <c r="L67" s="167" t="n">
        <v>0.22</v>
      </c>
      <c r="M67" s="147" t="n">
        <f aca="false">K67*L67</f>
        <v>0</v>
      </c>
      <c r="N67" s="166"/>
      <c r="O67" s="167" t="n">
        <v>0.22</v>
      </c>
      <c r="P67" s="147" t="n">
        <f aca="false">N67*O67</f>
        <v>0</v>
      </c>
      <c r="Q67" s="166"/>
      <c r="R67" s="167" t="n">
        <v>0.22</v>
      </c>
      <c r="S67" s="147" t="n">
        <f aca="false">Q67*R67</f>
        <v>0</v>
      </c>
      <c r="T67" s="166"/>
      <c r="U67" s="167" t="n">
        <v>0.22</v>
      </c>
      <c r="V67" s="147" t="n">
        <f aca="false">T67*U67</f>
        <v>0</v>
      </c>
      <c r="W67" s="168" t="n">
        <f aca="false">G67+M67+S67</f>
        <v>0</v>
      </c>
      <c r="X67" s="185" t="n">
        <f aca="false">J67+P67+V67</f>
        <v>0</v>
      </c>
      <c r="Y67" s="185" t="n">
        <f aca="false">W67-X67</f>
        <v>0</v>
      </c>
      <c r="Z67" s="241" t="e">
        <f aca="false">Y67/W67</f>
        <v>#DIV/0!</v>
      </c>
      <c r="AA67" s="222"/>
      <c r="AB67" s="11"/>
      <c r="AC67" s="11"/>
      <c r="AD67" s="11"/>
      <c r="AE67" s="11"/>
      <c r="AF67" s="11"/>
    </row>
    <row r="68" customFormat="false" ht="30" hidden="false" customHeight="true" outlineLevel="0" collapsed="false">
      <c r="A68" s="186" t="s">
        <v>185</v>
      </c>
      <c r="B68" s="187"/>
      <c r="C68" s="188"/>
      <c r="D68" s="189"/>
      <c r="E68" s="190" t="n">
        <f aca="false">SUM(E58:E66)</f>
        <v>45</v>
      </c>
      <c r="F68" s="191"/>
      <c r="G68" s="192" t="n">
        <f aca="false">SUM(G58:G67)</f>
        <v>90000</v>
      </c>
      <c r="H68" s="190" t="n">
        <f aca="false">SUM(H58:H66)</f>
        <v>1</v>
      </c>
      <c r="I68" s="191"/>
      <c r="J68" s="192" t="n">
        <f aca="false">SUM(J58:J67)</f>
        <v>90000</v>
      </c>
      <c r="K68" s="193" t="n">
        <f aca="false">SUM(K58:K66)</f>
        <v>0</v>
      </c>
      <c r="L68" s="191"/>
      <c r="M68" s="192" t="n">
        <f aca="false">SUM(M58:M67)</f>
        <v>0</v>
      </c>
      <c r="N68" s="193" t="n">
        <f aca="false">SUM(N58:N66)</f>
        <v>7</v>
      </c>
      <c r="O68" s="191"/>
      <c r="P68" s="192" t="n">
        <f aca="false">SUM(P58:P67)</f>
        <v>308900</v>
      </c>
      <c r="Q68" s="193" t="n">
        <f aca="false">SUM(Q58:Q66)</f>
        <v>0</v>
      </c>
      <c r="R68" s="191"/>
      <c r="S68" s="192" t="n">
        <f aca="false">SUM(S58:S67)</f>
        <v>0</v>
      </c>
      <c r="T68" s="193" t="n">
        <f aca="false">SUM(T58:T66)</f>
        <v>0</v>
      </c>
      <c r="U68" s="191"/>
      <c r="V68" s="206" t="n">
        <f aca="false">SUM(V58:V67)</f>
        <v>0</v>
      </c>
      <c r="W68" s="207" t="n">
        <f aca="false">SUM(W58:W67)</f>
        <v>90000</v>
      </c>
      <c r="X68" s="208" t="n">
        <f aca="false">SUM(X58:X67)</f>
        <v>398900</v>
      </c>
      <c r="Y68" s="208" t="n">
        <f aca="false">W68-X68</f>
        <v>-308900</v>
      </c>
      <c r="Z68" s="208" t="n">
        <f aca="false">Y68/W68</f>
        <v>-3.43222222222222</v>
      </c>
      <c r="AA68" s="209"/>
      <c r="AB68" s="11"/>
      <c r="AC68" s="11"/>
      <c r="AD68" s="11"/>
      <c r="AE68" s="11"/>
      <c r="AF68" s="11"/>
    </row>
    <row r="69" customFormat="false" ht="30" hidden="false" customHeight="true" outlineLevel="0" collapsed="false">
      <c r="A69" s="122" t="s">
        <v>85</v>
      </c>
      <c r="B69" s="198" t="n">
        <v>10</v>
      </c>
      <c r="C69" s="124" t="s">
        <v>186</v>
      </c>
      <c r="D69" s="125"/>
      <c r="E69" s="126"/>
      <c r="F69" s="126"/>
      <c r="G69" s="126"/>
      <c r="H69" s="126"/>
      <c r="I69" s="126"/>
      <c r="J69" s="126"/>
      <c r="K69" s="126"/>
      <c r="L69" s="126"/>
      <c r="M69" s="126"/>
      <c r="N69" s="126"/>
      <c r="O69" s="126"/>
      <c r="P69" s="126"/>
      <c r="Q69" s="126"/>
      <c r="R69" s="126"/>
      <c r="S69" s="126"/>
      <c r="T69" s="126"/>
      <c r="U69" s="126"/>
      <c r="V69" s="126"/>
      <c r="W69" s="210"/>
      <c r="X69" s="210"/>
      <c r="Y69" s="170"/>
      <c r="Z69" s="210"/>
      <c r="AA69" s="211"/>
      <c r="AB69" s="11"/>
      <c r="AC69" s="11"/>
      <c r="AD69" s="11"/>
      <c r="AE69" s="11"/>
      <c r="AF69" s="11"/>
    </row>
    <row r="70" customFormat="false" ht="30" hidden="false" customHeight="true" outlineLevel="0" collapsed="false">
      <c r="A70" s="122" t="s">
        <v>85</v>
      </c>
      <c r="B70" s="198" t="n">
        <v>11</v>
      </c>
      <c r="C70" s="124" t="s">
        <v>187</v>
      </c>
      <c r="D70" s="125"/>
      <c r="E70" s="126"/>
      <c r="F70" s="126"/>
      <c r="G70" s="126"/>
      <c r="H70" s="126"/>
      <c r="I70" s="126"/>
      <c r="J70" s="126"/>
      <c r="K70" s="126"/>
      <c r="L70" s="126"/>
      <c r="M70" s="126"/>
      <c r="N70" s="126"/>
      <c r="O70" s="126"/>
      <c r="P70" s="126"/>
      <c r="Q70" s="126"/>
      <c r="R70" s="126"/>
      <c r="S70" s="126"/>
      <c r="T70" s="126"/>
      <c r="U70" s="126"/>
      <c r="V70" s="126"/>
      <c r="W70" s="210"/>
      <c r="X70" s="210"/>
      <c r="Y70" s="170"/>
      <c r="Z70" s="210"/>
      <c r="AA70" s="211"/>
      <c r="AB70" s="11"/>
      <c r="AC70" s="11"/>
      <c r="AD70" s="11"/>
      <c r="AE70" s="11"/>
      <c r="AF70" s="11"/>
    </row>
    <row r="71" customFormat="false" ht="30" hidden="false" customHeight="true" outlineLevel="0" collapsed="false">
      <c r="A71" s="197" t="s">
        <v>85</v>
      </c>
      <c r="B71" s="242" t="n">
        <v>13</v>
      </c>
      <c r="C71" s="199" t="s">
        <v>188</v>
      </c>
      <c r="D71" s="200"/>
      <c r="E71" s="126"/>
      <c r="F71" s="126"/>
      <c r="G71" s="126"/>
      <c r="H71" s="126"/>
      <c r="I71" s="126"/>
      <c r="J71" s="126"/>
      <c r="K71" s="126"/>
      <c r="L71" s="126"/>
      <c r="M71" s="126"/>
      <c r="N71" s="126"/>
      <c r="O71" s="126"/>
      <c r="P71" s="126"/>
      <c r="Q71" s="126"/>
      <c r="R71" s="126"/>
      <c r="S71" s="126"/>
      <c r="T71" s="126"/>
      <c r="U71" s="126"/>
      <c r="V71" s="126"/>
      <c r="W71" s="210"/>
      <c r="X71" s="210"/>
      <c r="Y71" s="170"/>
      <c r="Z71" s="210"/>
      <c r="AA71" s="211"/>
      <c r="AB71" s="11"/>
      <c r="AC71" s="11"/>
      <c r="AD71" s="11"/>
      <c r="AE71" s="11"/>
      <c r="AF71" s="11"/>
    </row>
    <row r="72" customFormat="false" ht="30" hidden="false" customHeight="true" outlineLevel="0" collapsed="false">
      <c r="A72" s="131" t="s">
        <v>88</v>
      </c>
      <c r="B72" s="132" t="s">
        <v>189</v>
      </c>
      <c r="C72" s="243" t="s">
        <v>190</v>
      </c>
      <c r="D72" s="172"/>
      <c r="E72" s="173" t="n">
        <f aca="false">SUM(E73:E75)</f>
        <v>0</v>
      </c>
      <c r="F72" s="174"/>
      <c r="G72" s="175" t="n">
        <f aca="false">SUM(G73:G76)</f>
        <v>0</v>
      </c>
      <c r="H72" s="173" t="n">
        <f aca="false">SUM(H73:H75)</f>
        <v>0</v>
      </c>
      <c r="I72" s="174"/>
      <c r="J72" s="175" t="n">
        <f aca="false">SUM(J73:J76)</f>
        <v>0</v>
      </c>
      <c r="K72" s="173" t="n">
        <f aca="false">SUM(K73:K75)</f>
        <v>1</v>
      </c>
      <c r="L72" s="174"/>
      <c r="M72" s="175" t="n">
        <f aca="false">SUM(M73:M76)</f>
        <v>200</v>
      </c>
      <c r="N72" s="173" t="n">
        <f aca="false">SUM(N73:N75)</f>
        <v>0</v>
      </c>
      <c r="O72" s="174"/>
      <c r="P72" s="175" t="n">
        <f aca="false">SUM(P73:P76)</f>
        <v>0</v>
      </c>
      <c r="Q72" s="173" t="n">
        <f aca="false">SUM(Q73:Q75)</f>
        <v>3</v>
      </c>
      <c r="R72" s="174"/>
      <c r="S72" s="175" t="n">
        <f aca="false">SUM(S73:S76)</f>
        <v>96480</v>
      </c>
      <c r="T72" s="173" t="n">
        <f aca="false">SUM(T73:T75)</f>
        <v>3</v>
      </c>
      <c r="U72" s="174"/>
      <c r="V72" s="244" t="n">
        <f aca="false">SUM(V73:V76)</f>
        <v>96480</v>
      </c>
      <c r="W72" s="245" t="n">
        <f aca="false">SUM(W73:W76)</f>
        <v>96680</v>
      </c>
      <c r="X72" s="175" t="n">
        <f aca="false">SUM(X73:X76)</f>
        <v>96480</v>
      </c>
      <c r="Y72" s="175" t="n">
        <f aca="false">W72-X72</f>
        <v>200</v>
      </c>
      <c r="Z72" s="175" t="n">
        <f aca="false">Y72/W72</f>
        <v>0.00206868018204386</v>
      </c>
      <c r="AA72" s="246"/>
      <c r="AB72" s="141"/>
      <c r="AC72" s="141"/>
      <c r="AD72" s="141"/>
      <c r="AE72" s="141"/>
      <c r="AF72" s="141"/>
    </row>
    <row r="73" customFormat="false" ht="30.95" hidden="false" customHeight="true" outlineLevel="0" collapsed="false">
      <c r="A73" s="142" t="s">
        <v>91</v>
      </c>
      <c r="B73" s="143" t="s">
        <v>191</v>
      </c>
      <c r="C73" s="247" t="s">
        <v>192</v>
      </c>
      <c r="D73" s="178" t="s">
        <v>177</v>
      </c>
      <c r="E73" s="151"/>
      <c r="F73" s="152"/>
      <c r="G73" s="153" t="n">
        <f aca="false">E73*F73</f>
        <v>0</v>
      </c>
      <c r="H73" s="151"/>
      <c r="I73" s="152"/>
      <c r="J73" s="153" t="n">
        <f aca="false">H73*I73</f>
        <v>0</v>
      </c>
      <c r="K73" s="146" t="n">
        <v>1</v>
      </c>
      <c r="L73" s="146" t="n">
        <v>200</v>
      </c>
      <c r="M73" s="153" t="n">
        <f aca="false">K73*L73</f>
        <v>200</v>
      </c>
      <c r="N73" s="151"/>
      <c r="O73" s="152"/>
      <c r="P73" s="153" t="n">
        <f aca="false">N73*O73</f>
        <v>0</v>
      </c>
      <c r="Q73" s="146" t="n">
        <v>1</v>
      </c>
      <c r="R73" s="146" t="n">
        <v>30000</v>
      </c>
      <c r="S73" s="153" t="n">
        <f aca="false">Q73*R73</f>
        <v>30000</v>
      </c>
      <c r="T73" s="148" t="n">
        <v>1</v>
      </c>
      <c r="U73" s="149" t="n">
        <v>30000</v>
      </c>
      <c r="V73" s="248" t="n">
        <f aca="false">T73*U73</f>
        <v>30000</v>
      </c>
      <c r="W73" s="219" t="n">
        <f aca="false">G73+M73+S73</f>
        <v>30200</v>
      </c>
      <c r="X73" s="155" t="n">
        <f aca="false">J73+P73+V73</f>
        <v>30000</v>
      </c>
      <c r="Y73" s="155" t="n">
        <f aca="false">W73-X73</f>
        <v>200</v>
      </c>
      <c r="Z73" s="156" t="n">
        <f aca="false">Y73/W73</f>
        <v>0.00662251655629139</v>
      </c>
      <c r="AA73" s="205"/>
      <c r="AB73" s="158"/>
      <c r="AC73" s="158"/>
      <c r="AD73" s="158"/>
      <c r="AE73" s="158"/>
      <c r="AF73" s="158"/>
    </row>
    <row r="74" customFormat="false" ht="30.95" hidden="false" customHeight="true" outlineLevel="0" collapsed="false">
      <c r="A74" s="142" t="s">
        <v>91</v>
      </c>
      <c r="B74" s="143" t="s">
        <v>193</v>
      </c>
      <c r="C74" s="249" t="s">
        <v>194</v>
      </c>
      <c r="D74" s="178" t="s">
        <v>177</v>
      </c>
      <c r="E74" s="151"/>
      <c r="F74" s="152"/>
      <c r="G74" s="153" t="n">
        <f aca="false">E74*F74</f>
        <v>0</v>
      </c>
      <c r="H74" s="151"/>
      <c r="I74" s="152"/>
      <c r="J74" s="153" t="n">
        <f aca="false">H74*I74</f>
        <v>0</v>
      </c>
      <c r="K74" s="151"/>
      <c r="L74" s="152"/>
      <c r="M74" s="153" t="n">
        <f aca="false">K74*L74</f>
        <v>0</v>
      </c>
      <c r="N74" s="151"/>
      <c r="O74" s="152"/>
      <c r="P74" s="153" t="n">
        <f aca="false">N74*O74</f>
        <v>0</v>
      </c>
      <c r="Q74" s="146" t="n">
        <v>1</v>
      </c>
      <c r="R74" s="146" t="n">
        <v>40480</v>
      </c>
      <c r="S74" s="153" t="n">
        <f aca="false">Q74*R74</f>
        <v>40480</v>
      </c>
      <c r="T74" s="148" t="n">
        <v>1</v>
      </c>
      <c r="U74" s="149" t="n">
        <v>40480</v>
      </c>
      <c r="V74" s="248" t="n">
        <f aca="false">T74*U74</f>
        <v>40480</v>
      </c>
      <c r="W74" s="219" t="n">
        <f aca="false">G74+M74+S74</f>
        <v>40480</v>
      </c>
      <c r="X74" s="155" t="n">
        <f aca="false">J74+P74+V74</f>
        <v>40480</v>
      </c>
      <c r="Y74" s="155" t="n">
        <f aca="false">W74-X74</f>
        <v>0</v>
      </c>
      <c r="Z74" s="156" t="n">
        <f aca="false">Y74/W74</f>
        <v>0</v>
      </c>
      <c r="AA74" s="205"/>
      <c r="AB74" s="158"/>
      <c r="AC74" s="158"/>
      <c r="AD74" s="158"/>
      <c r="AE74" s="158"/>
      <c r="AF74" s="158"/>
    </row>
    <row r="75" customFormat="false" ht="30.95" hidden="false" customHeight="true" outlineLevel="0" collapsed="false">
      <c r="A75" s="142" t="s">
        <v>91</v>
      </c>
      <c r="B75" s="143" t="s">
        <v>195</v>
      </c>
      <c r="C75" s="249" t="s">
        <v>196</v>
      </c>
      <c r="D75" s="178" t="s">
        <v>177</v>
      </c>
      <c r="E75" s="151"/>
      <c r="F75" s="152"/>
      <c r="G75" s="153" t="n">
        <f aca="false">E75*F75</f>
        <v>0</v>
      </c>
      <c r="H75" s="151"/>
      <c r="I75" s="152"/>
      <c r="J75" s="153" t="n">
        <f aca="false">H75*I75</f>
        <v>0</v>
      </c>
      <c r="K75" s="151"/>
      <c r="L75" s="152"/>
      <c r="M75" s="153" t="n">
        <f aca="false">K75*L75</f>
        <v>0</v>
      </c>
      <c r="N75" s="151"/>
      <c r="O75" s="152"/>
      <c r="P75" s="153" t="n">
        <f aca="false">N75*O75</f>
        <v>0</v>
      </c>
      <c r="Q75" s="146" t="n">
        <v>1</v>
      </c>
      <c r="R75" s="146" t="n">
        <v>26000</v>
      </c>
      <c r="S75" s="153" t="n">
        <f aca="false">Q75*R75</f>
        <v>26000</v>
      </c>
      <c r="T75" s="148" t="n">
        <v>1</v>
      </c>
      <c r="U75" s="149" t="n">
        <v>26000</v>
      </c>
      <c r="V75" s="248" t="n">
        <f aca="false">T75*U75</f>
        <v>26000</v>
      </c>
      <c r="W75" s="219" t="n">
        <f aca="false">G75+M75+S75</f>
        <v>26000</v>
      </c>
      <c r="X75" s="155" t="n">
        <f aca="false">J75+P75+V75</f>
        <v>26000</v>
      </c>
      <c r="Y75" s="155" t="n">
        <f aca="false">W75-X75</f>
        <v>0</v>
      </c>
      <c r="Z75" s="156" t="n">
        <f aca="false">Y75/W75</f>
        <v>0</v>
      </c>
      <c r="AA75" s="205"/>
      <c r="AB75" s="158"/>
      <c r="AC75" s="158"/>
      <c r="AD75" s="158"/>
      <c r="AE75" s="158"/>
      <c r="AF75" s="158"/>
    </row>
    <row r="76" customFormat="false" ht="39.6" hidden="false" customHeight="true" outlineLevel="0" collapsed="false">
      <c r="A76" s="250" t="s">
        <v>91</v>
      </c>
      <c r="B76" s="180" t="s">
        <v>197</v>
      </c>
      <c r="C76" s="249" t="s">
        <v>198</v>
      </c>
      <c r="D76" s="240"/>
      <c r="E76" s="251"/>
      <c r="F76" s="252" t="n">
        <v>0.22</v>
      </c>
      <c r="G76" s="253" t="n">
        <f aca="false">E76*F76</f>
        <v>0</v>
      </c>
      <c r="H76" s="251"/>
      <c r="I76" s="252" t="n">
        <v>0.22</v>
      </c>
      <c r="J76" s="253" t="n">
        <f aca="false">H76*I76</f>
        <v>0</v>
      </c>
      <c r="K76" s="251"/>
      <c r="L76" s="252" t="n">
        <v>0.22</v>
      </c>
      <c r="M76" s="253" t="n">
        <f aca="false">K76*L76</f>
        <v>0</v>
      </c>
      <c r="N76" s="251"/>
      <c r="O76" s="252" t="n">
        <v>0.22</v>
      </c>
      <c r="P76" s="253" t="n">
        <f aca="false">N76*O76</f>
        <v>0</v>
      </c>
      <c r="Q76" s="251"/>
      <c r="R76" s="252" t="n">
        <v>0.22</v>
      </c>
      <c r="S76" s="253" t="n">
        <f aca="false">Q76*R76</f>
        <v>0</v>
      </c>
      <c r="T76" s="251"/>
      <c r="U76" s="252" t="n">
        <v>0.22</v>
      </c>
      <c r="V76" s="254" t="n">
        <f aca="false">T76*U76</f>
        <v>0</v>
      </c>
      <c r="W76" s="226" t="n">
        <f aca="false">G76+M76+S76</f>
        <v>0</v>
      </c>
      <c r="X76" s="227" t="n">
        <f aca="false">J76+P76+V76</f>
        <v>0</v>
      </c>
      <c r="Y76" s="227" t="n">
        <f aca="false">W76-X76</f>
        <v>0</v>
      </c>
      <c r="Z76" s="228" t="e">
        <f aca="false">Y76/W76</f>
        <v>#DIV/0!</v>
      </c>
      <c r="AA76" s="229"/>
      <c r="AB76" s="158"/>
      <c r="AC76" s="158"/>
      <c r="AD76" s="158"/>
      <c r="AE76" s="158"/>
      <c r="AF76" s="158"/>
    </row>
    <row r="77" customFormat="false" ht="30" hidden="false" customHeight="true" outlineLevel="0" collapsed="false">
      <c r="A77" s="131" t="s">
        <v>88</v>
      </c>
      <c r="B77" s="132" t="s">
        <v>199</v>
      </c>
      <c r="C77" s="255" t="s">
        <v>188</v>
      </c>
      <c r="D77" s="172"/>
      <c r="E77" s="173" t="n">
        <f aca="false">SUM(E78:E81)</f>
        <v>0</v>
      </c>
      <c r="F77" s="174"/>
      <c r="G77" s="175" t="n">
        <f aca="false">SUM(G78:G85)</f>
        <v>400200</v>
      </c>
      <c r="H77" s="173" t="n">
        <f aca="false">SUM(H78:H81)</f>
        <v>0</v>
      </c>
      <c r="I77" s="174"/>
      <c r="J77" s="175" t="n">
        <f aca="false">SUM(J78:J85)</f>
        <v>400200</v>
      </c>
      <c r="K77" s="173" t="n">
        <f aca="false">SUM(K78:K81)</f>
        <v>0</v>
      </c>
      <c r="L77" s="174"/>
      <c r="M77" s="175" t="n">
        <f aca="false">SUM(M78:M85)</f>
        <v>0</v>
      </c>
      <c r="N77" s="173" t="n">
        <f aca="false">SUM(N78:N81)</f>
        <v>0</v>
      </c>
      <c r="O77" s="174"/>
      <c r="P77" s="175" t="n">
        <f aca="false">SUM(P78:P85)</f>
        <v>44400</v>
      </c>
      <c r="Q77" s="173" t="n">
        <f aca="false">SUM(Q78:Q81)</f>
        <v>6</v>
      </c>
      <c r="R77" s="174"/>
      <c r="S77" s="175" t="n">
        <f aca="false">SUM(S78:S85)</f>
        <v>491000</v>
      </c>
      <c r="T77" s="173" t="n">
        <f aca="false">SUM(T78:T81)</f>
        <v>4</v>
      </c>
      <c r="U77" s="174"/>
      <c r="V77" s="175" t="n">
        <f aca="false">SUM(V78:V85)</f>
        <v>491000</v>
      </c>
      <c r="W77" s="175" t="n">
        <f aca="false">SUM(W78:W85)</f>
        <v>891200</v>
      </c>
      <c r="X77" s="175" t="n">
        <f aca="false">SUM(X78:X85)</f>
        <v>935600</v>
      </c>
      <c r="Y77" s="175" t="n">
        <f aca="false">W77-X77</f>
        <v>-44400</v>
      </c>
      <c r="Z77" s="175" t="n">
        <f aca="false">Y77/W77</f>
        <v>-0.0498204667863555</v>
      </c>
      <c r="AA77" s="256"/>
      <c r="AB77" s="141"/>
      <c r="AC77" s="141"/>
      <c r="AD77" s="141"/>
      <c r="AE77" s="141"/>
      <c r="AF77" s="141"/>
    </row>
    <row r="78" customFormat="false" ht="76.15" hidden="false" customHeight="true" outlineLevel="0" collapsed="false">
      <c r="A78" s="142" t="s">
        <v>91</v>
      </c>
      <c r="B78" s="143" t="s">
        <v>200</v>
      </c>
      <c r="C78" s="144" t="s">
        <v>201</v>
      </c>
      <c r="D78" s="145" t="s">
        <v>177</v>
      </c>
      <c r="E78" s="146"/>
      <c r="F78" s="146"/>
      <c r="G78" s="153" t="n">
        <f aca="false">E78*F78</f>
        <v>0</v>
      </c>
      <c r="H78" s="151"/>
      <c r="I78" s="152"/>
      <c r="J78" s="153" t="n">
        <f aca="false">H78*I78</f>
        <v>0</v>
      </c>
      <c r="K78" s="151"/>
      <c r="L78" s="152"/>
      <c r="M78" s="153" t="n">
        <f aca="false">K78*L78</f>
        <v>0</v>
      </c>
      <c r="N78" s="151"/>
      <c r="O78" s="152"/>
      <c r="P78" s="153" t="n">
        <f aca="false">N78*O78</f>
        <v>0</v>
      </c>
      <c r="Q78" s="146" t="n">
        <v>3</v>
      </c>
      <c r="R78" s="146" t="n">
        <v>40000</v>
      </c>
      <c r="S78" s="153" t="n">
        <f aca="false">Q78*R78</f>
        <v>120000</v>
      </c>
      <c r="T78" s="148" t="n">
        <v>1</v>
      </c>
      <c r="U78" s="149" t="n">
        <v>120000</v>
      </c>
      <c r="V78" s="150" t="n">
        <f aca="false">T78*U78</f>
        <v>120000</v>
      </c>
      <c r="W78" s="168" t="n">
        <f aca="false">G78+M78+S78</f>
        <v>120000</v>
      </c>
      <c r="X78" s="155" t="n">
        <f aca="false">J78+P78+V78</f>
        <v>120000</v>
      </c>
      <c r="Y78" s="155" t="n">
        <f aca="false">W78-X78</f>
        <v>0</v>
      </c>
      <c r="Z78" s="156" t="n">
        <f aca="false">Y78/W78</f>
        <v>0</v>
      </c>
      <c r="AA78" s="257"/>
      <c r="AB78" s="158"/>
      <c r="AC78" s="158"/>
      <c r="AD78" s="158"/>
      <c r="AE78" s="158"/>
      <c r="AF78" s="158"/>
    </row>
    <row r="79" customFormat="false" ht="38.65" hidden="false" customHeight="true" outlineLevel="0" collapsed="false">
      <c r="A79" s="142" t="s">
        <v>91</v>
      </c>
      <c r="B79" s="143" t="s">
        <v>202</v>
      </c>
      <c r="C79" s="144" t="s">
        <v>203</v>
      </c>
      <c r="D79" s="145" t="s">
        <v>177</v>
      </c>
      <c r="E79" s="146"/>
      <c r="F79" s="146"/>
      <c r="G79" s="153" t="n">
        <f aca="false">E79*F79</f>
        <v>0</v>
      </c>
      <c r="H79" s="151"/>
      <c r="I79" s="152"/>
      <c r="J79" s="153" t="n">
        <f aca="false">H79*I79</f>
        <v>0</v>
      </c>
      <c r="K79" s="151"/>
      <c r="L79" s="152"/>
      <c r="M79" s="153" t="n">
        <f aca="false">K79*L79</f>
        <v>0</v>
      </c>
      <c r="N79" s="151"/>
      <c r="O79" s="152"/>
      <c r="P79" s="153" t="n">
        <f aca="false">N79*O79</f>
        <v>0</v>
      </c>
      <c r="Q79" s="179" t="n">
        <v>1</v>
      </c>
      <c r="R79" s="179" t="n">
        <v>165000</v>
      </c>
      <c r="S79" s="150" t="n">
        <f aca="false">Q79*R79</f>
        <v>165000</v>
      </c>
      <c r="T79" s="148" t="n">
        <v>1</v>
      </c>
      <c r="U79" s="149" t="n">
        <v>165000</v>
      </c>
      <c r="V79" s="150" t="n">
        <f aca="false">T79*U79</f>
        <v>165000</v>
      </c>
      <c r="W79" s="168" t="n">
        <f aca="false">G79+M79+S79</f>
        <v>165000</v>
      </c>
      <c r="X79" s="155" t="n">
        <f aca="false">J79+P79+V79</f>
        <v>165000</v>
      </c>
      <c r="Y79" s="155" t="n">
        <f aca="false">W79-X79</f>
        <v>0</v>
      </c>
      <c r="Z79" s="156" t="n">
        <f aca="false">Y79/W79</f>
        <v>0</v>
      </c>
      <c r="AA79" s="257"/>
      <c r="AB79" s="158"/>
      <c r="AC79" s="158"/>
      <c r="AD79" s="158"/>
      <c r="AE79" s="158"/>
      <c r="AF79" s="158"/>
    </row>
    <row r="80" customFormat="false" ht="38.65" hidden="false" customHeight="true" outlineLevel="0" collapsed="false">
      <c r="A80" s="142" t="s">
        <v>91</v>
      </c>
      <c r="B80" s="143" t="s">
        <v>204</v>
      </c>
      <c r="C80" s="144" t="s">
        <v>205</v>
      </c>
      <c r="D80" s="145" t="s">
        <v>177</v>
      </c>
      <c r="E80" s="146"/>
      <c r="F80" s="146"/>
      <c r="G80" s="153" t="n">
        <f aca="false">E80*F80</f>
        <v>0</v>
      </c>
      <c r="H80" s="151"/>
      <c r="I80" s="152"/>
      <c r="J80" s="153" t="n">
        <f aca="false">H80*I80</f>
        <v>0</v>
      </c>
      <c r="K80" s="151"/>
      <c r="L80" s="152"/>
      <c r="M80" s="153" t="n">
        <f aca="false">K80*L80</f>
        <v>0</v>
      </c>
      <c r="N80" s="151"/>
      <c r="O80" s="152"/>
      <c r="P80" s="153" t="n">
        <f aca="false">N80*O80</f>
        <v>0</v>
      </c>
      <c r="Q80" s="179" t="n">
        <v>1</v>
      </c>
      <c r="R80" s="179" t="n">
        <v>58000</v>
      </c>
      <c r="S80" s="150" t="n">
        <f aca="false">Q80*R80</f>
        <v>58000</v>
      </c>
      <c r="T80" s="148" t="n">
        <v>1</v>
      </c>
      <c r="U80" s="149" t="n">
        <v>58000</v>
      </c>
      <c r="V80" s="150" t="n">
        <f aca="false">T80*U80</f>
        <v>58000</v>
      </c>
      <c r="W80" s="168" t="n">
        <f aca="false">G80+M80+S80</f>
        <v>58000</v>
      </c>
      <c r="X80" s="155" t="n">
        <f aca="false">J80+P80+V80</f>
        <v>58000</v>
      </c>
      <c r="Y80" s="155" t="n">
        <f aca="false">W80-X80</f>
        <v>0</v>
      </c>
      <c r="Z80" s="156" t="n">
        <f aca="false">Y80/W80</f>
        <v>0</v>
      </c>
      <c r="AA80" s="257"/>
      <c r="AB80" s="158"/>
      <c r="AC80" s="158"/>
      <c r="AD80" s="158"/>
      <c r="AE80" s="158"/>
      <c r="AF80" s="158"/>
    </row>
    <row r="81" customFormat="false" ht="61.15" hidden="false" customHeight="true" outlineLevel="0" collapsed="false">
      <c r="A81" s="159" t="s">
        <v>91</v>
      </c>
      <c r="B81" s="160" t="s">
        <v>206</v>
      </c>
      <c r="C81" s="144" t="s">
        <v>207</v>
      </c>
      <c r="D81" s="145" t="s">
        <v>177</v>
      </c>
      <c r="E81" s="146"/>
      <c r="F81" s="146"/>
      <c r="G81" s="147" t="n">
        <f aca="false">E81*F81</f>
        <v>0</v>
      </c>
      <c r="H81" s="166"/>
      <c r="I81" s="167"/>
      <c r="J81" s="147" t="n">
        <f aca="false">H81*I81</f>
        <v>0</v>
      </c>
      <c r="K81" s="166"/>
      <c r="L81" s="167"/>
      <c r="M81" s="147" t="n">
        <f aca="false">K81*L81</f>
        <v>0</v>
      </c>
      <c r="N81" s="166"/>
      <c r="O81" s="167"/>
      <c r="P81" s="147" t="n">
        <f aca="false">N81*O81</f>
        <v>0</v>
      </c>
      <c r="Q81" s="179" t="n">
        <v>1</v>
      </c>
      <c r="R81" s="179" t="n">
        <v>49000</v>
      </c>
      <c r="S81" s="165" t="n">
        <f aca="false">Q81*R81</f>
        <v>49000</v>
      </c>
      <c r="T81" s="163" t="n">
        <v>1</v>
      </c>
      <c r="U81" s="164" t="n">
        <v>49000</v>
      </c>
      <c r="V81" s="165" t="n">
        <f aca="false">T81*U81</f>
        <v>49000</v>
      </c>
      <c r="W81" s="168" t="n">
        <f aca="false">G81+M81+S81</f>
        <v>49000</v>
      </c>
      <c r="X81" s="155" t="n">
        <f aca="false">J81+P81+V81</f>
        <v>49000</v>
      </c>
      <c r="Y81" s="155" t="n">
        <f aca="false">W81-X81</f>
        <v>0</v>
      </c>
      <c r="Z81" s="156" t="n">
        <f aca="false">Y81/W81</f>
        <v>0</v>
      </c>
      <c r="AA81" s="258"/>
      <c r="AB81" s="158"/>
      <c r="AC81" s="158"/>
      <c r="AD81" s="158"/>
      <c r="AE81" s="158"/>
      <c r="AF81" s="158"/>
    </row>
    <row r="82" customFormat="false" ht="55.7" hidden="false" customHeight="true" outlineLevel="0" collapsed="false">
      <c r="A82" s="142" t="s">
        <v>91</v>
      </c>
      <c r="B82" s="160" t="s">
        <v>208</v>
      </c>
      <c r="C82" s="144" t="s">
        <v>209</v>
      </c>
      <c r="D82" s="145" t="s">
        <v>177</v>
      </c>
      <c r="E82" s="146"/>
      <c r="F82" s="146"/>
      <c r="G82" s="147" t="n">
        <f aca="false">E82*F82</f>
        <v>0</v>
      </c>
      <c r="H82" s="166"/>
      <c r="I82" s="167"/>
      <c r="J82" s="147" t="n">
        <f aca="false">H82*I82</f>
        <v>0</v>
      </c>
      <c r="K82" s="166"/>
      <c r="L82" s="167"/>
      <c r="M82" s="147" t="n">
        <f aca="false">K82*L82</f>
        <v>0</v>
      </c>
      <c r="N82" s="166"/>
      <c r="O82" s="167"/>
      <c r="P82" s="147" t="n">
        <f aca="false">N82*O82</f>
        <v>0</v>
      </c>
      <c r="Q82" s="179" t="n">
        <v>1</v>
      </c>
      <c r="R82" s="179" t="n">
        <v>64000</v>
      </c>
      <c r="S82" s="165" t="n">
        <f aca="false">Q82*R82</f>
        <v>64000</v>
      </c>
      <c r="T82" s="163" t="n">
        <v>1</v>
      </c>
      <c r="U82" s="164" t="n">
        <v>64000</v>
      </c>
      <c r="V82" s="165" t="n">
        <f aca="false">T82*U82</f>
        <v>64000</v>
      </c>
      <c r="W82" s="168" t="n">
        <f aca="false">G82+M82+S82</f>
        <v>64000</v>
      </c>
      <c r="X82" s="155" t="n">
        <f aca="false">J82+P82+V82</f>
        <v>64000</v>
      </c>
      <c r="Y82" s="155" t="n">
        <f aca="false">W82-X82</f>
        <v>0</v>
      </c>
      <c r="Z82" s="156" t="n">
        <f aca="false">Y82/W82</f>
        <v>0</v>
      </c>
      <c r="AA82" s="258"/>
      <c r="AB82" s="158"/>
      <c r="AC82" s="158"/>
      <c r="AD82" s="158"/>
      <c r="AE82" s="158"/>
      <c r="AF82" s="158"/>
    </row>
    <row r="83" customFormat="false" ht="51.4" hidden="false" customHeight="true" outlineLevel="0" collapsed="false">
      <c r="A83" s="159" t="s">
        <v>91</v>
      </c>
      <c r="B83" s="160" t="s">
        <v>210</v>
      </c>
      <c r="C83" s="144" t="s">
        <v>211</v>
      </c>
      <c r="D83" s="145" t="s">
        <v>177</v>
      </c>
      <c r="E83" s="162"/>
      <c r="F83" s="162"/>
      <c r="G83" s="147" t="n">
        <f aca="false">E83*F83</f>
        <v>0</v>
      </c>
      <c r="H83" s="163"/>
      <c r="I83" s="164"/>
      <c r="J83" s="165" t="n">
        <f aca="false">H83*I83</f>
        <v>0</v>
      </c>
      <c r="K83" s="166"/>
      <c r="L83" s="167"/>
      <c r="M83" s="147" t="n">
        <f aca="false">K83*L83</f>
        <v>0</v>
      </c>
      <c r="N83" s="166"/>
      <c r="O83" s="167"/>
      <c r="P83" s="147" t="n">
        <f aca="false">N83*O83</f>
        <v>0</v>
      </c>
      <c r="Q83" s="163" t="n">
        <v>1</v>
      </c>
      <c r="R83" s="164" t="n">
        <v>35000</v>
      </c>
      <c r="S83" s="165" t="n">
        <f aca="false">Q83*R83</f>
        <v>35000</v>
      </c>
      <c r="T83" s="163" t="n">
        <v>1</v>
      </c>
      <c r="U83" s="164" t="n">
        <v>35000</v>
      </c>
      <c r="V83" s="165" t="n">
        <f aca="false">T83*U83</f>
        <v>35000</v>
      </c>
      <c r="W83" s="168" t="n">
        <f aca="false">G83+M83+S83</f>
        <v>35000</v>
      </c>
      <c r="X83" s="155" t="n">
        <f aca="false">J83+P83+V83</f>
        <v>35000</v>
      </c>
      <c r="Y83" s="155" t="n">
        <f aca="false">W83-X83</f>
        <v>0</v>
      </c>
      <c r="Z83" s="156" t="n">
        <f aca="false">Y83/W83</f>
        <v>0</v>
      </c>
      <c r="AA83" s="258"/>
      <c r="AB83" s="158"/>
      <c r="AC83" s="158"/>
      <c r="AD83" s="158"/>
      <c r="AE83" s="158"/>
      <c r="AF83" s="158"/>
    </row>
    <row r="84" customFormat="false" ht="51.4" hidden="false" customHeight="true" outlineLevel="0" collapsed="false">
      <c r="A84" s="159" t="s">
        <v>91</v>
      </c>
      <c r="B84" s="160" t="s">
        <v>212</v>
      </c>
      <c r="C84" s="144" t="s">
        <v>213</v>
      </c>
      <c r="D84" s="145" t="s">
        <v>177</v>
      </c>
      <c r="E84" s="162" t="n">
        <v>1</v>
      </c>
      <c r="F84" s="162" t="n">
        <v>400200</v>
      </c>
      <c r="G84" s="147" t="n">
        <f aca="false">E84*F84</f>
        <v>400200</v>
      </c>
      <c r="H84" s="163" t="n">
        <v>1</v>
      </c>
      <c r="I84" s="164" t="n">
        <v>400200</v>
      </c>
      <c r="J84" s="165" t="n">
        <f aca="false">H84*I84</f>
        <v>400200</v>
      </c>
      <c r="K84" s="166"/>
      <c r="L84" s="167"/>
      <c r="M84" s="147" t="n">
        <f aca="false">K84*L84</f>
        <v>0</v>
      </c>
      <c r="N84" s="166"/>
      <c r="O84" s="167"/>
      <c r="P84" s="147" t="n">
        <f aca="false">N84*O84</f>
        <v>0</v>
      </c>
      <c r="Q84" s="163"/>
      <c r="R84" s="164"/>
      <c r="S84" s="165" t="n">
        <f aca="false">Q84*R84</f>
        <v>0</v>
      </c>
      <c r="T84" s="163"/>
      <c r="U84" s="164"/>
      <c r="V84" s="165" t="n">
        <f aca="false">T84*U84</f>
        <v>0</v>
      </c>
      <c r="W84" s="168" t="n">
        <f aca="false">G84+M84+S84</f>
        <v>400200</v>
      </c>
      <c r="X84" s="155" t="n">
        <f aca="false">J84+P84+V84</f>
        <v>400200</v>
      </c>
      <c r="Y84" s="155" t="n">
        <f aca="false">W84-X84</f>
        <v>0</v>
      </c>
      <c r="Z84" s="156" t="n">
        <f aca="false">Y84/W84</f>
        <v>0</v>
      </c>
      <c r="AA84" s="258"/>
      <c r="AB84" s="158"/>
      <c r="AC84" s="158"/>
      <c r="AD84" s="158"/>
      <c r="AE84" s="158"/>
      <c r="AF84" s="158"/>
    </row>
    <row r="85" customFormat="false" ht="47.1" hidden="false" customHeight="true" outlineLevel="0" collapsed="false">
      <c r="A85" s="159" t="s">
        <v>91</v>
      </c>
      <c r="B85" s="160" t="s">
        <v>214</v>
      </c>
      <c r="C85" s="259" t="s">
        <v>215</v>
      </c>
      <c r="D85" s="145" t="s">
        <v>177</v>
      </c>
      <c r="E85" s="162"/>
      <c r="F85" s="162"/>
      <c r="G85" s="147" t="n">
        <f aca="false">E85*F85</f>
        <v>0</v>
      </c>
      <c r="H85" s="163"/>
      <c r="I85" s="164"/>
      <c r="J85" s="165" t="n">
        <f aca="false">H85*I85</f>
        <v>0</v>
      </c>
      <c r="K85" s="166"/>
      <c r="L85" s="167"/>
      <c r="M85" s="147" t="n">
        <f aca="false">K85*L85</f>
        <v>0</v>
      </c>
      <c r="N85" s="163" t="n">
        <v>1</v>
      </c>
      <c r="O85" s="164" t="n">
        <v>44400</v>
      </c>
      <c r="P85" s="147" t="n">
        <f aca="false">N85*O85</f>
        <v>44400</v>
      </c>
      <c r="Q85" s="163"/>
      <c r="R85" s="164"/>
      <c r="S85" s="165" t="n">
        <f aca="false">Q85*R85</f>
        <v>0</v>
      </c>
      <c r="T85" s="163"/>
      <c r="U85" s="164"/>
      <c r="V85" s="165" t="n">
        <f aca="false">T85*U85</f>
        <v>0</v>
      </c>
      <c r="W85" s="168" t="n">
        <f aca="false">G85+M85+S85</f>
        <v>0</v>
      </c>
      <c r="X85" s="155" t="n">
        <f aca="false">J85+P85+V85</f>
        <v>44400</v>
      </c>
      <c r="Y85" s="155" t="n">
        <f aca="false">W85-X85</f>
        <v>-44400</v>
      </c>
      <c r="Z85" s="156" t="e">
        <f aca="false">Y85/W85</f>
        <v>#DIV/0!</v>
      </c>
      <c r="AA85" s="258" t="s">
        <v>108</v>
      </c>
      <c r="AB85" s="158"/>
      <c r="AC85" s="158"/>
      <c r="AD85" s="158"/>
      <c r="AE85" s="158"/>
      <c r="AF85" s="158"/>
    </row>
    <row r="86" customFormat="false" ht="30" hidden="false" customHeight="true" outlineLevel="0" collapsed="false">
      <c r="A86" s="260" t="s">
        <v>216</v>
      </c>
      <c r="B86" s="261"/>
      <c r="C86" s="262"/>
      <c r="D86" s="263"/>
      <c r="E86" s="190" t="n">
        <f aca="false">E77</f>
        <v>0</v>
      </c>
      <c r="F86" s="191"/>
      <c r="G86" s="264" t="n">
        <f aca="false">G77</f>
        <v>400200</v>
      </c>
      <c r="H86" s="190" t="n">
        <f aca="false">H77</f>
        <v>0</v>
      </c>
      <c r="I86" s="191"/>
      <c r="J86" s="264" t="n">
        <f aca="false">J77</f>
        <v>400200</v>
      </c>
      <c r="K86" s="190" t="n">
        <f aca="false">K77</f>
        <v>0</v>
      </c>
      <c r="L86" s="191"/>
      <c r="M86" s="264" t="n">
        <f aca="false">M77</f>
        <v>0</v>
      </c>
      <c r="N86" s="190" t="n">
        <f aca="false">N77</f>
        <v>0</v>
      </c>
      <c r="O86" s="191"/>
      <c r="P86" s="264" t="n">
        <f aca="false">P77</f>
        <v>44400</v>
      </c>
      <c r="Q86" s="190" t="n">
        <f aca="false">Q77</f>
        <v>6</v>
      </c>
      <c r="R86" s="191"/>
      <c r="S86" s="264" t="n">
        <f aca="false">S77</f>
        <v>491000</v>
      </c>
      <c r="T86" s="190" t="n">
        <f aca="false">T77</f>
        <v>4</v>
      </c>
      <c r="U86" s="191"/>
      <c r="V86" s="264" t="n">
        <f aca="false">V77</f>
        <v>491000</v>
      </c>
      <c r="W86" s="264" t="n">
        <f aca="false">W77+W72</f>
        <v>987880</v>
      </c>
      <c r="X86" s="264" t="n">
        <f aca="false">X77+X72</f>
        <v>1032080</v>
      </c>
      <c r="Y86" s="264" t="n">
        <f aca="false">Y77+Y72</f>
        <v>-44200</v>
      </c>
      <c r="Z86" s="208" t="n">
        <f aca="false">Y86/W86</f>
        <v>-0.0447422763898449</v>
      </c>
      <c r="AA86" s="209"/>
      <c r="AB86" s="11"/>
      <c r="AC86" s="11"/>
      <c r="AD86" s="11"/>
      <c r="AE86" s="11"/>
      <c r="AF86" s="11"/>
    </row>
    <row r="87" customFormat="false" ht="30" hidden="false" customHeight="true" outlineLevel="0" collapsed="false">
      <c r="A87" s="265" t="s">
        <v>217</v>
      </c>
      <c r="B87" s="266"/>
      <c r="C87" s="267"/>
      <c r="D87" s="268"/>
      <c r="E87" s="269"/>
      <c r="F87" s="270"/>
      <c r="G87" s="271" t="n">
        <f aca="false">G14+G28+G68+G86</f>
        <v>2470207.999984</v>
      </c>
      <c r="H87" s="269"/>
      <c r="I87" s="270"/>
      <c r="J87" s="271" t="n">
        <f aca="false">J14+J28+J68+J86</f>
        <v>2470208</v>
      </c>
      <c r="K87" s="269"/>
      <c r="L87" s="270"/>
      <c r="M87" s="271" t="n">
        <f aca="false">M28+M33+M56+M72</f>
        <v>400000</v>
      </c>
      <c r="N87" s="269"/>
      <c r="O87" s="270"/>
      <c r="P87" s="271" t="n">
        <f aca="false">P56+P68+P86</f>
        <v>400000.0000065</v>
      </c>
      <c r="Q87" s="269"/>
      <c r="R87" s="270"/>
      <c r="S87" s="271" t="n">
        <f aca="false">S72+S86</f>
        <v>587480</v>
      </c>
      <c r="T87" s="269"/>
      <c r="U87" s="270"/>
      <c r="V87" s="271" t="n">
        <f aca="false">V72+V86</f>
        <v>587480</v>
      </c>
      <c r="W87" s="271" t="n">
        <f aca="false">W14+W28+W31+W56+W68+W86</f>
        <v>3457687.999984</v>
      </c>
      <c r="X87" s="271" t="n">
        <f aca="false">X14+X28+X31+X56+X68+X86</f>
        <v>3457688.0000065</v>
      </c>
      <c r="Y87" s="271" t="n">
        <f aca="false">Y14+Y28+Y31+Y56+Y68+Y86</f>
        <v>-2.25001131184399E-005</v>
      </c>
      <c r="Z87" s="272" t="n">
        <f aca="false">Y87/W87</f>
        <v>-6.50727107782542E-012</v>
      </c>
      <c r="AA87" s="273"/>
      <c r="AB87" s="11"/>
      <c r="AC87" s="11"/>
      <c r="AD87" s="11"/>
      <c r="AE87" s="11"/>
      <c r="AF87" s="11"/>
    </row>
    <row r="88" customFormat="false" ht="15" hidden="false" customHeight="true" outlineLevel="0" collapsed="false">
      <c r="A88" s="274"/>
      <c r="B88" s="274"/>
      <c r="C88" s="274"/>
      <c r="D88" s="95"/>
      <c r="E88" s="96"/>
      <c r="F88" s="96"/>
      <c r="G88" s="96"/>
      <c r="H88" s="96"/>
      <c r="I88" s="96"/>
      <c r="J88" s="96"/>
      <c r="K88" s="96"/>
      <c r="L88" s="96"/>
      <c r="M88" s="96"/>
      <c r="N88" s="96"/>
      <c r="O88" s="96"/>
      <c r="P88" s="96"/>
      <c r="Q88" s="96"/>
      <c r="R88" s="96"/>
      <c r="S88" s="96"/>
      <c r="T88" s="96"/>
      <c r="U88" s="96"/>
      <c r="V88" s="96"/>
      <c r="W88" s="275"/>
      <c r="X88" s="275"/>
      <c r="Y88" s="275"/>
      <c r="Z88" s="275"/>
      <c r="AA88" s="99"/>
      <c r="AB88" s="11"/>
      <c r="AC88" s="11"/>
      <c r="AD88" s="11"/>
      <c r="AE88" s="11"/>
      <c r="AF88" s="11"/>
    </row>
    <row r="89" customFormat="false" ht="30" hidden="false" customHeight="true" outlineLevel="0" collapsed="false">
      <c r="A89" s="276" t="s">
        <v>218</v>
      </c>
      <c r="B89" s="276"/>
      <c r="C89" s="276"/>
      <c r="D89" s="277"/>
      <c r="E89" s="269"/>
      <c r="F89" s="270"/>
      <c r="G89" s="278" t="n">
        <f aca="false">Фінансування!C27-Кошторис__витрат!G87</f>
        <v>0</v>
      </c>
      <c r="H89" s="269"/>
      <c r="I89" s="270"/>
      <c r="J89" s="278" t="n">
        <f aca="false">Фінансування!C28-Кошторис__витрат!J87</f>
        <v>0</v>
      </c>
      <c r="K89" s="269"/>
      <c r="L89" s="270"/>
      <c r="M89" s="278" t="n">
        <f aca="false">Фінансування!E27-Кошторис__витрат!M87</f>
        <v>0</v>
      </c>
      <c r="N89" s="269"/>
      <c r="O89" s="270"/>
      <c r="P89" s="278" t="n">
        <f aca="false">Фінансування!J28-Кошторис__витрат!P87</f>
        <v>-6.49999128654599E-006</v>
      </c>
      <c r="Q89" s="269"/>
      <c r="R89" s="270"/>
      <c r="S89" s="278" t="n">
        <f aca="false">Фінансування!L27-Кошторис__витрат!S87</f>
        <v>0</v>
      </c>
      <c r="T89" s="269"/>
      <c r="U89" s="270"/>
      <c r="V89" s="278" t="n">
        <f aca="false">Фінансування!L28-Кошторис__витрат!V87</f>
        <v>0</v>
      </c>
      <c r="W89" s="279" t="n">
        <f aca="false">Фінансування!N27-Кошторис__витрат!W87</f>
        <v>0</v>
      </c>
      <c r="X89" s="279" t="n">
        <f aca="false">Фінансування!N28-Кошторис__витрат!X87</f>
        <v>-6.49970024824142E-006</v>
      </c>
      <c r="Y89" s="279"/>
      <c r="Z89" s="279"/>
      <c r="AA89" s="280"/>
      <c r="AB89" s="11"/>
      <c r="AC89" s="11"/>
      <c r="AD89" s="11"/>
      <c r="AE89" s="11"/>
      <c r="AF89" s="11"/>
    </row>
    <row r="90" customFormat="false" ht="15.75" hidden="false" customHeight="true" outlineLevel="0" collapsed="false">
      <c r="A90" s="3"/>
      <c r="B90" s="281"/>
      <c r="C90" s="4"/>
      <c r="D90" s="282"/>
      <c r="E90" s="86"/>
      <c r="F90" s="86"/>
      <c r="G90" s="86"/>
      <c r="H90" s="86"/>
      <c r="I90" s="86"/>
      <c r="J90" s="86"/>
      <c r="K90" s="86"/>
      <c r="L90" s="86"/>
      <c r="M90" s="86"/>
      <c r="N90" s="86"/>
      <c r="O90" s="86"/>
      <c r="P90" s="86"/>
      <c r="Q90" s="86"/>
      <c r="R90" s="86"/>
      <c r="S90" s="86"/>
      <c r="T90" s="86"/>
      <c r="U90" s="86"/>
      <c r="V90" s="86"/>
      <c r="W90" s="87"/>
      <c r="X90" s="87"/>
      <c r="Y90" s="87"/>
      <c r="Z90" s="87"/>
      <c r="AA90" s="4"/>
      <c r="AB90" s="3"/>
      <c r="AC90" s="3"/>
      <c r="AD90" s="3"/>
      <c r="AE90" s="3"/>
      <c r="AF90" s="3"/>
    </row>
    <row r="91" customFormat="false" ht="15.75" hidden="false" customHeight="true" outlineLevel="0" collapsed="false">
      <c r="A91" s="3"/>
      <c r="B91" s="281"/>
      <c r="C91" s="4"/>
      <c r="D91" s="282"/>
      <c r="E91" s="86"/>
      <c r="F91" s="86"/>
      <c r="G91" s="86"/>
      <c r="H91" s="86"/>
      <c r="I91" s="86"/>
      <c r="J91" s="86"/>
      <c r="K91" s="86"/>
      <c r="L91" s="86"/>
      <c r="M91" s="86"/>
      <c r="N91" s="86"/>
      <c r="O91" s="86"/>
      <c r="P91" s="86"/>
      <c r="Q91" s="86"/>
      <c r="R91" s="86"/>
      <c r="S91" s="86"/>
      <c r="T91" s="86"/>
      <c r="U91" s="86"/>
      <c r="V91" s="86"/>
      <c r="W91" s="87"/>
      <c r="X91" s="87"/>
      <c r="Y91" s="87"/>
      <c r="Z91" s="87"/>
      <c r="AA91" s="4"/>
      <c r="AB91" s="3"/>
      <c r="AC91" s="3"/>
      <c r="AD91" s="3"/>
      <c r="AE91" s="3"/>
      <c r="AF91" s="3"/>
    </row>
    <row r="92" customFormat="false" ht="15.75" hidden="false" customHeight="true" outlineLevel="0" collapsed="false">
      <c r="A92" s="3"/>
      <c r="B92" s="281"/>
      <c r="C92" s="4"/>
      <c r="D92" s="282"/>
      <c r="E92" s="86"/>
      <c r="F92" s="86"/>
      <c r="G92" s="86"/>
      <c r="H92" s="86"/>
      <c r="I92" s="86"/>
      <c r="J92" s="86"/>
      <c r="K92" s="86"/>
      <c r="L92" s="86"/>
      <c r="M92" s="86"/>
      <c r="N92" s="86"/>
      <c r="O92" s="86"/>
      <c r="P92" s="86"/>
      <c r="Q92" s="86"/>
      <c r="R92" s="86"/>
      <c r="S92" s="86"/>
      <c r="T92" s="86"/>
      <c r="U92" s="86"/>
      <c r="V92" s="86"/>
      <c r="W92" s="87"/>
      <c r="X92" s="87"/>
      <c r="Y92" s="87"/>
      <c r="Z92" s="87"/>
      <c r="AA92" s="4"/>
      <c r="AB92" s="3"/>
      <c r="AC92" s="3"/>
      <c r="AD92" s="3"/>
      <c r="AE92" s="3"/>
      <c r="AF92" s="3"/>
    </row>
    <row r="93" customFormat="false" ht="15.75" hidden="false" customHeight="true" outlineLevel="0" collapsed="false">
      <c r="A93" s="75" t="s">
        <v>51</v>
      </c>
      <c r="B93" s="283"/>
      <c r="C93" s="284"/>
      <c r="D93" s="282"/>
      <c r="E93" s="285"/>
      <c r="F93" s="285"/>
      <c r="G93" s="86"/>
      <c r="H93" s="285"/>
      <c r="I93" s="285"/>
      <c r="J93" s="86"/>
      <c r="K93" s="79" t="s">
        <v>52</v>
      </c>
      <c r="L93" s="79"/>
      <c r="M93" s="79"/>
      <c r="N93" s="79"/>
      <c r="O93" s="79"/>
      <c r="P93" s="285"/>
      <c r="Q93" s="86"/>
      <c r="R93" s="86"/>
      <c r="S93" s="86"/>
      <c r="T93" s="86"/>
      <c r="U93" s="86"/>
      <c r="V93" s="86"/>
      <c r="W93" s="87"/>
      <c r="X93" s="87"/>
      <c r="Y93" s="87"/>
      <c r="Z93" s="87"/>
      <c r="AA93" s="4"/>
      <c r="AB93" s="4"/>
      <c r="AC93" s="3"/>
      <c r="AD93" s="3"/>
      <c r="AE93" s="3"/>
      <c r="AF93" s="3"/>
    </row>
    <row r="94" customFormat="false" ht="15.75" hidden="false" customHeight="true" outlineLevel="0" collapsed="false">
      <c r="A94" s="286"/>
      <c r="B94" s="287"/>
      <c r="C94" s="288" t="s">
        <v>219</v>
      </c>
      <c r="D94" s="289"/>
      <c r="E94" s="290"/>
      <c r="F94" s="291" t="s">
        <v>220</v>
      </c>
      <c r="G94" s="290"/>
      <c r="H94" s="290"/>
      <c r="I94" s="291" t="s">
        <v>220</v>
      </c>
      <c r="J94" s="290"/>
      <c r="K94" s="292"/>
      <c r="L94" s="293" t="s">
        <v>221</v>
      </c>
      <c r="M94" s="290"/>
      <c r="N94" s="292"/>
      <c r="O94" s="293" t="s">
        <v>221</v>
      </c>
      <c r="P94" s="290"/>
      <c r="Q94" s="290"/>
      <c r="R94" s="290"/>
      <c r="S94" s="290"/>
      <c r="T94" s="290"/>
      <c r="U94" s="290"/>
      <c r="V94" s="290"/>
      <c r="W94" s="294"/>
      <c r="X94" s="294"/>
      <c r="Y94" s="294"/>
      <c r="Z94" s="294"/>
      <c r="AA94" s="286"/>
      <c r="AB94" s="286"/>
      <c r="AC94" s="295"/>
      <c r="AD94" s="295"/>
      <c r="AE94" s="295"/>
      <c r="AF94" s="295"/>
    </row>
    <row r="95" customFormat="false" ht="15.75" hidden="false" customHeight="true" outlineLevel="0" collapsed="false">
      <c r="A95" s="3"/>
      <c r="B95" s="281"/>
      <c r="C95" s="4"/>
      <c r="D95" s="282"/>
      <c r="E95" s="86"/>
      <c r="F95" s="86"/>
      <c r="G95" s="86"/>
      <c r="H95" s="86"/>
      <c r="I95" s="86"/>
      <c r="J95" s="86"/>
      <c r="K95" s="86"/>
      <c r="L95" s="86"/>
      <c r="M95" s="86"/>
      <c r="N95" s="86"/>
      <c r="O95" s="86"/>
      <c r="P95" s="86"/>
      <c r="Q95" s="86"/>
      <c r="R95" s="86"/>
      <c r="S95" s="86"/>
      <c r="T95" s="86"/>
      <c r="U95" s="86"/>
      <c r="V95" s="86"/>
      <c r="W95" s="87"/>
      <c r="X95" s="87"/>
      <c r="Y95" s="87"/>
      <c r="Z95" s="87"/>
      <c r="AA95" s="4"/>
      <c r="AB95" s="3"/>
      <c r="AC95" s="3"/>
      <c r="AD95" s="3"/>
      <c r="AE95" s="3"/>
      <c r="AF95" s="3"/>
    </row>
    <row r="96" customFormat="false" ht="15.75" hidden="false" customHeight="true" outlineLevel="0" collapsed="false">
      <c r="A96" s="3"/>
      <c r="B96" s="281"/>
      <c r="C96" s="4"/>
      <c r="D96" s="282"/>
      <c r="E96" s="86"/>
      <c r="F96" s="86"/>
      <c r="G96" s="86"/>
      <c r="H96" s="86"/>
      <c r="I96" s="86"/>
      <c r="J96" s="86"/>
      <c r="K96" s="86"/>
      <c r="L96" s="86"/>
      <c r="M96" s="86"/>
      <c r="N96" s="86"/>
      <c r="O96" s="86"/>
      <c r="P96" s="86"/>
      <c r="Q96" s="86"/>
      <c r="R96" s="86"/>
      <c r="S96" s="86"/>
      <c r="T96" s="86"/>
      <c r="U96" s="86"/>
      <c r="V96" s="86"/>
      <c r="W96" s="87"/>
      <c r="X96" s="87"/>
      <c r="Y96" s="87"/>
      <c r="Z96" s="87"/>
      <c r="AA96" s="4"/>
      <c r="AB96" s="3"/>
      <c r="AC96" s="3"/>
      <c r="AD96" s="3"/>
      <c r="AE96" s="3"/>
      <c r="AF96" s="3"/>
    </row>
    <row r="97" customFormat="false" ht="15.75" hidden="false" customHeight="true" outlineLevel="0" collapsed="false">
      <c r="A97" s="3"/>
      <c r="B97" s="281"/>
      <c r="C97" s="4"/>
      <c r="D97" s="282"/>
      <c r="E97" s="86"/>
      <c r="F97" s="86"/>
      <c r="G97" s="86"/>
      <c r="H97" s="86"/>
      <c r="I97" s="86"/>
      <c r="J97" s="86"/>
      <c r="K97" s="86"/>
      <c r="L97" s="86"/>
      <c r="M97" s="86"/>
      <c r="N97" s="86"/>
      <c r="O97" s="86"/>
      <c r="P97" s="86"/>
      <c r="Q97" s="86"/>
      <c r="R97" s="86"/>
      <c r="S97" s="86"/>
      <c r="T97" s="86"/>
      <c r="U97" s="86"/>
      <c r="V97" s="86"/>
      <c r="W97" s="87"/>
      <c r="X97" s="87"/>
      <c r="Y97" s="87"/>
      <c r="Z97" s="87"/>
      <c r="AA97" s="4"/>
      <c r="AB97" s="3"/>
      <c r="AC97" s="3"/>
      <c r="AD97" s="3"/>
      <c r="AE97" s="3"/>
      <c r="AF97" s="3"/>
    </row>
    <row r="98" customFormat="false" ht="15.75" hidden="false" customHeight="true" outlineLevel="0" collapsed="false">
      <c r="A98" s="3"/>
      <c r="B98" s="281"/>
      <c r="C98" s="144"/>
      <c r="D98" s="282"/>
      <c r="E98" s="86"/>
      <c r="F98" s="86"/>
      <c r="G98" s="86"/>
      <c r="H98" s="86"/>
      <c r="I98" s="86"/>
      <c r="J98" s="86"/>
      <c r="K98" s="86"/>
      <c r="L98" s="86"/>
      <c r="M98" s="86"/>
      <c r="N98" s="86"/>
      <c r="O98" s="86"/>
      <c r="P98" s="86"/>
      <c r="Q98" s="86"/>
      <c r="R98" s="86"/>
      <c r="S98" s="86"/>
      <c r="T98" s="86"/>
      <c r="U98" s="86"/>
      <c r="V98" s="86"/>
      <c r="W98" s="296"/>
      <c r="X98" s="296"/>
      <c r="Y98" s="296"/>
      <c r="Z98" s="296"/>
      <c r="AA98" s="4"/>
      <c r="AB98" s="3"/>
      <c r="AC98" s="3"/>
      <c r="AD98" s="3"/>
      <c r="AE98" s="3"/>
      <c r="AF98" s="3"/>
    </row>
    <row r="1048452" customFormat="false" ht="12.75" hidden="false" customHeight="true" outlineLevel="0" collapsed="false"/>
    <row r="1048453" customFormat="false" ht="12.75" hidden="false" customHeight="true" outlineLevel="0" collapsed="false"/>
    <row r="1048454" customFormat="false" ht="12.75" hidden="false" customHeight="true" outlineLevel="0" collapsed="false"/>
    <row r="1048455" customFormat="false" ht="12.75" hidden="false" customHeight="true" outlineLevel="0" collapsed="false"/>
    <row r="1048456" customFormat="false" ht="12.75" hidden="false" customHeight="true" outlineLevel="0" collapsed="false"/>
    <row r="1048457" customFormat="false" ht="12.75" hidden="false" customHeight="true" outlineLevel="0" collapsed="false"/>
    <row r="1048458" customFormat="false" ht="12.75" hidden="false" customHeight="true" outlineLevel="0" collapsed="false"/>
    <row r="1048459" customFormat="false" ht="12.75" hidden="false" customHeight="true" outlineLevel="0" collapsed="false"/>
    <row r="1048460" customFormat="false" ht="12.75" hidden="false" customHeight="true" outlineLevel="0" collapsed="false"/>
    <row r="1048461" customFormat="false" ht="12.75" hidden="false" customHeight="true" outlineLevel="0" collapsed="false"/>
    <row r="1048462" customFormat="false" ht="12.75" hidden="false" customHeight="true" outlineLevel="0" collapsed="false"/>
    <row r="1048463" customFormat="false" ht="12.75" hidden="false" customHeight="true" outlineLevel="0" collapsed="false"/>
    <row r="1048464" customFormat="false" ht="12.75" hidden="false" customHeight="true" outlineLevel="0" collapsed="false"/>
    <row r="1048465" customFormat="false" ht="12.75" hidden="false" customHeight="true" outlineLevel="0" collapsed="false"/>
    <row r="1048466" customFormat="false" ht="12.75" hidden="false" customHeight="true" outlineLevel="0" collapsed="false"/>
    <row r="1048467" customFormat="false" ht="12.75" hidden="false" customHeight="true" outlineLevel="0" collapsed="false"/>
    <row r="1048468" customFormat="false" ht="12.75" hidden="false" customHeight="true" outlineLevel="0" collapsed="false"/>
    <row r="1048469" customFormat="false" ht="12.75" hidden="false" customHeight="true" outlineLevel="0" collapsed="false"/>
    <row r="1048470" customFormat="false" ht="12.75" hidden="false" customHeight="true" outlineLevel="0" collapsed="false"/>
    <row r="1048471" customFormat="false" ht="12.75" hidden="false" customHeight="true" outlineLevel="0" collapsed="false"/>
    <row r="1048472" customFormat="false" ht="12.75" hidden="false" customHeight="true" outlineLevel="0" collapsed="false"/>
    <row r="1048473" customFormat="false" ht="12.75" hidden="false" customHeight="true" outlineLevel="0" collapsed="false"/>
    <row r="1048474" customFormat="false" ht="12.75" hidden="false" customHeight="true" outlineLevel="0" collapsed="false"/>
    <row r="1048475" customFormat="false" ht="12.75" hidden="false" customHeight="true" outlineLevel="0" collapsed="false"/>
    <row r="1048476" customFormat="false" ht="12.75" hidden="false" customHeight="true" outlineLevel="0" collapsed="false"/>
    <row r="1048477" customFormat="false" ht="12.75" hidden="false" customHeight="true" outlineLevel="0" collapsed="false"/>
    <row r="1048478" customFormat="false" ht="12.75" hidden="false" customHeight="true" outlineLevel="0" collapsed="false"/>
    <row r="1048479" customFormat="false" ht="12.75" hidden="false" customHeight="true" outlineLevel="0" collapsed="false"/>
    <row r="1048480" customFormat="false" ht="12.75" hidden="false" customHeight="true" outlineLevel="0" collapsed="false"/>
    <row r="1048481" customFormat="false" ht="12.75" hidden="false" customHeight="true" outlineLevel="0" collapsed="false"/>
    <row r="1048482" customFormat="false" ht="12.75" hidden="false" customHeight="true" outlineLevel="0" collapsed="false"/>
    <row r="1048483" customFormat="false" ht="12.75" hidden="false" customHeight="true" outlineLevel="0" collapsed="false"/>
    <row r="1048484" customFormat="false" ht="12.75" hidden="false" customHeight="true" outlineLevel="0" collapsed="false"/>
    <row r="1048485" customFormat="false" ht="12.75" hidden="false" customHeight="true" outlineLevel="0" collapsed="false"/>
    <row r="1048486" customFormat="false" ht="12.75" hidden="false" customHeight="true" outlineLevel="0" collapsed="false"/>
    <row r="1048487" customFormat="false" ht="12.75" hidden="false" customHeight="true" outlineLevel="0" collapsed="false"/>
    <row r="1048488" customFormat="false" ht="12.75" hidden="false" customHeight="true" outlineLevel="0" collapsed="false"/>
    <row r="1048489" customFormat="false" ht="12.75" hidden="false" customHeight="true" outlineLevel="0" collapsed="false"/>
    <row r="1048490" customFormat="false" ht="12.75" hidden="false" customHeight="true" outlineLevel="0" collapsed="false"/>
    <row r="1048491" customFormat="false" ht="12.75" hidden="false" customHeight="true" outlineLevel="0" collapsed="false"/>
    <row r="1048492" customFormat="false" ht="12.75" hidden="false" customHeight="true" outlineLevel="0" collapsed="false"/>
    <row r="1048493" customFormat="false" ht="12.75" hidden="false" customHeight="true" outlineLevel="0" collapsed="false"/>
    <row r="1048494" customFormat="false" ht="12.75" hidden="false" customHeight="true" outlineLevel="0" collapsed="false"/>
    <row r="1048495" customFormat="false" ht="12.75" hidden="false" customHeight="true" outlineLevel="0" collapsed="false"/>
    <row r="1048496" customFormat="false" ht="12.75" hidden="false" customHeight="true" outlineLevel="0" collapsed="false"/>
    <row r="1048497" customFormat="false" ht="12.75" hidden="false" customHeight="true" outlineLevel="0" collapsed="false"/>
    <row r="1048498" customFormat="false" ht="12.75" hidden="false" customHeight="true" outlineLevel="0" collapsed="false"/>
    <row r="1048499" customFormat="false" ht="12.75" hidden="false" customHeight="true" outlineLevel="0" collapsed="false"/>
    <row r="1048500" customFormat="false" ht="12.75" hidden="false" customHeight="true" outlineLevel="0" collapsed="false"/>
    <row r="1048501" customFormat="false" ht="12.75" hidden="false" customHeight="true" outlineLevel="0" collapsed="false"/>
    <row r="1048502" customFormat="false" ht="12.75" hidden="false" customHeight="true" outlineLevel="0" collapsed="false"/>
    <row r="1048503" customFormat="false" ht="12.75" hidden="false" customHeight="true" outlineLevel="0" collapsed="false"/>
    <row r="1048504" customFormat="false" ht="12.75" hidden="false" customHeight="true" outlineLevel="0" collapsed="false"/>
    <row r="1048505" customFormat="false" ht="12.75" hidden="false" customHeight="true" outlineLevel="0" collapsed="false"/>
    <row r="1048506" customFormat="false" ht="12.75" hidden="false" customHeight="true" outlineLevel="0" collapsed="false"/>
    <row r="1048507" customFormat="false" ht="12.75" hidden="false" customHeight="true" outlineLevel="0" collapsed="false"/>
    <row r="1048508" customFormat="false" ht="12.75" hidden="false" customHeight="true" outlineLevel="0" collapsed="false"/>
    <row r="1048509" customFormat="false" ht="12.75" hidden="false" customHeight="true" outlineLevel="0" collapsed="false"/>
    <row r="1048510" customFormat="false" ht="12.75" hidden="false" customHeight="true" outlineLevel="0" collapsed="false"/>
    <row r="1048511" customFormat="false" ht="12.75" hidden="false" customHeight="true" outlineLevel="0" collapsed="false"/>
    <row r="1048512" customFormat="false" ht="12.75" hidden="false" customHeight="true" outlineLevel="0" collapsed="false"/>
    <row r="1048513" customFormat="false" ht="12.75" hidden="false" customHeight="true" outlineLevel="0" collapsed="false"/>
    <row r="1048514" customFormat="false" ht="12.75" hidden="false" customHeight="true" outlineLevel="0" collapsed="false"/>
    <row r="1048515" customFormat="false" ht="12.75" hidden="false" customHeight="true" outlineLevel="0" collapsed="false"/>
    <row r="1048516" customFormat="false" ht="12.75" hidden="false" customHeight="true" outlineLevel="0" collapsed="false"/>
    <row r="1048517" customFormat="false" ht="12.75" hidden="false" customHeight="true" outlineLevel="0" collapsed="false"/>
    <row r="1048518" customFormat="false" ht="12.75" hidden="false" customHeight="true" outlineLevel="0" collapsed="false"/>
    <row r="1048519" customFormat="false" ht="12.75" hidden="false" customHeight="true" outlineLevel="0" collapsed="false"/>
    <row r="1048520" customFormat="false" ht="12.75" hidden="false" customHeight="true" outlineLevel="0" collapsed="false"/>
    <row r="1048521" customFormat="false" ht="12.75" hidden="false" customHeight="true" outlineLevel="0" collapsed="false"/>
    <row r="1048522" customFormat="false" ht="12.75" hidden="false" customHeight="true" outlineLevel="0" collapsed="false"/>
    <row r="1048523" customFormat="false" ht="12.75" hidden="false" customHeight="true" outlineLevel="0" collapsed="false"/>
    <row r="1048524" customFormat="false" ht="12.75" hidden="false" customHeight="true" outlineLevel="0" collapsed="false"/>
    <row r="1048525" customFormat="false" ht="12.75" hidden="false" customHeight="true" outlineLevel="0" collapsed="false"/>
    <row r="1048526" customFormat="false" ht="12.75" hidden="false" customHeight="true" outlineLevel="0" collapsed="false"/>
    <row r="1048527" customFormat="false" ht="12.75" hidden="false" customHeight="true" outlineLevel="0" collapsed="false"/>
    <row r="1048528" customFormat="false" ht="12.75" hidden="false" customHeight="true" outlineLevel="0" collapsed="false"/>
    <row r="1048529" customFormat="false" ht="12.75" hidden="false" customHeight="true" outlineLevel="0" collapsed="false"/>
    <row r="1048530" customFormat="false" ht="12.75" hidden="false" customHeight="true" outlineLevel="0" collapsed="false"/>
    <row r="1048531" customFormat="false" ht="12.75" hidden="false" customHeight="true" outlineLevel="0" collapsed="false"/>
    <row r="1048532" customFormat="false" ht="12.75" hidden="false" customHeight="true" outlineLevel="0" collapsed="false"/>
    <row r="1048533" customFormat="false" ht="12.75" hidden="false" customHeight="true" outlineLevel="0" collapsed="false"/>
    <row r="1048534" customFormat="false" ht="12.75" hidden="false" customHeight="true" outlineLevel="0" collapsed="false"/>
    <row r="1048535" customFormat="false" ht="12.75" hidden="false" customHeight="true" outlineLevel="0" collapsed="false"/>
    <row r="1048536" customFormat="false" ht="12.75" hidden="false" customHeight="true" outlineLevel="0" collapsed="false"/>
    <row r="1048537" customFormat="false" ht="12.75" hidden="false" customHeight="true" outlineLevel="0" collapsed="false"/>
    <row r="1048538" customFormat="false" ht="12.75" hidden="false" customHeight="true" outlineLevel="0" collapsed="false"/>
    <row r="1048539" customFormat="false" ht="12.75" hidden="false" customHeight="true" outlineLevel="0" collapsed="false"/>
    <row r="1048540" customFormat="false" ht="12.75" hidden="false" customHeight="true" outlineLevel="0" collapsed="false"/>
    <row r="1048541" customFormat="false" ht="12.75" hidden="false" customHeight="true" outlineLevel="0" collapsed="false"/>
    <row r="1048542" customFormat="false" ht="12.75" hidden="false" customHeight="true" outlineLevel="0" collapsed="false"/>
    <row r="1048543" customFormat="false" ht="12.75" hidden="false" customHeight="true" outlineLevel="0" collapsed="false"/>
    <row r="1048544" customFormat="false" ht="12.75" hidden="false" customHeight="true" outlineLevel="0" collapsed="false"/>
    <row r="1048545" customFormat="false" ht="12.75" hidden="false" customHeight="true" outlineLevel="0" collapsed="false"/>
    <row r="1048546" customFormat="false" ht="12.75" hidden="false" customHeight="true" outlineLevel="0" collapsed="false"/>
    <row r="1048547" customFormat="false" ht="12.75" hidden="false" customHeight="true" outlineLevel="0" collapsed="false"/>
    <row r="1048548" customFormat="false" ht="12.75" hidden="false" customHeight="true" outlineLevel="0" collapsed="false"/>
    <row r="1048549" customFormat="false" ht="12.75" hidden="false" customHeight="true" outlineLevel="0" collapsed="false"/>
    <row r="1048550" customFormat="false" ht="12.75" hidden="false" customHeight="true" outlineLevel="0" collapsed="false"/>
    <row r="1048551" customFormat="false" ht="12.75" hidden="false" customHeight="true" outlineLevel="0" collapsed="false"/>
    <row r="1048552" customFormat="false" ht="12.75" hidden="false" customHeight="true" outlineLevel="0" collapsed="false"/>
    <row r="1048553" customFormat="false" ht="12.75" hidden="false" customHeight="true" outlineLevel="0" collapsed="false"/>
    <row r="1048554" customFormat="false" ht="12.75" hidden="false" customHeight="true" outlineLevel="0" collapsed="false"/>
    <row r="1048555" customFormat="false" ht="12.75" hidden="false" customHeight="true" outlineLevel="0" collapsed="false"/>
    <row r="1048556" customFormat="false" ht="12.75" hidden="false" customHeight="true" outlineLevel="0" collapsed="false"/>
    <row r="1048557" customFormat="false" ht="12.75" hidden="false" customHeight="true" outlineLevel="0" collapsed="false"/>
    <row r="1048558" customFormat="false" ht="12.75" hidden="false" customHeight="true" outlineLevel="0" collapsed="false"/>
    <row r="1048559" customFormat="false" ht="12.75" hidden="false" customHeight="true" outlineLevel="0" collapsed="false"/>
    <row r="1048560" customFormat="false" ht="12.75" hidden="false" customHeight="true" outlineLevel="0" collapsed="false"/>
    <row r="1048561" customFormat="false" ht="12.75" hidden="false" customHeight="true" outlineLevel="0" collapsed="false"/>
    <row r="1048562" customFormat="false" ht="12.75" hidden="false" customHeight="true" outlineLevel="0" collapsed="false"/>
    <row r="1048563" customFormat="false" ht="12.75" hidden="false" customHeight="true" outlineLevel="0" collapsed="false"/>
    <row r="1048564" customFormat="false" ht="12.75" hidden="false" customHeight="true" outlineLevel="0" collapsed="false"/>
    <row r="1048565" customFormat="false" ht="12.75" hidden="false" customHeight="true" outlineLevel="0" collapsed="false"/>
    <row r="1048566" customFormat="false" ht="12.75" hidden="false" customHeight="true" outlineLevel="0" collapsed="false"/>
    <row r="1048567" customFormat="false" ht="12.75" hidden="false" customHeight="true" outlineLevel="0" collapsed="false"/>
    <row r="1048568" customFormat="false" ht="12.75" hidden="false" customHeight="true" outlineLevel="0" collapsed="false"/>
    <row r="1048569" customFormat="false" ht="12.75" hidden="false" customHeight="true" outlineLevel="0" collapsed="false"/>
    <row r="1048570" customFormat="false" ht="12.75" hidden="false" customHeight="true" outlineLevel="0" collapsed="false"/>
    <row r="1048571" customFormat="false" ht="12.75" hidden="false" customHeight="true" outlineLevel="0" collapsed="false"/>
    <row r="1048572" customFormat="false" ht="12.75" hidden="false" customHeight="true" outlineLevel="0" collapsed="false"/>
    <row r="1048573" customFormat="false" ht="12.75" hidden="false" customHeight="true" outlineLevel="0" collapsed="false"/>
    <row r="1048574" customFormat="false" ht="12.75" hidden="false" customHeight="true" outlineLevel="0" collapsed="false"/>
    <row r="1048575" customFormat="false" ht="12.75" hidden="false" customHeight="true" outlineLevel="0" collapsed="false"/>
    <row r="1048576" customFormat="false" ht="12.75" hidden="false" customHeight="true" outlineLevel="0" collapsed="false"/>
  </sheetData>
  <mergeCells count="27">
    <mergeCell ref="A1:E1"/>
    <mergeCell ref="A2:I2"/>
    <mergeCell ref="C3:F3"/>
    <mergeCell ref="A4:C4"/>
    <mergeCell ref="A5:G5"/>
    <mergeCell ref="A7:A9"/>
    <mergeCell ref="B7:B9"/>
    <mergeCell ref="C7:C9"/>
    <mergeCell ref="D7:D9"/>
    <mergeCell ref="E7:J7"/>
    <mergeCell ref="K7:P7"/>
    <mergeCell ref="Q7:V7"/>
    <mergeCell ref="W7:Z7"/>
    <mergeCell ref="AA7:AA9"/>
    <mergeCell ref="E8:G8"/>
    <mergeCell ref="H8:J8"/>
    <mergeCell ref="K8:M8"/>
    <mergeCell ref="N8:P8"/>
    <mergeCell ref="Q8:S8"/>
    <mergeCell ref="T8:V8"/>
    <mergeCell ref="W8:W9"/>
    <mergeCell ref="X8:X9"/>
    <mergeCell ref="Y8:Z8"/>
    <mergeCell ref="AA58:AA66"/>
    <mergeCell ref="A88:C88"/>
    <mergeCell ref="A89:C89"/>
    <mergeCell ref="K93:O93"/>
  </mergeCells>
  <printOptions headings="false" gridLines="false" gridLinesSet="true" horizontalCentered="false" verticalCentered="false"/>
  <pageMargins left="0" right="0" top="0.354166666666667" bottom="0.354166666666667" header="0.354166666666667" footer="0.354166666666667"/>
  <pageSetup paperSize="77" scale="57"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475</TotalTime>
  <Application>LibreOffice/5.3.0.3$Windows_X86_64 LibreOffice_project/7074905676c47b82bbcfbea1aeefc84afe1c50e1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uk-UA</dc:language>
  <cp:lastModifiedBy>petro mazur</cp:lastModifiedBy>
  <cp:lastPrinted>2021-11-10T14:42:23Z</cp:lastPrinted>
  <dcterms:modified xsi:type="dcterms:W3CDTF">2021-11-10T12:47:16Z</dcterms:modified>
  <cp:revision>28</cp:revision>
  <dc:subject/>
  <dc:title/>
</cp:coreProperties>
</file>