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\Мрійники\"/>
    </mc:Choice>
  </mc:AlternateContent>
  <bookViews>
    <workbookView xWindow="360" yWindow="528" windowWidth="19812" windowHeight="7368"/>
  </bookViews>
  <sheets>
    <sheet name="Фінансування" sheetId="1" r:id="rId1"/>
    <sheet name="Кошторис  витрат" sheetId="2" r:id="rId2"/>
  </sheets>
  <calcPr calcId="152511"/>
  <extLs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J187" i="2" l="1"/>
  <c r="J186" i="2"/>
  <c r="J185" i="2"/>
  <c r="J184" i="2"/>
  <c r="G187" i="2"/>
  <c r="G186" i="2"/>
  <c r="G185" i="2"/>
  <c r="G184" i="2"/>
  <c r="J73" i="2"/>
  <c r="J72" i="2"/>
  <c r="J71" i="2"/>
  <c r="J70" i="2"/>
  <c r="J69" i="2"/>
  <c r="J68" i="2"/>
  <c r="J67" i="2"/>
  <c r="G73" i="2"/>
  <c r="G72" i="2"/>
  <c r="G71" i="2"/>
  <c r="G70" i="2"/>
  <c r="G69" i="2"/>
  <c r="G68" i="2"/>
  <c r="G67" i="2"/>
  <c r="J25" i="2"/>
  <c r="G25" i="2"/>
  <c r="G21" i="2" s="1"/>
  <c r="V188" i="2"/>
  <c r="S188" i="2"/>
  <c r="P188" i="2"/>
  <c r="M188" i="2"/>
  <c r="J188" i="2"/>
  <c r="G188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V140" i="2"/>
  <c r="S140" i="2"/>
  <c r="P140" i="2"/>
  <c r="M140" i="2"/>
  <c r="J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V96" i="2" s="1"/>
  <c r="S97" i="2"/>
  <c r="P97" i="2"/>
  <c r="M97" i="2"/>
  <c r="J97" i="2"/>
  <c r="G97" i="2"/>
  <c r="T96" i="2"/>
  <c r="Q96" i="2"/>
  <c r="N96" i="2"/>
  <c r="K96" i="2"/>
  <c r="H96" i="2"/>
  <c r="E96" i="2"/>
  <c r="V95" i="2"/>
  <c r="S95" i="2"/>
  <c r="P95" i="2"/>
  <c r="M95" i="2"/>
  <c r="J95" i="2"/>
  <c r="X95" i="2" s="1"/>
  <c r="G95" i="2"/>
  <c r="V94" i="2"/>
  <c r="S94" i="2"/>
  <c r="P94" i="2"/>
  <c r="P92" i="2" s="1"/>
  <c r="M94" i="2"/>
  <c r="J94" i="2"/>
  <c r="G94" i="2"/>
  <c r="V93" i="2"/>
  <c r="S93" i="2"/>
  <c r="P93" i="2"/>
  <c r="M93" i="2"/>
  <c r="J93" i="2"/>
  <c r="G93" i="2"/>
  <c r="T92" i="2"/>
  <c r="Q92" i="2"/>
  <c r="N92" i="2"/>
  <c r="K92" i="2"/>
  <c r="H92" i="2"/>
  <c r="E92" i="2"/>
  <c r="V91" i="2"/>
  <c r="S91" i="2"/>
  <c r="P91" i="2"/>
  <c r="M91" i="2"/>
  <c r="J91" i="2"/>
  <c r="X91" i="2" s="1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J78" i="2" s="1"/>
  <c r="G79" i="2"/>
  <c r="T78" i="2"/>
  <c r="Q78" i="2"/>
  <c r="N78" i="2"/>
  <c r="K78" i="2"/>
  <c r="H78" i="2"/>
  <c r="E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V54" i="2" s="1"/>
  <c r="S55" i="2"/>
  <c r="P55" i="2"/>
  <c r="M55" i="2"/>
  <c r="M54" i="2" s="1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M31" i="2"/>
  <c r="J31" i="2"/>
  <c r="G31" i="2"/>
  <c r="T30" i="2"/>
  <c r="Q30" i="2"/>
  <c r="N30" i="2"/>
  <c r="K30" i="2"/>
  <c r="H30" i="2"/>
  <c r="E30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T13" i="2"/>
  <c r="Q13" i="2"/>
  <c r="N13" i="2"/>
  <c r="K13" i="2"/>
  <c r="E27" i="2"/>
  <c r="A5" i="2"/>
  <c r="A4" i="2"/>
  <c r="A3" i="2"/>
  <c r="A2" i="2"/>
  <c r="H30" i="1"/>
  <c r="G30" i="1"/>
  <c r="F30" i="1"/>
  <c r="E30" i="1"/>
  <c r="D30" i="1"/>
  <c r="J29" i="1"/>
  <c r="N29" i="1" s="1"/>
  <c r="J28" i="1"/>
  <c r="J30" i="1" s="1"/>
  <c r="J27" i="1"/>
  <c r="I29" i="1" l="1"/>
  <c r="B29" i="1"/>
  <c r="K29" i="1"/>
  <c r="V50" i="2"/>
  <c r="V57" i="2" s="1"/>
  <c r="G63" i="2"/>
  <c r="J63" i="2"/>
  <c r="J21" i="2"/>
  <c r="H29" i="2" s="1"/>
  <c r="J29" i="2" s="1"/>
  <c r="X43" i="2"/>
  <c r="S36" i="2"/>
  <c r="S44" i="2"/>
  <c r="X51" i="2"/>
  <c r="X52" i="2"/>
  <c r="X53" i="2"/>
  <c r="G154" i="2"/>
  <c r="S167" i="2"/>
  <c r="W175" i="2"/>
  <c r="V17" i="2"/>
  <c r="T28" i="2" s="1"/>
  <c r="V28" i="2" s="1"/>
  <c r="V40" i="2"/>
  <c r="M13" i="2"/>
  <c r="K27" i="2" s="1"/>
  <c r="P63" i="2"/>
  <c r="P110" i="2"/>
  <c r="X126" i="2"/>
  <c r="X129" i="2"/>
  <c r="J150" i="2"/>
  <c r="V150" i="2"/>
  <c r="V154" i="2"/>
  <c r="X153" i="2"/>
  <c r="X157" i="2"/>
  <c r="X170" i="2"/>
  <c r="X171" i="2"/>
  <c r="X174" i="2"/>
  <c r="S54" i="2"/>
  <c r="S59" i="2"/>
  <c r="S102" i="2"/>
  <c r="M102" i="2"/>
  <c r="W105" i="2"/>
  <c r="S106" i="2"/>
  <c r="X16" i="2"/>
  <c r="S30" i="2"/>
  <c r="M30" i="2"/>
  <c r="W60" i="2"/>
  <c r="W61" i="2"/>
  <c r="W62" i="2"/>
  <c r="X64" i="2"/>
  <c r="V63" i="2"/>
  <c r="S92" i="2"/>
  <c r="X97" i="2"/>
  <c r="X98" i="2"/>
  <c r="X99" i="2"/>
  <c r="W107" i="2"/>
  <c r="W108" i="2"/>
  <c r="W109" i="2"/>
  <c r="X111" i="2"/>
  <c r="V110" i="2"/>
  <c r="P127" i="2"/>
  <c r="X117" i="2"/>
  <c r="X123" i="2"/>
  <c r="J143" i="2"/>
  <c r="J176" i="2"/>
  <c r="V176" i="2"/>
  <c r="X18" i="2"/>
  <c r="J17" i="2"/>
  <c r="H28" i="2" s="1"/>
  <c r="J28" i="2" s="1"/>
  <c r="P21" i="2"/>
  <c r="N29" i="2" s="1"/>
  <c r="P29" i="2" s="1"/>
  <c r="X23" i="2"/>
  <c r="W37" i="2"/>
  <c r="W38" i="2"/>
  <c r="M63" i="2"/>
  <c r="W66" i="2"/>
  <c r="G74" i="2"/>
  <c r="S74" i="2"/>
  <c r="X89" i="2"/>
  <c r="M110" i="2"/>
  <c r="W113" i="2"/>
  <c r="W118" i="2"/>
  <c r="W119" i="2"/>
  <c r="W124" i="2"/>
  <c r="W125" i="2"/>
  <c r="W126" i="2"/>
  <c r="Y126" i="2" s="1"/>
  <c r="Z126" i="2" s="1"/>
  <c r="M154" i="2"/>
  <c r="S162" i="2"/>
  <c r="K48" i="2"/>
  <c r="P88" i="2"/>
  <c r="P13" i="2"/>
  <c r="N27" i="2" s="1"/>
  <c r="W18" i="2"/>
  <c r="W19" i="2"/>
  <c r="S17" i="2"/>
  <c r="Q28" i="2" s="1"/>
  <c r="S28" i="2" s="1"/>
  <c r="W20" i="2"/>
  <c r="P36" i="2"/>
  <c r="X39" i="2"/>
  <c r="M44" i="2"/>
  <c r="W46" i="2"/>
  <c r="W47" i="2"/>
  <c r="X55" i="2"/>
  <c r="X56" i="2"/>
  <c r="X65" i="2"/>
  <c r="X66" i="2"/>
  <c r="V78" i="2"/>
  <c r="V88" i="2"/>
  <c r="W91" i="2"/>
  <c r="Y91" i="2" s="1"/>
  <c r="Z91" i="2" s="1"/>
  <c r="X112" i="2"/>
  <c r="X113" i="2"/>
  <c r="X118" i="2"/>
  <c r="X119" i="2"/>
  <c r="X120" i="2"/>
  <c r="X121" i="2"/>
  <c r="M135" i="2"/>
  <c r="W131" i="2"/>
  <c r="G160" i="2"/>
  <c r="S160" i="2"/>
  <c r="X159" i="2"/>
  <c r="W163" i="2"/>
  <c r="W164" i="2"/>
  <c r="W165" i="2"/>
  <c r="W166" i="2"/>
  <c r="S176" i="2"/>
  <c r="M176" i="2"/>
  <c r="W179" i="2"/>
  <c r="W180" i="2"/>
  <c r="W181" i="2"/>
  <c r="W182" i="2"/>
  <c r="W183" i="2"/>
  <c r="W188" i="2"/>
  <c r="Q189" i="2"/>
  <c r="T57" i="2"/>
  <c r="W14" i="2"/>
  <c r="S13" i="2"/>
  <c r="Q27" i="2" s="1"/>
  <c r="S27" i="2" s="1"/>
  <c r="V30" i="2"/>
  <c r="P30" i="2"/>
  <c r="P40" i="2"/>
  <c r="S50" i="2"/>
  <c r="M50" i="2"/>
  <c r="M57" i="2" s="1"/>
  <c r="W53" i="2"/>
  <c r="N57" i="2"/>
  <c r="M59" i="2"/>
  <c r="V74" i="2"/>
  <c r="P74" i="2"/>
  <c r="S82" i="2"/>
  <c r="M82" i="2"/>
  <c r="W93" i="2"/>
  <c r="W94" i="2"/>
  <c r="J102" i="2"/>
  <c r="V102" i="2"/>
  <c r="M106" i="2"/>
  <c r="T114" i="2"/>
  <c r="H114" i="2"/>
  <c r="X125" i="2"/>
  <c r="X130" i="2"/>
  <c r="X131" i="2"/>
  <c r="X132" i="2"/>
  <c r="X133" i="2"/>
  <c r="V143" i="2"/>
  <c r="M150" i="2"/>
  <c r="W158" i="2"/>
  <c r="W159" i="2"/>
  <c r="V162" i="2"/>
  <c r="P162" i="2"/>
  <c r="X165" i="2"/>
  <c r="X166" i="2"/>
  <c r="W168" i="2"/>
  <c r="W169" i="2"/>
  <c r="K189" i="2"/>
  <c r="G172" i="2"/>
  <c r="S172" i="2"/>
  <c r="X32" i="2"/>
  <c r="X41" i="2"/>
  <c r="H48" i="2"/>
  <c r="S63" i="2"/>
  <c r="Q86" i="2"/>
  <c r="M88" i="2"/>
  <c r="V92" i="2"/>
  <c r="E114" i="2"/>
  <c r="M127" i="2"/>
  <c r="S127" i="2"/>
  <c r="S135" i="2"/>
  <c r="V135" i="2"/>
  <c r="P135" i="2"/>
  <c r="P167" i="2"/>
  <c r="E189" i="2"/>
  <c r="J13" i="2"/>
  <c r="H27" i="2" s="1"/>
  <c r="X19" i="2"/>
  <c r="V21" i="2"/>
  <c r="T29" i="2" s="1"/>
  <c r="V29" i="2" s="1"/>
  <c r="X24" i="2"/>
  <c r="W33" i="2"/>
  <c r="X38" i="2"/>
  <c r="Q48" i="2"/>
  <c r="M40" i="2"/>
  <c r="W43" i="2"/>
  <c r="G44" i="2"/>
  <c r="V44" i="2"/>
  <c r="P44" i="2"/>
  <c r="X47" i="2"/>
  <c r="J50" i="2"/>
  <c r="J57" i="2" s="1"/>
  <c r="W56" i="2"/>
  <c r="V59" i="2"/>
  <c r="P59" i="2"/>
  <c r="X62" i="2"/>
  <c r="W77" i="2"/>
  <c r="S78" i="2"/>
  <c r="M78" i="2"/>
  <c r="W81" i="2"/>
  <c r="W83" i="2"/>
  <c r="W84" i="2"/>
  <c r="W85" i="2"/>
  <c r="S88" i="2"/>
  <c r="X90" i="2"/>
  <c r="X94" i="2"/>
  <c r="X103" i="2"/>
  <c r="X104" i="2"/>
  <c r="X105" i="2"/>
  <c r="V106" i="2"/>
  <c r="P106" i="2"/>
  <c r="X109" i="2"/>
  <c r="Y109" i="2" s="1"/>
  <c r="Z109" i="2" s="1"/>
  <c r="X116" i="2"/>
  <c r="V127" i="2"/>
  <c r="W122" i="2"/>
  <c r="W123" i="2"/>
  <c r="X124" i="2"/>
  <c r="W134" i="2"/>
  <c r="S143" i="2"/>
  <c r="M143" i="2"/>
  <c r="W139" i="2"/>
  <c r="W140" i="2"/>
  <c r="W141" i="2"/>
  <c r="W142" i="2"/>
  <c r="W145" i="2"/>
  <c r="S150" i="2"/>
  <c r="W146" i="2"/>
  <c r="W147" i="2"/>
  <c r="W148" i="2"/>
  <c r="W149" i="2"/>
  <c r="P154" i="2"/>
  <c r="M160" i="2"/>
  <c r="W157" i="2"/>
  <c r="X158" i="2"/>
  <c r="X169" i="2"/>
  <c r="W173" i="2"/>
  <c r="W174" i="2"/>
  <c r="X175" i="2"/>
  <c r="X177" i="2"/>
  <c r="X178" i="2"/>
  <c r="X179" i="2"/>
  <c r="X180" i="2"/>
  <c r="X181" i="2"/>
  <c r="X182" i="2"/>
  <c r="X183" i="2"/>
  <c r="X188" i="2"/>
  <c r="J135" i="2"/>
  <c r="X14" i="2"/>
  <c r="M21" i="2"/>
  <c r="K29" i="2" s="1"/>
  <c r="M29" i="2" s="1"/>
  <c r="V36" i="2"/>
  <c r="E86" i="2"/>
  <c r="X76" i="2"/>
  <c r="G92" i="2"/>
  <c r="J96" i="2"/>
  <c r="S110" i="2"/>
  <c r="P160" i="2"/>
  <c r="V167" i="2"/>
  <c r="V13" i="2"/>
  <c r="T27" i="2" s="1"/>
  <c r="W16" i="2"/>
  <c r="X20" i="2"/>
  <c r="X15" i="2"/>
  <c r="P17" i="2"/>
  <c r="N28" i="2" s="1"/>
  <c r="P28" i="2" s="1"/>
  <c r="W22" i="2"/>
  <c r="W24" i="2"/>
  <c r="S21" i="2"/>
  <c r="Q29" i="2" s="1"/>
  <c r="S29" i="2" s="1"/>
  <c r="W31" i="2"/>
  <c r="W32" i="2"/>
  <c r="X33" i="2"/>
  <c r="M36" i="2"/>
  <c r="W39" i="2"/>
  <c r="E48" i="2"/>
  <c r="S40" i="2"/>
  <c r="X42" i="2"/>
  <c r="N48" i="2"/>
  <c r="M74" i="2"/>
  <c r="W76" i="2"/>
  <c r="X77" i="2"/>
  <c r="K86" i="2"/>
  <c r="P78" i="2"/>
  <c r="X80" i="2"/>
  <c r="X81" i="2"/>
  <c r="V82" i="2"/>
  <c r="P82" i="2"/>
  <c r="X85" i="2"/>
  <c r="W95" i="2"/>
  <c r="Y95" i="2" s="1"/>
  <c r="Z95" i="2" s="1"/>
  <c r="S96" i="2"/>
  <c r="M96" i="2"/>
  <c r="W99" i="2"/>
  <c r="N114" i="2"/>
  <c r="K114" i="2"/>
  <c r="W120" i="2"/>
  <c r="W121" i="2"/>
  <c r="X122" i="2"/>
  <c r="W132" i="2"/>
  <c r="W133" i="2"/>
  <c r="X134" i="2"/>
  <c r="P143" i="2"/>
  <c r="X138" i="2"/>
  <c r="X139" i="2"/>
  <c r="X140" i="2"/>
  <c r="X141" i="2"/>
  <c r="X142" i="2"/>
  <c r="P150" i="2"/>
  <c r="X146" i="2"/>
  <c r="X147" i="2"/>
  <c r="X148" i="2"/>
  <c r="X149" i="2"/>
  <c r="W152" i="2"/>
  <c r="W153" i="2"/>
  <c r="S154" i="2"/>
  <c r="V160" i="2"/>
  <c r="M162" i="2"/>
  <c r="M167" i="2"/>
  <c r="W170" i="2"/>
  <c r="W171" i="2"/>
  <c r="V172" i="2"/>
  <c r="P172" i="2"/>
  <c r="W15" i="2"/>
  <c r="W23" i="2"/>
  <c r="X22" i="2"/>
  <c r="X21" i="2" s="1"/>
  <c r="G29" i="2"/>
  <c r="X37" i="2"/>
  <c r="J36" i="2"/>
  <c r="G50" i="2"/>
  <c r="G57" i="2" s="1"/>
  <c r="W51" i="2"/>
  <c r="J154" i="2"/>
  <c r="X152" i="2"/>
  <c r="X168" i="2"/>
  <c r="J167" i="2"/>
  <c r="G88" i="2"/>
  <c r="W89" i="2"/>
  <c r="X93" i="2"/>
  <c r="J92" i="2"/>
  <c r="X173" i="2"/>
  <c r="J172" i="2"/>
  <c r="G40" i="2"/>
  <c r="W41" i="2"/>
  <c r="X45" i="2"/>
  <c r="J44" i="2"/>
  <c r="G135" i="2"/>
  <c r="W129" i="2"/>
  <c r="G27" i="2"/>
  <c r="W42" i="2"/>
  <c r="W130" i="2"/>
  <c r="W156" i="2"/>
  <c r="W45" i="2"/>
  <c r="X46" i="2"/>
  <c r="Q57" i="2"/>
  <c r="X79" i="2"/>
  <c r="H86" i="2"/>
  <c r="M92" i="2"/>
  <c r="P96" i="2"/>
  <c r="W98" i="2"/>
  <c r="P102" i="2"/>
  <c r="W104" i="2"/>
  <c r="X137" i="2"/>
  <c r="W138" i="2"/>
  <c r="M172" i="2"/>
  <c r="H189" i="2"/>
  <c r="P176" i="2"/>
  <c r="W178" i="2"/>
  <c r="G17" i="2"/>
  <c r="E28" i="2" s="1"/>
  <c r="G28" i="2" s="1"/>
  <c r="M17" i="2"/>
  <c r="K28" i="2" s="1"/>
  <c r="M28" i="2" s="1"/>
  <c r="T48" i="2"/>
  <c r="P50" i="2"/>
  <c r="W52" i="2"/>
  <c r="P54" i="2"/>
  <c r="G59" i="2"/>
  <c r="X61" i="2"/>
  <c r="G82" i="2"/>
  <c r="N86" i="2"/>
  <c r="X84" i="2"/>
  <c r="J88" i="2"/>
  <c r="G106" i="2"/>
  <c r="X108" i="2"/>
  <c r="Y108" i="2" s="1"/>
  <c r="Z108" i="2" s="1"/>
  <c r="J110" i="2"/>
  <c r="Q114" i="2"/>
  <c r="X145" i="2"/>
  <c r="G162" i="2"/>
  <c r="X164" i="2"/>
  <c r="N189" i="2"/>
  <c r="X31" i="2"/>
  <c r="J30" i="2"/>
  <c r="W64" i="2"/>
  <c r="W63" i="2" s="1"/>
  <c r="X75" i="2"/>
  <c r="J74" i="2"/>
  <c r="G110" i="2"/>
  <c r="W111" i="2"/>
  <c r="G127" i="2"/>
  <c r="W117" i="2"/>
  <c r="J160" i="2"/>
  <c r="X156" i="2"/>
  <c r="X60" i="2"/>
  <c r="J59" i="2"/>
  <c r="G78" i="2"/>
  <c r="W79" i="2"/>
  <c r="X83" i="2"/>
  <c r="J82" i="2"/>
  <c r="G96" i="2"/>
  <c r="W97" i="2"/>
  <c r="G102" i="2"/>
  <c r="W103" i="2"/>
  <c r="X107" i="2"/>
  <c r="J106" i="2"/>
  <c r="G143" i="2"/>
  <c r="W137" i="2"/>
  <c r="X163" i="2"/>
  <c r="J162" i="2"/>
  <c r="G176" i="2"/>
  <c r="W177" i="2"/>
  <c r="K57" i="2"/>
  <c r="W75" i="2"/>
  <c r="W80" i="2"/>
  <c r="G30" i="2"/>
  <c r="G36" i="2"/>
  <c r="J40" i="2"/>
  <c r="W55" i="2"/>
  <c r="W65" i="2"/>
  <c r="T86" i="2"/>
  <c r="W90" i="2"/>
  <c r="W112" i="2"/>
  <c r="W116" i="2"/>
  <c r="J127" i="2"/>
  <c r="G150" i="2"/>
  <c r="G167" i="2"/>
  <c r="T189" i="2"/>
  <c r="X63" i="2" l="1"/>
  <c r="W21" i="2"/>
  <c r="Y14" i="2"/>
  <c r="Z14" i="2" s="1"/>
  <c r="S48" i="2"/>
  <c r="Y60" i="2"/>
  <c r="Z60" i="2" s="1"/>
  <c r="Y23" i="2"/>
  <c r="Z23" i="2" s="1"/>
  <c r="Y80" i="2"/>
  <c r="Z80" i="2" s="1"/>
  <c r="X172" i="2"/>
  <c r="Y22" i="2"/>
  <c r="Z22" i="2" s="1"/>
  <c r="S114" i="2"/>
  <c r="X13" i="2"/>
  <c r="Y53" i="2"/>
  <c r="Z53" i="2" s="1"/>
  <c r="Y18" i="2"/>
  <c r="Z18" i="2" s="1"/>
  <c r="M114" i="2"/>
  <c r="S57" i="2"/>
  <c r="Y52" i="2"/>
  <c r="Z52" i="2" s="1"/>
  <c r="Y170" i="2"/>
  <c r="Z170" i="2" s="1"/>
  <c r="Y132" i="2"/>
  <c r="Z132" i="2" s="1"/>
  <c r="Y39" i="2"/>
  <c r="Z39" i="2" s="1"/>
  <c r="X28" i="2"/>
  <c r="Y119" i="2"/>
  <c r="Z119" i="2" s="1"/>
  <c r="W59" i="2"/>
  <c r="X50" i="2"/>
  <c r="Y117" i="2"/>
  <c r="Z117" i="2" s="1"/>
  <c r="Y98" i="2"/>
  <c r="Z98" i="2" s="1"/>
  <c r="Y175" i="2"/>
  <c r="Z175" i="2" s="1"/>
  <c r="Y125" i="2"/>
  <c r="Z125" i="2" s="1"/>
  <c r="M86" i="2"/>
  <c r="S26" i="2"/>
  <c r="S34" i="2" s="1"/>
  <c r="Y188" i="2"/>
  <c r="Z188" i="2" s="1"/>
  <c r="M48" i="2"/>
  <c r="Y166" i="2"/>
  <c r="Z166" i="2" s="1"/>
  <c r="X154" i="2"/>
  <c r="Y139" i="2"/>
  <c r="Z139" i="2" s="1"/>
  <c r="Y133" i="2"/>
  <c r="Z133" i="2" s="1"/>
  <c r="S189" i="2"/>
  <c r="Y65" i="2"/>
  <c r="Z65" i="2" s="1"/>
  <c r="Y46" i="2"/>
  <c r="Z46" i="2" s="1"/>
  <c r="W154" i="2"/>
  <c r="Y154" i="2" s="1"/>
  <c r="Z154" i="2" s="1"/>
  <c r="Y20" i="2"/>
  <c r="Z20" i="2" s="1"/>
  <c r="Y181" i="2"/>
  <c r="Z181" i="2" s="1"/>
  <c r="Y43" i="2"/>
  <c r="Z43" i="2" s="1"/>
  <c r="W172" i="2"/>
  <c r="Y172" i="2" s="1"/>
  <c r="Z172" i="2" s="1"/>
  <c r="Y147" i="2"/>
  <c r="Z147" i="2" s="1"/>
  <c r="X54" i="2"/>
  <c r="W106" i="2"/>
  <c r="Y158" i="2"/>
  <c r="Z158" i="2" s="1"/>
  <c r="S86" i="2"/>
  <c r="Y84" i="2"/>
  <c r="Z84" i="2" s="1"/>
  <c r="Y171" i="2"/>
  <c r="Z171" i="2" s="1"/>
  <c r="Y32" i="2"/>
  <c r="Z32" i="2" s="1"/>
  <c r="Y16" i="2"/>
  <c r="Z16" i="2" s="1"/>
  <c r="Y62" i="2"/>
  <c r="Z62" i="2" s="1"/>
  <c r="Y38" i="2"/>
  <c r="Z38" i="2" s="1"/>
  <c r="X29" i="2"/>
  <c r="V100" i="2"/>
  <c r="X30" i="2"/>
  <c r="P189" i="2"/>
  <c r="P100" i="2"/>
  <c r="Y130" i="2"/>
  <c r="Z130" i="2" s="1"/>
  <c r="Y153" i="2"/>
  <c r="Z153" i="2" s="1"/>
  <c r="Y174" i="2"/>
  <c r="Z174" i="2" s="1"/>
  <c r="Y157" i="2"/>
  <c r="Z157" i="2" s="1"/>
  <c r="Y124" i="2"/>
  <c r="Z124" i="2" s="1"/>
  <c r="Y105" i="2"/>
  <c r="Z105" i="2" s="1"/>
  <c r="X88" i="2"/>
  <c r="Y77" i="2"/>
  <c r="Z77" i="2" s="1"/>
  <c r="Y56" i="2"/>
  <c r="Z56" i="2" s="1"/>
  <c r="Y169" i="2"/>
  <c r="Z169" i="2" s="1"/>
  <c r="Y131" i="2"/>
  <c r="Z131" i="2" s="1"/>
  <c r="W92" i="2"/>
  <c r="Y164" i="2"/>
  <c r="Z164" i="2" s="1"/>
  <c r="Y66" i="2"/>
  <c r="Z66" i="2" s="1"/>
  <c r="X17" i="2"/>
  <c r="X110" i="2"/>
  <c r="Y31" i="2"/>
  <c r="Z31" i="2" s="1"/>
  <c r="Y47" i="2"/>
  <c r="Z47" i="2" s="1"/>
  <c r="Y37" i="2"/>
  <c r="Z37" i="2" s="1"/>
  <c r="Y182" i="2"/>
  <c r="Z182" i="2" s="1"/>
  <c r="Y123" i="2"/>
  <c r="Z123" i="2" s="1"/>
  <c r="Y165" i="2"/>
  <c r="Z165" i="2" s="1"/>
  <c r="Y113" i="2"/>
  <c r="Z113" i="2" s="1"/>
  <c r="X162" i="2"/>
  <c r="Y107" i="2"/>
  <c r="Z107" i="2" s="1"/>
  <c r="Y61" i="2"/>
  <c r="Z61" i="2" s="1"/>
  <c r="P114" i="2"/>
  <c r="W17" i="2"/>
  <c r="Y99" i="2"/>
  <c r="Z99" i="2" s="1"/>
  <c r="Y183" i="2"/>
  <c r="Z183" i="2" s="1"/>
  <c r="Y179" i="2"/>
  <c r="Z179" i="2" s="1"/>
  <c r="Y83" i="2"/>
  <c r="Z83" i="2" s="1"/>
  <c r="Y159" i="2"/>
  <c r="Z159" i="2" s="1"/>
  <c r="Y118" i="2"/>
  <c r="Z118" i="2" s="1"/>
  <c r="X96" i="2"/>
  <c r="X167" i="2"/>
  <c r="W82" i="2"/>
  <c r="Y141" i="2"/>
  <c r="Z141" i="2" s="1"/>
  <c r="Y76" i="2"/>
  <c r="Z76" i="2" s="1"/>
  <c r="Y180" i="2"/>
  <c r="Z180" i="2" s="1"/>
  <c r="V114" i="2"/>
  <c r="X135" i="2"/>
  <c r="Y24" i="2"/>
  <c r="Z24" i="2" s="1"/>
  <c r="W29" i="2"/>
  <c r="Y142" i="2"/>
  <c r="Z142" i="2" s="1"/>
  <c r="S100" i="2"/>
  <c r="W162" i="2"/>
  <c r="P86" i="2"/>
  <c r="Y145" i="2"/>
  <c r="Z145" i="2" s="1"/>
  <c r="V189" i="2"/>
  <c r="Y94" i="2"/>
  <c r="Z94" i="2" s="1"/>
  <c r="Y90" i="2"/>
  <c r="Z90" i="2" s="1"/>
  <c r="X160" i="2"/>
  <c r="Y104" i="2"/>
  <c r="Z104" i="2" s="1"/>
  <c r="M100" i="2"/>
  <c r="W36" i="2"/>
  <c r="Y19" i="2"/>
  <c r="Z19" i="2" s="1"/>
  <c r="Y112" i="2"/>
  <c r="Z112" i="2" s="1"/>
  <c r="Y138" i="2"/>
  <c r="Z138" i="2" s="1"/>
  <c r="Y120" i="2"/>
  <c r="Z120" i="2" s="1"/>
  <c r="Y148" i="2"/>
  <c r="Z148" i="2" s="1"/>
  <c r="Y121" i="2"/>
  <c r="Z121" i="2" s="1"/>
  <c r="P48" i="2"/>
  <c r="Y15" i="2"/>
  <c r="Z15" i="2" s="1"/>
  <c r="X74" i="2"/>
  <c r="X150" i="2"/>
  <c r="X143" i="2"/>
  <c r="X36" i="2"/>
  <c r="Y36" i="2" s="1"/>
  <c r="Z36" i="2" s="1"/>
  <c r="W30" i="2"/>
  <c r="W167" i="2"/>
  <c r="Y173" i="2"/>
  <c r="Z173" i="2" s="1"/>
  <c r="X127" i="2"/>
  <c r="V48" i="2"/>
  <c r="J86" i="2"/>
  <c r="X78" i="2"/>
  <c r="J189" i="2"/>
  <c r="W150" i="2"/>
  <c r="Q26" i="2"/>
  <c r="G114" i="2"/>
  <c r="J114" i="2"/>
  <c r="W28" i="2"/>
  <c r="M189" i="2"/>
  <c r="Y42" i="2"/>
  <c r="Z42" i="2" s="1"/>
  <c r="G48" i="2"/>
  <c r="X92" i="2"/>
  <c r="Y163" i="2"/>
  <c r="Z163" i="2" s="1"/>
  <c r="W13" i="2"/>
  <c r="V86" i="2"/>
  <c r="X176" i="2"/>
  <c r="Y146" i="2"/>
  <c r="Z146" i="2" s="1"/>
  <c r="Y122" i="2"/>
  <c r="Z122" i="2" s="1"/>
  <c r="X102" i="2"/>
  <c r="Y85" i="2"/>
  <c r="Z85" i="2" s="1"/>
  <c r="Y33" i="2"/>
  <c r="Z33" i="2" s="1"/>
  <c r="X40" i="2"/>
  <c r="Y178" i="2"/>
  <c r="Z178" i="2" s="1"/>
  <c r="Y81" i="2"/>
  <c r="Z81" i="2" s="1"/>
  <c r="Y149" i="2"/>
  <c r="Z149" i="2" s="1"/>
  <c r="Y140" i="2"/>
  <c r="Z140" i="2" s="1"/>
  <c r="Y134" i="2"/>
  <c r="Z134" i="2" s="1"/>
  <c r="Y116" i="2"/>
  <c r="Z116" i="2" s="1"/>
  <c r="W127" i="2"/>
  <c r="Y177" i="2"/>
  <c r="Z177" i="2" s="1"/>
  <c r="W176" i="2"/>
  <c r="W102" i="2"/>
  <c r="Y103" i="2"/>
  <c r="Z103" i="2" s="1"/>
  <c r="Y45" i="2"/>
  <c r="Z45" i="2" s="1"/>
  <c r="W44" i="2"/>
  <c r="G26" i="2"/>
  <c r="G34" i="2" s="1"/>
  <c r="W54" i="2"/>
  <c r="Y55" i="2"/>
  <c r="Z55" i="2" s="1"/>
  <c r="Y75" i="2"/>
  <c r="Z75" i="2" s="1"/>
  <c r="W74" i="2"/>
  <c r="Y129" i="2"/>
  <c r="Z129" i="2" s="1"/>
  <c r="W135" i="2"/>
  <c r="Y41" i="2"/>
  <c r="Z41" i="2" s="1"/>
  <c r="W40" i="2"/>
  <c r="Y51" i="2"/>
  <c r="Z51" i="2" s="1"/>
  <c r="W50" i="2"/>
  <c r="K26" i="2"/>
  <c r="M27" i="2"/>
  <c r="M26" i="2" s="1"/>
  <c r="M34" i="2" s="1"/>
  <c r="V27" i="2"/>
  <c r="V26" i="2" s="1"/>
  <c r="V34" i="2" s="1"/>
  <c r="T26" i="2"/>
  <c r="W96" i="2"/>
  <c r="Y97" i="2"/>
  <c r="Z97" i="2" s="1"/>
  <c r="W78" i="2"/>
  <c r="Y79" i="2"/>
  <c r="Z79" i="2" s="1"/>
  <c r="W110" i="2"/>
  <c r="Y111" i="2"/>
  <c r="Z111" i="2" s="1"/>
  <c r="Y64" i="2"/>
  <c r="Z64" i="2" s="1"/>
  <c r="P27" i="2"/>
  <c r="P26" i="2" s="1"/>
  <c r="P34" i="2" s="1"/>
  <c r="N26" i="2"/>
  <c r="J100" i="2"/>
  <c r="E26" i="2"/>
  <c r="X44" i="2"/>
  <c r="G100" i="2"/>
  <c r="Y168" i="2"/>
  <c r="Z168" i="2" s="1"/>
  <c r="Y93" i="2"/>
  <c r="Z93" i="2" s="1"/>
  <c r="Y137" i="2"/>
  <c r="Z137" i="2" s="1"/>
  <c r="W143" i="2"/>
  <c r="W160" i="2"/>
  <c r="Y156" i="2"/>
  <c r="Z156" i="2" s="1"/>
  <c r="W88" i="2"/>
  <c r="Y89" i="2"/>
  <c r="Z89" i="2" s="1"/>
  <c r="J27" i="2"/>
  <c r="H26" i="2"/>
  <c r="X106" i="2"/>
  <c r="G189" i="2"/>
  <c r="X82" i="2"/>
  <c r="X59" i="2"/>
  <c r="G86" i="2"/>
  <c r="P57" i="2"/>
  <c r="J48" i="2"/>
  <c r="Y152" i="2"/>
  <c r="Z152" i="2" s="1"/>
  <c r="Y59" i="2" l="1"/>
  <c r="Z59" i="2" s="1"/>
  <c r="Y50" i="2"/>
  <c r="Z50" i="2" s="1"/>
  <c r="Y92" i="2"/>
  <c r="Z92" i="2" s="1"/>
  <c r="X114" i="2"/>
  <c r="Y29" i="2"/>
  <c r="Z29" i="2" s="1"/>
  <c r="Y63" i="2"/>
  <c r="Z63" i="2" s="1"/>
  <c r="Y127" i="2"/>
  <c r="Z127" i="2" s="1"/>
  <c r="X57" i="2"/>
  <c r="Y13" i="2"/>
  <c r="Z13" i="2" s="1"/>
  <c r="Y28" i="2"/>
  <c r="Z28" i="2" s="1"/>
  <c r="S190" i="2"/>
  <c r="L27" i="1" s="1"/>
  <c r="S192" i="2" s="1"/>
  <c r="Y96" i="2"/>
  <c r="Z96" i="2" s="1"/>
  <c r="Y135" i="2"/>
  <c r="Z135" i="2" s="1"/>
  <c r="Y30" i="2"/>
  <c r="Z30" i="2" s="1"/>
  <c r="Y17" i="2"/>
  <c r="Z17" i="2" s="1"/>
  <c r="X189" i="2"/>
  <c r="Y160" i="2"/>
  <c r="Z160" i="2" s="1"/>
  <c r="Y167" i="2"/>
  <c r="Z167" i="2" s="1"/>
  <c r="Y150" i="2"/>
  <c r="Z150" i="2" s="1"/>
  <c r="Y162" i="2"/>
  <c r="Z162" i="2" s="1"/>
  <c r="X100" i="2"/>
  <c r="X48" i="2"/>
  <c r="Y40" i="2"/>
  <c r="Z40" i="2" s="1"/>
  <c r="Y74" i="2"/>
  <c r="Z74" i="2" s="1"/>
  <c r="Y21" i="2"/>
  <c r="Z21" i="2" s="1"/>
  <c r="Y106" i="2"/>
  <c r="Z106" i="2" s="1"/>
  <c r="W27" i="2"/>
  <c r="W26" i="2" s="1"/>
  <c r="Y102" i="2"/>
  <c r="Z102" i="2" s="1"/>
  <c r="Y143" i="2"/>
  <c r="Z143" i="2" s="1"/>
  <c r="Y78" i="2"/>
  <c r="Z78" i="2" s="1"/>
  <c r="M190" i="2"/>
  <c r="M192" i="2" s="1"/>
  <c r="X86" i="2"/>
  <c r="V190" i="2"/>
  <c r="L28" i="1" s="1"/>
  <c r="L30" i="1" s="1"/>
  <c r="J26" i="2"/>
  <c r="J34" i="2" s="1"/>
  <c r="J190" i="2" s="1"/>
  <c r="C28" i="1" s="1"/>
  <c r="X27" i="2"/>
  <c r="X26" i="2" s="1"/>
  <c r="X34" i="2" s="1"/>
  <c r="Y88" i="2"/>
  <c r="Z88" i="2" s="1"/>
  <c r="W100" i="2"/>
  <c r="Y100" i="2" s="1"/>
  <c r="Z100" i="2" s="1"/>
  <c r="W114" i="2"/>
  <c r="Y110" i="2"/>
  <c r="Z110" i="2" s="1"/>
  <c r="W57" i="2"/>
  <c r="Y57" i="2" s="1"/>
  <c r="Z57" i="2" s="1"/>
  <c r="Y54" i="2"/>
  <c r="Z54" i="2" s="1"/>
  <c r="Y44" i="2"/>
  <c r="Z44" i="2" s="1"/>
  <c r="W48" i="2"/>
  <c r="Y176" i="2"/>
  <c r="Z176" i="2" s="1"/>
  <c r="W189" i="2"/>
  <c r="G190" i="2"/>
  <c r="C27" i="1" s="1"/>
  <c r="P190" i="2"/>
  <c r="P192" i="2" s="1"/>
  <c r="W86" i="2"/>
  <c r="Y82" i="2"/>
  <c r="Z82" i="2" s="1"/>
  <c r="Y114" i="2" l="1"/>
  <c r="Z114" i="2" s="1"/>
  <c r="Y189" i="2"/>
  <c r="Z189" i="2" s="1"/>
  <c r="Y48" i="2"/>
  <c r="Z48" i="2" s="1"/>
  <c r="Y86" i="2"/>
  <c r="Z86" i="2" s="1"/>
  <c r="X190" i="2"/>
  <c r="V192" i="2"/>
  <c r="G192" i="2"/>
  <c r="N27" i="1"/>
  <c r="B27" i="1" s="1"/>
  <c r="C30" i="1"/>
  <c r="J192" i="2"/>
  <c r="N28" i="1"/>
  <c r="Y27" i="2"/>
  <c r="Z27" i="2" s="1"/>
  <c r="Y26" i="2"/>
  <c r="Z26" i="2" s="1"/>
  <c r="W34" i="2"/>
  <c r="W190" i="2" l="1"/>
  <c r="W192" i="2" s="1"/>
  <c r="Y34" i="2"/>
  <c r="X192" i="2"/>
  <c r="N30" i="1"/>
  <c r="M29" i="1"/>
  <c r="M30" i="1" s="1"/>
  <c r="I28" i="1"/>
  <c r="I30" i="1" s="1"/>
  <c r="K28" i="1"/>
  <c r="K30" i="1" s="1"/>
  <c r="I27" i="1"/>
  <c r="K27" i="1"/>
  <c r="B28" i="1"/>
  <c r="B30" i="1" s="1"/>
  <c r="Z34" i="2" l="1"/>
  <c r="Y190" i="2"/>
  <c r="Z190" i="2" s="1"/>
</calcChain>
</file>

<file path=xl/sharedStrings.xml><?xml version="1.0" encoding="utf-8"?>
<sst xmlns="http://schemas.openxmlformats.org/spreadsheetml/2006/main" count="700" uniqueCount="381">
  <si>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</si>
  <si>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</si>
  <si>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</si>
  <si>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</si>
  <si>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</si>
  <si>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</si>
  <si>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</si>
  <si>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</si>
  <si>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</si>
  <si>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</si>
  <si>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</si>
  <si>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</si>
  <si>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</si>
  <si>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</si>
  <si>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</si>
  <si>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</si>
  <si>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</si>
  <si>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</si>
  <si>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</si>
  <si>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</si>
  <si>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</si>
  <si>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</si>
  <si>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</si>
  <si>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</si>
  <si>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</si>
  <si>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</si>
  <si>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</si>
  <si>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</si>
  <si>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</si>
  <si>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</si>
  <si>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</si>
  <si>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</si>
  <si>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</si>
  <si>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</si>
  <si>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</si>
  <si>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</si>
  <si>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</si>
  <si>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</si>
  <si>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</si>
  <si>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</si>
  <si>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</si>
  <si>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</si>
  <si>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</si>
  <si>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</si>
  <si>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</si>
  <si>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</si>
  <si>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</si>
  <si>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</si>
  <si>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</si>
  <si>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</si>
  <si>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</si>
  <si>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</si>
  <si>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</si>
  <si>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</si>
  <si>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</si>
  <si>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</si>
  <si>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</si>
  <si>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</si>
  <si>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</si>
  <si>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</si>
  <si>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</si>
  <si>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</si>
  <si>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</si>
  <si>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</si>
  <si>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</si>
  <si>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</si>
  <si>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</si>
  <si>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</si>
  <si>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</si>
  <si>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</si>
  <si>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</si>
  <si>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</si>
  <si>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</si>
  <si>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</si>
  <si>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</si>
  <si>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</si>
  <si>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</si>
  <si>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</si>
  <si>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</si>
  <si>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</si>
  <si>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</si>
  <si>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</si>
  <si>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</si>
  <si>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</si>
  <si>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</si>
  <si>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</si>
  <si>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</si>
  <si>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</si>
  <si>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</si>
  <si>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</si>
  <si>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</si>
  <si>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</si>
  <si>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</si>
  <si>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</si>
  <si>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</si>
  <si>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</si>
  <si>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</si>
  <si>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</si>
  <si>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</si>
  <si>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</si>
  <si>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</si>
  <si>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</si>
  <si>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</si>
  <si>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</si>
  <si>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</si>
  <si>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</si>
  <si>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</si>
  <si>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</si>
  <si>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</si>
  <si>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</si>
  <si>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</si>
  <si>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</si>
  <si>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</si>
  <si>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</si>
  <si>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</si>
  <si>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</si>
  <si>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</si>
  <si>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</si>
  <si>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</si>
  <si>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</si>
  <si>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</si>
  <si>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</si>
  <si>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</si>
  <si>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</si>
  <si>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</si>
  <si>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</si>
  <si>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</si>
  <si>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</si>
  <si>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</si>
  <si>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</si>
  <si>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</si>
  <si>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</si>
  <si>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</si>
  <si>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</si>
  <si>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</si>
  <si>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</si>
  <si>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</si>
  <si>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</si>
  <si>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</si>
  <si>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</si>
  <si>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</si>
  <si>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</si>
  <si>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</si>
  <si>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</si>
  <si>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</si>
  <si>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</si>
  <si>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</si>
  <si>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</si>
  <si>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</si>
  <si>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</si>
  <si>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</si>
  <si>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</si>
  <si>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</si>
  <si>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</si>
  <si>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</si>
  <si>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</si>
  <si>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</si>
  <si>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</si>
  <si>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</si>
  <si>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</si>
  <si>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</si>
  <si>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</si>
  <si>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</si>
  <si>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</si>
  <si>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</si>
  <si>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</si>
  <si>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</si>
  <si>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</si>
  <si>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</si>
  <si>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</si>
  <si>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</si>
  <si>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</si>
  <si>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</si>
  <si>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</si>
  <si>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</si>
  <si>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</si>
  <si>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</si>
  <si>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</si>
  <si>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</si>
  <si>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</si>
  <si>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</si>
  <si>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</si>
  <si>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</si>
  <si>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</si>
  <si>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</si>
  <si>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</si>
  <si>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</si>
  <si>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</si>
  <si>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</si>
  <si>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</si>
  <si>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</si>
  <si>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</si>
  <si>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</si>
  <si>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</si>
  <si>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</si>
  <si>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</si>
  <si>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</si>
  <si>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</si>
  <si>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</si>
  <si>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</si>
  <si>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</si>
  <si>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</si>
  <si>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</si>
  <si>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</si>
  <si>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</si>
  <si>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</si>
  <si>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</si>
  <si>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</si>
  <si>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</si>
  <si>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</si>
  <si>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</si>
  <si>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</si>
  <si>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</si>
  <si>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</si>
  <si>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</si>
  <si>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</si>
  <si>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</si>
  <si>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</si>
  <si>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</si>
  <si>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</si>
  <si>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</si>
  <si>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</si>
  <si>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</si>
  <si>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</si>
  <si>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</si>
  <si>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</si>
  <si>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</si>
  <si>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</si>
  <si>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</si>
  <si>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</si>
  <si>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</si>
  <si>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</si>
  <si>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</si>
  <si>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</si>
  <si>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</si>
  <si>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</si>
  <si>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</si>
  <si>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</si>
  <si>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</si>
  <si>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</si>
  <si>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</si>
  <si>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</si>
  <si>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</si>
  <si>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</si>
  <si>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</si>
  <si>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</si>
  <si>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</si>
  <si>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</si>
  <si>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</si>
  <si>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</si>
  <si>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</si>
  <si>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</si>
  <si>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</si>
  <si>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</si>
  <si>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</si>
  <si>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</si>
  <si>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</si>
  <si>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</si>
  <si>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</si>
  <si>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</si>
  <si>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</si>
  <si>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</si>
  <si>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</si>
  <si>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</si>
  <si>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</si>
  <si>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</si>
  <si>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</si>
  <si>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</si>
  <si>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</si>
  <si>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</si>
  <si>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</si>
  <si>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</si>
  <si>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</si>
  <si>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</si>
  <si>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</si>
  <si>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</si>
  <si>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</si>
  <si>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</si>
  <si>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</si>
  <si>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</si>
  <si>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</si>
  <si>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</si>
  <si>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</si>
  <si>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</si>
  <si>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</si>
  <si>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</si>
  <si>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</si>
  <si>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</si>
  <si>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</si>
  <si>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</si>
  <si>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</si>
  <si>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</si>
  <si>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</si>
  <si>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</si>
  <si>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</si>
  <si>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</si>
  <si>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</si>
  <si>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</si>
  <si>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</si>
  <si>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</si>
  <si>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</si>
  <si>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</si>
  <si>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</si>
  <si>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</si>
  <si>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</si>
  <si>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</si>
  <si>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</si>
  <si>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</si>
  <si>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</si>
  <si>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</si>
  <si>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</si>
  <si>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</si>
  <si>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</si>
  <si>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</si>
  <si>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</si>
  <si>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</si>
  <si>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</si>
  <si>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</si>
  <si>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</si>
  <si>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</si>
  <si>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</si>
  <si>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</si>
  <si>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</si>
  <si>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</si>
  <si>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</si>
  <si>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</si>
  <si>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ТОВ "ПРЕМ'ЄР-МЕДІА"</t>
  </si>
  <si>
    <t>"МРІЙНИКИ"</t>
  </si>
  <si>
    <t>червень 2021</t>
  </si>
  <si>
    <t>жовтень 2021</t>
  </si>
  <si>
    <t xml:space="preserve"> Товкун Руслан Васильович,координатор проекту, продюсер</t>
  </si>
  <si>
    <t xml:space="preserve"> Дереш Любомир Андрійович, куратор проекту</t>
  </si>
  <si>
    <t xml:space="preserve"> Бардецький Віталій Ярославович,куратор проєкту</t>
  </si>
  <si>
    <t>1.3.4.</t>
  </si>
  <si>
    <t xml:space="preserve"> Юдашкіна Олена Сергіївна, куратор проекту</t>
  </si>
  <si>
    <t>Ушакова Тетяна Вікторіна, куратор проекту</t>
  </si>
  <si>
    <t>мічяців</t>
  </si>
  <si>
    <t>4.2.4</t>
  </si>
  <si>
    <t>4.2.5</t>
  </si>
  <si>
    <t>4.2.6</t>
  </si>
  <si>
    <t>4.2.7</t>
  </si>
  <si>
    <t>4.2.8</t>
  </si>
  <si>
    <t>4.2.9</t>
  </si>
  <si>
    <t>4.2.10</t>
  </si>
  <si>
    <t xml:space="preserve">Black Magic  Poсket Сinema 6К 
Камера з об'єктивом, накамерним мікрофоном, повний комплект 
</t>
  </si>
  <si>
    <t xml:space="preserve">НBlack Magic Ursa mini PRO 6К G2
Камера з об'єктивом, накамерним мікрофоном, повний комплект 
</t>
  </si>
  <si>
    <t xml:space="preserve">Black Magic Ursa mini RO 6К G2
Камера з об'єктивом, накамерним мікрофоном, повний комплект  
</t>
  </si>
  <si>
    <t>Саппорт системи  штативи</t>
  </si>
  <si>
    <t xml:space="preserve">Astera Titan
освітлювальні прилади
</t>
  </si>
  <si>
    <t xml:space="preserve">Grip комплект
Сістенди, кріплення для освітлювальних приладів 
</t>
  </si>
  <si>
    <t xml:space="preserve">Sennheiser ME 67, повний комплект
Мікрофон-пушка  / Звукозаписуюче обладнання 
</t>
  </si>
  <si>
    <t xml:space="preserve">Плейбек обладнання
Повний комплект (компьютер,обладнання відеоконтролю,передавачи  і підсилювачи сигналу, приймач сигналу), контроль відеозображення зйомки (з обслуговуванням)
</t>
  </si>
  <si>
    <t>Дистрибуція, комутація кабелів</t>
  </si>
  <si>
    <t xml:space="preserve">Ronin2з обслуговуванням
Система стабілізації 
</t>
  </si>
  <si>
    <t>змін</t>
  </si>
  <si>
    <t>Звукове оформлення (запис, перехапис тамонтаж звуку, музтки і шумів); зведення фонограм фільму, обслуговування запису звуку на майданчику</t>
  </si>
  <si>
    <t>Послуги монтажу відео зображення та кольорокорекція</t>
  </si>
  <si>
    <t>Виконавчий продюсер</t>
  </si>
  <si>
    <t>лінійний продюсер 1</t>
  </si>
  <si>
    <t>Лінійний продюсер2</t>
  </si>
  <si>
    <t>Головний оператор</t>
  </si>
  <si>
    <t>13.4.9</t>
  </si>
  <si>
    <t>13.4.10</t>
  </si>
  <si>
    <t>13.4.11</t>
  </si>
  <si>
    <t>13.4.12</t>
  </si>
  <si>
    <t>Оператор1</t>
  </si>
  <si>
    <t>Оператр2</t>
  </si>
  <si>
    <t>Послуги івент-супроводу форуму</t>
  </si>
  <si>
    <t>Послуги перевезення</t>
  </si>
  <si>
    <t>діб</t>
  </si>
  <si>
    <t>Знакові події</t>
  </si>
  <si>
    <t>історії України</t>
  </si>
  <si>
    <t>Тоа "Прем'єр-</t>
  </si>
  <si>
    <t>Медіа"</t>
  </si>
  <si>
    <t>"Мрийники"</t>
  </si>
  <si>
    <t>за період з червня по жовтень 2021 року</t>
  </si>
  <si>
    <t>директор</t>
  </si>
  <si>
    <t>Товкун Р.В.</t>
  </si>
  <si>
    <t>Додаток №2</t>
  </si>
  <si>
    <t>до Договору про надання гранту № 4EVE41-29440</t>
  </si>
  <si>
    <t>від 18 червня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</si>
</sst>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2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165" fontId="2" fillId="0" borderId="50" xfId="0" applyNumberFormat="1" applyFont="1" applyBorder="1" applyAlignment="1">
      <alignment vertical="top"/>
    </xf>
    <xf numFmtId="49" fontId="3" fillId="0" borderId="38" xfId="0" applyNumberFormat="1" applyFont="1" applyBorder="1" applyAlignment="1">
      <alignment horizontal="center" vertical="top"/>
    </xf>
    <xf numFmtId="0" fontId="4" fillId="0" borderId="54" xfId="0" applyFont="1" applyBorder="1" applyAlignment="1">
      <alignment vertical="top" wrapText="1"/>
    </xf>
    <xf numFmtId="0" fontId="1" fillId="0" borderId="50" xfId="0" applyFont="1" applyBorder="1" applyAlignment="1">
      <alignment horizontal="center" vertical="top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14" fillId="0" borderId="46" xfId="0" applyNumberFormat="1" applyFont="1" applyBorder="1" applyAlignment="1">
      <alignment horizontal="right" vertical="top"/>
    </xf>
    <xf numFmtId="4" fontId="14" fillId="0" borderId="54" xfId="0" applyNumberFormat="1" applyFont="1" applyBorder="1" applyAlignment="1">
      <alignment horizontal="right" vertical="top"/>
    </xf>
    <xf numFmtId="0" fontId="1" fillId="0" borderId="117" xfId="0" applyFont="1" applyBorder="1" applyAlignment="1">
      <alignment vertical="top" wrapText="1"/>
    </xf>
    <xf numFmtId="4" fontId="14" fillId="0" borderId="84" xfId="0" applyNumberFormat="1" applyFont="1" applyBorder="1" applyAlignment="1">
      <alignment horizontal="right" vertical="top"/>
    </xf>
    <xf numFmtId="10" fontId="14" fillId="0" borderId="84" xfId="0" applyNumberFormat="1" applyFont="1" applyBorder="1" applyAlignment="1">
      <alignment horizontal="right" vertical="top"/>
    </xf>
    <xf numFmtId="0" fontId="1" fillId="0" borderId="46" xfId="0" applyFont="1" applyBorder="1" applyAlignment="1">
      <alignment vertical="top"/>
    </xf>
    <xf numFmtId="0" fontId="0" fillId="0" borderId="46" xfId="0" applyFont="1" applyBorder="1" applyAlignment="1"/>
    <xf numFmtId="165" fontId="2" fillId="6" borderId="75" xfId="0" applyNumberFormat="1" applyFont="1" applyFill="1" applyBorder="1" applyAlignment="1">
      <alignment vertical="top"/>
    </xf>
    <xf numFmtId="0" fontId="2" fillId="6" borderId="75" xfId="0" applyFont="1" applyFill="1" applyBorder="1" applyAlignment="1">
      <alignment horizontal="center" vertical="top"/>
    </xf>
    <xf numFmtId="0" fontId="2" fillId="0" borderId="46" xfId="0" applyFont="1" applyBorder="1" applyAlignment="1">
      <alignment vertical="top"/>
    </xf>
    <xf numFmtId="165" fontId="2" fillId="0" borderId="118" xfId="0" applyNumberFormat="1" applyFont="1" applyBorder="1" applyAlignment="1">
      <alignment vertical="top"/>
    </xf>
    <xf numFmtId="49" fontId="3" fillId="0" borderId="118" xfId="0" applyNumberFormat="1" applyFont="1" applyBorder="1" applyAlignment="1">
      <alignment horizontal="center" vertical="top"/>
    </xf>
    <xf numFmtId="0" fontId="1" fillId="0" borderId="118" xfId="0" applyFont="1" applyBorder="1" applyAlignment="1">
      <alignment horizontal="left" vertical="top" wrapText="1"/>
    </xf>
    <xf numFmtId="0" fontId="4" fillId="0" borderId="118" xfId="0" applyFont="1" applyBorder="1" applyAlignment="1">
      <alignment horizontal="center" vertical="top"/>
    </xf>
    <xf numFmtId="4" fontId="1" fillId="0" borderId="118" xfId="0" applyNumberFormat="1" applyFont="1" applyBorder="1" applyAlignment="1">
      <alignment horizontal="right" vertical="top"/>
    </xf>
    <xf numFmtId="4" fontId="14" fillId="0" borderId="118" xfId="0" applyNumberFormat="1" applyFont="1" applyBorder="1" applyAlignment="1">
      <alignment horizontal="right" vertical="top"/>
    </xf>
    <xf numFmtId="10" fontId="14" fillId="0" borderId="118" xfId="0" applyNumberFormat="1" applyFont="1" applyBorder="1" applyAlignment="1">
      <alignment horizontal="right" vertical="top"/>
    </xf>
    <xf numFmtId="0" fontId="1" fillId="0" borderId="118" xfId="0" applyFont="1" applyBorder="1" applyAlignment="1">
      <alignment vertical="top" wrapText="1"/>
    </xf>
    <xf numFmtId="0" fontId="1" fillId="0" borderId="118" xfId="0" applyFont="1" applyBorder="1" applyAlignment="1">
      <alignment vertical="top"/>
    </xf>
    <xf numFmtId="0" fontId="0" fillId="0" borderId="118" xfId="0" applyFont="1" applyBorder="1" applyAlignment="1"/>
    <xf numFmtId="0" fontId="1" fillId="0" borderId="46" xfId="0" applyFont="1" applyBorder="1" applyAlignment="1">
      <alignment vertical="center"/>
    </xf>
    <xf numFmtId="0" fontId="1" fillId="0" borderId="118" xfId="0" applyFont="1" applyBorder="1" applyAlignment="1">
      <alignment horizontal="center" vertical="top"/>
    </xf>
    <xf numFmtId="49" fontId="3" fillId="0" borderId="82" xfId="0" applyNumberFormat="1" applyFont="1" applyBorder="1" applyAlignment="1">
      <alignment horizontal="center" vertical="top"/>
    </xf>
    <xf numFmtId="0" fontId="4" fillId="0" borderId="101" xfId="0" applyFont="1" applyBorder="1" applyAlignment="1">
      <alignment vertical="top" wrapText="1"/>
    </xf>
    <xf numFmtId="0" fontId="1" fillId="0" borderId="99" xfId="0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165" fontId="3" fillId="4" borderId="47" xfId="0" applyNumberFormat="1" applyFont="1" applyFill="1" applyBorder="1" applyAlignment="1">
      <alignment horizontal="left" vertical="center"/>
    </xf>
    <xf numFmtId="165" fontId="3" fillId="4" borderId="114" xfId="0" applyNumberFormat="1" applyFont="1" applyFill="1" applyBorder="1" applyAlignment="1">
      <alignment horizontal="left" vertical="center"/>
    </xf>
    <xf numFmtId="165" fontId="1" fillId="0" borderId="114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7" workbookViewId="0">
      <selection activeCell="N28" sqref="N28"/>
    </sheetView>
  </sheetViews>
  <sheetFormatPr defaultColWidth="12.59765625" defaultRowHeight="15" customHeight="1" x14ac:dyDescent="0.25"/>
  <cols>
    <col min="1" max="1" width="10.8984375" customWidth="1"/>
    <col min="2" max="2" width="11" customWidth="1"/>
    <col min="3" max="3" width="14.19921875" customWidth="1"/>
    <col min="4" max="4" width="13" customWidth="1"/>
    <col min="5" max="5" width="14.59765625" customWidth="1"/>
    <col min="6" max="6" width="12.3984375" customWidth="1"/>
    <col min="7" max="7" width="11.59765625" customWidth="1"/>
    <col min="8" max="8" width="8.69921875" customWidth="1"/>
    <col min="9" max="11" width="11" customWidth="1"/>
    <col min="12" max="12" width="11.3984375" customWidth="1"/>
    <col min="13" max="13" width="11" customWidth="1"/>
    <col min="14" max="14" width="15" customWidth="1"/>
    <col min="15" max="23" width="4.19921875" customWidth="1"/>
    <col min="24" max="26" width="8.3984375" customWidth="1"/>
    <col min="27" max="31" width="9.59765625" customWidth="1"/>
  </cols>
  <sheetData>
    <row r="1" spans="1:31" ht="33" customHeight="1" x14ac:dyDescent="0.25">
      <c r="A1" s="379" t="s">
        <v>0</v>
      </c>
      <c r="B1" s="374"/>
      <c r="C1" s="1"/>
      <c r="D1" s="2"/>
      <c r="E1" s="1"/>
      <c r="F1" s="1"/>
      <c r="G1" s="1"/>
      <c r="H1" s="2" t="s">
        <v>378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5.25" customHeight="1" x14ac:dyDescent="0.25">
      <c r="A2" s="3"/>
      <c r="B2" s="1"/>
      <c r="C2" s="1"/>
      <c r="D2" s="2"/>
      <c r="E2" s="1"/>
      <c r="F2" s="1"/>
      <c r="G2" s="1"/>
      <c r="H2" s="379" t="s">
        <v>379</v>
      </c>
      <c r="I2" s="374"/>
      <c r="J2" s="3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39.75" customHeight="1" x14ac:dyDescent="0.25">
      <c r="A3" s="3"/>
      <c r="B3" s="1"/>
      <c r="C3" s="1"/>
      <c r="D3" s="2"/>
      <c r="E3" s="1"/>
      <c r="F3" s="1"/>
      <c r="G3" s="1"/>
      <c r="H3" s="379" t="s">
        <v>380</v>
      </c>
      <c r="I3" s="374"/>
      <c r="J3" s="37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1</v>
      </c>
      <c r="B10" s="1"/>
      <c r="C10" s="1"/>
      <c r="D10" s="1" t="s">
        <v>370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2</v>
      </c>
      <c r="B11" s="1"/>
      <c r="C11" s="1"/>
      <c r="D11" s="1" t="s">
        <v>370</v>
      </c>
      <c r="E11" s="1" t="s">
        <v>371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</v>
      </c>
      <c r="B12" s="1"/>
      <c r="C12" s="1"/>
      <c r="D12" s="1" t="s">
        <v>372</v>
      </c>
      <c r="E12" s="1" t="s">
        <v>373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4</v>
      </c>
      <c r="B13" s="1"/>
      <c r="C13" s="1"/>
      <c r="D13" s="1" t="s">
        <v>374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</v>
      </c>
      <c r="B14" s="1"/>
      <c r="C14" s="1"/>
      <c r="D14" s="1" t="s">
        <v>328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6</v>
      </c>
      <c r="B15" s="1"/>
      <c r="C15" s="1"/>
      <c r="D15" s="1" t="s">
        <v>329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80" t="s">
        <v>7</v>
      </c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80" t="s">
        <v>8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81" t="s">
        <v>375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2"/>
      <c r="B23" s="375" t="s">
        <v>9</v>
      </c>
      <c r="C23" s="376"/>
      <c r="D23" s="385" t="s">
        <v>10</v>
      </c>
      <c r="E23" s="386"/>
      <c r="F23" s="386"/>
      <c r="G23" s="386"/>
      <c r="H23" s="386"/>
      <c r="I23" s="386"/>
      <c r="J23" s="387"/>
      <c r="K23" s="375" t="s">
        <v>11</v>
      </c>
      <c r="L23" s="376"/>
      <c r="M23" s="375" t="s">
        <v>12</v>
      </c>
      <c r="N23" s="37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3"/>
      <c r="B24" s="377"/>
      <c r="C24" s="37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88" t="s">
        <v>18</v>
      </c>
      <c r="J24" s="378"/>
      <c r="K24" s="377"/>
      <c r="L24" s="378"/>
      <c r="M24" s="377"/>
      <c r="N24" s="37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84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 t="shared" ref="B27:B29" si="0">C27/N27</f>
        <v>1</v>
      </c>
      <c r="C27" s="34">
        <f>'Кошторис  витрат'!G190</f>
        <v>2047200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витрат'!S190</f>
        <v>0</v>
      </c>
      <c r="M27" s="38">
        <v>1</v>
      </c>
      <c r="N27" s="39">
        <f t="shared" ref="N27:N29" si="4">C27+J27+L27</f>
        <v>2047200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 t="shared" si="0"/>
        <v>1</v>
      </c>
      <c r="C28" s="42">
        <f>'Кошторис  витрат'!J190</f>
        <v>2047200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витрат'!V190</f>
        <v>0</v>
      </c>
      <c r="M28" s="46">
        <v>1</v>
      </c>
      <c r="N28" s="47">
        <f t="shared" si="4"/>
        <v>2047200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 t="shared" si="0"/>
        <v>1</v>
      </c>
      <c r="C29" s="50">
        <v>1535400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</v>
      </c>
      <c r="N29" s="55">
        <f t="shared" si="4"/>
        <v>1535400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5">B28-B29</f>
        <v>0</v>
      </c>
      <c r="C30" s="58">
        <f t="shared" si="5"/>
        <v>511800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</v>
      </c>
      <c r="N30" s="64">
        <f t="shared" si="5"/>
        <v>511800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389" t="s">
        <v>376</v>
      </c>
      <c r="D32" s="390"/>
      <c r="E32" s="390"/>
      <c r="F32" s="65"/>
      <c r="G32" s="66"/>
      <c r="H32" s="66"/>
      <c r="I32" s="67"/>
      <c r="J32" s="389" t="s">
        <v>377</v>
      </c>
      <c r="K32" s="390"/>
      <c r="L32" s="390"/>
      <c r="M32" s="390"/>
      <c r="N32" s="39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373" t="s">
        <v>42</v>
      </c>
      <c r="H33" s="374"/>
      <c r="I33" s="13"/>
      <c r="J33" s="373" t="s">
        <v>43</v>
      </c>
      <c r="K33" s="374"/>
      <c r="L33" s="374"/>
      <c r="M33" s="374"/>
      <c r="N33" s="37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2"/>
  <sheetViews>
    <sheetView workbookViewId="0">
      <selection activeCell="I180" sqref="I180"/>
    </sheetView>
  </sheetViews>
  <sheetFormatPr defaultColWidth="12.59765625" defaultRowHeight="15" customHeight="1" outlineLevelCol="1" x14ac:dyDescent="0.25"/>
  <cols>
    <col min="1" max="1" width="7" customWidth="1"/>
    <col min="2" max="2" width="4.8984375" customWidth="1"/>
    <col min="3" max="3" width="25.3984375" customWidth="1"/>
    <col min="4" max="4" width="8.19921875" customWidth="1"/>
    <col min="5" max="5" width="9.3984375" customWidth="1"/>
    <col min="6" max="6" width="10.09765625" customWidth="1"/>
    <col min="7" max="7" width="10.5" customWidth="1"/>
    <col min="8" max="8" width="11.3984375" customWidth="1"/>
    <col min="9" max="9" width="11.69921875" customWidth="1"/>
    <col min="10" max="10" width="11.59765625" customWidth="1"/>
    <col min="11" max="11" width="6.8984375" customWidth="1" outlineLevel="1"/>
    <col min="12" max="12" width="6.09765625" customWidth="1" outlineLevel="1"/>
    <col min="13" max="13" width="7.5" customWidth="1" outlineLevel="1"/>
    <col min="14" max="14" width="6.59765625" customWidth="1" outlineLevel="1"/>
    <col min="15" max="15" width="5.09765625" customWidth="1" outlineLevel="1"/>
    <col min="16" max="16" width="5.59765625" customWidth="1" outlineLevel="1"/>
    <col min="17" max="17" width="4.19921875" customWidth="1" outlineLevel="1"/>
    <col min="18" max="18" width="5" customWidth="1" outlineLevel="1"/>
    <col min="19" max="19" width="3.8984375" customWidth="1" outlineLevel="1"/>
    <col min="20" max="20" width="5.69921875" customWidth="1" outlineLevel="1"/>
    <col min="21" max="21" width="4.69921875" customWidth="1" outlineLevel="1"/>
    <col min="22" max="22" width="5.09765625" customWidth="1" outlineLevel="1"/>
    <col min="23" max="23" width="10.3984375" customWidth="1"/>
    <col min="24" max="24" width="11" customWidth="1"/>
    <col min="25" max="25" width="8" customWidth="1"/>
    <col min="26" max="26" width="11.5" customWidth="1"/>
    <col min="27" max="27" width="8" customWidth="1"/>
    <col min="28" max="28" width="12.19921875" customWidth="1"/>
    <col min="29" max="33" width="4.5" customWidth="1"/>
  </cols>
  <sheetData>
    <row r="1" spans="1:33" ht="18" customHeight="1" x14ac:dyDescent="0.3">
      <c r="A1" s="395" t="s">
        <v>44</v>
      </c>
      <c r="B1" s="374"/>
      <c r="C1" s="374"/>
      <c r="D1" s="374"/>
      <c r="E1" s="37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">
        <v>326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 t="s">
        <v>327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 t="s">
        <v>328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 t="s">
        <v>329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7.5" customHeigh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6" t="s">
        <v>45</v>
      </c>
      <c r="B7" s="398" t="s">
        <v>46</v>
      </c>
      <c r="C7" s="401" t="s">
        <v>47</v>
      </c>
      <c r="D7" s="404" t="s">
        <v>48</v>
      </c>
      <c r="E7" s="394" t="s">
        <v>49</v>
      </c>
      <c r="F7" s="386"/>
      <c r="G7" s="386"/>
      <c r="H7" s="386"/>
      <c r="I7" s="386"/>
      <c r="J7" s="387"/>
      <c r="K7" s="394" t="s">
        <v>50</v>
      </c>
      <c r="L7" s="386"/>
      <c r="M7" s="386"/>
      <c r="N7" s="386"/>
      <c r="O7" s="386"/>
      <c r="P7" s="387"/>
      <c r="Q7" s="394" t="s">
        <v>51</v>
      </c>
      <c r="R7" s="386"/>
      <c r="S7" s="386"/>
      <c r="T7" s="386"/>
      <c r="U7" s="386"/>
      <c r="V7" s="387"/>
      <c r="W7" s="416" t="s">
        <v>52</v>
      </c>
      <c r="X7" s="386"/>
      <c r="Y7" s="386"/>
      <c r="Z7" s="387"/>
      <c r="AA7" s="417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383"/>
      <c r="B8" s="399"/>
      <c r="C8" s="402"/>
      <c r="D8" s="405"/>
      <c r="E8" s="410" t="s">
        <v>54</v>
      </c>
      <c r="F8" s="386"/>
      <c r="G8" s="387"/>
      <c r="H8" s="410" t="s">
        <v>55</v>
      </c>
      <c r="I8" s="386"/>
      <c r="J8" s="387"/>
      <c r="K8" s="410" t="s">
        <v>54</v>
      </c>
      <c r="L8" s="386"/>
      <c r="M8" s="387"/>
      <c r="N8" s="410" t="s">
        <v>55</v>
      </c>
      <c r="O8" s="386"/>
      <c r="P8" s="387"/>
      <c r="Q8" s="410" t="s">
        <v>54</v>
      </c>
      <c r="R8" s="386"/>
      <c r="S8" s="387"/>
      <c r="T8" s="410" t="s">
        <v>55</v>
      </c>
      <c r="U8" s="386"/>
      <c r="V8" s="387"/>
      <c r="W8" s="417" t="s">
        <v>56</v>
      </c>
      <c r="X8" s="417" t="s">
        <v>57</v>
      </c>
      <c r="Y8" s="416" t="s">
        <v>58</v>
      </c>
      <c r="Z8" s="387"/>
      <c r="AA8" s="383"/>
      <c r="AB8" s="1"/>
      <c r="AC8" s="1"/>
      <c r="AD8" s="1"/>
      <c r="AE8" s="1"/>
      <c r="AF8" s="1"/>
      <c r="AG8" s="1"/>
    </row>
    <row r="9" spans="1:33" ht="120" customHeight="1" x14ac:dyDescent="0.25">
      <c r="A9" s="397"/>
      <c r="B9" s="400"/>
      <c r="C9" s="403"/>
      <c r="D9" s="406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84"/>
      <c r="X9" s="384"/>
      <c r="Y9" s="87" t="s">
        <v>68</v>
      </c>
      <c r="Z9" s="88" t="s">
        <v>19</v>
      </c>
      <c r="AA9" s="384"/>
      <c r="AB9" s="1"/>
      <c r="AC9" s="1"/>
      <c r="AD9" s="1"/>
      <c r="AE9" s="1"/>
      <c r="AF9" s="1"/>
      <c r="AG9" s="1"/>
    </row>
    <row r="10" spans="1:33" ht="33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v>5</v>
      </c>
      <c r="F13" s="113">
        <v>18000</v>
      </c>
      <c r="G13" s="114">
        <v>90000</v>
      </c>
      <c r="H13" s="112">
        <v>5</v>
      </c>
      <c r="I13" s="113">
        <v>18000</v>
      </c>
      <c r="J13" s="114">
        <f t="shared" ref="J13:K13" si="0">SUM(J14:J16)</f>
        <v>90000</v>
      </c>
      <c r="K13" s="112">
        <f t="shared" si="0"/>
        <v>0</v>
      </c>
      <c r="L13" s="113"/>
      <c r="M13" s="114">
        <f t="shared" ref="M13:N13" si="1">SUM(M14:M16)</f>
        <v>0</v>
      </c>
      <c r="N13" s="112">
        <f t="shared" si="1"/>
        <v>0</v>
      </c>
      <c r="O13" s="113"/>
      <c r="P13" s="114">
        <f t="shared" ref="P13:Q13" si="2">SUM(P14:P16)</f>
        <v>0</v>
      </c>
      <c r="Q13" s="112">
        <f t="shared" si="2"/>
        <v>0</v>
      </c>
      <c r="R13" s="113"/>
      <c r="S13" s="114">
        <f t="shared" ref="S13:T13" si="3">SUM(S14:S16)</f>
        <v>0</v>
      </c>
      <c r="T13" s="112">
        <f t="shared" si="3"/>
        <v>0</v>
      </c>
      <c r="U13" s="113"/>
      <c r="V13" s="114">
        <f t="shared" ref="V13:X13" si="4">SUM(V14:V16)</f>
        <v>0</v>
      </c>
      <c r="W13" s="114">
        <f t="shared" si="4"/>
        <v>90000</v>
      </c>
      <c r="X13" s="114">
        <f t="shared" si="4"/>
        <v>90000</v>
      </c>
      <c r="Y13" s="115">
        <f t="shared" ref="Y13:Y34" si="5">W13-X13</f>
        <v>0</v>
      </c>
      <c r="Z13" s="116">
        <f t="shared" ref="Z13:Z34" si="6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53.25" customHeight="1" x14ac:dyDescent="0.25">
      <c r="A14" s="119" t="s">
        <v>76</v>
      </c>
      <c r="B14" s="120" t="s">
        <v>77</v>
      </c>
      <c r="C14" s="163" t="s">
        <v>330</v>
      </c>
      <c r="D14" s="122" t="s">
        <v>79</v>
      </c>
      <c r="E14" s="123">
        <v>5</v>
      </c>
      <c r="F14" s="124">
        <v>18000</v>
      </c>
      <c r="G14" s="125">
        <v>90000</v>
      </c>
      <c r="H14" s="123">
        <v>5</v>
      </c>
      <c r="I14" s="124">
        <v>18000</v>
      </c>
      <c r="J14" s="125">
        <f t="shared" ref="J14:J16" si="7">H14*I14</f>
        <v>90000</v>
      </c>
      <c r="K14" s="123"/>
      <c r="L14" s="124"/>
      <c r="M14" s="125">
        <f t="shared" ref="M14:M16" si="8">K14*L14</f>
        <v>0</v>
      </c>
      <c r="N14" s="123"/>
      <c r="O14" s="124"/>
      <c r="P14" s="125">
        <f t="shared" ref="P14:P16" si="9">N14*O14</f>
        <v>0</v>
      </c>
      <c r="Q14" s="123"/>
      <c r="R14" s="124"/>
      <c r="S14" s="125">
        <f t="shared" ref="S14:S16" si="10">Q14*R14</f>
        <v>0</v>
      </c>
      <c r="T14" s="123"/>
      <c r="U14" s="124"/>
      <c r="V14" s="125">
        <f t="shared" ref="V14:V16" si="11">T14*U14</f>
        <v>0</v>
      </c>
      <c r="W14" s="126">
        <f t="shared" ref="W14:W16" si="12">G14+M14+S14</f>
        <v>90000</v>
      </c>
      <c r="X14" s="127">
        <f t="shared" ref="X14:X16" si="13">J14+P14+V14</f>
        <v>90000</v>
      </c>
      <c r="Y14" s="127">
        <f t="shared" si="5"/>
        <v>0</v>
      </c>
      <c r="Z14" s="128">
        <f t="shared" si="6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ref="G15:G16" si="14">E15*F15</f>
        <v>0</v>
      </c>
      <c r="H15" s="123"/>
      <c r="I15" s="124"/>
      <c r="J15" s="125">
        <f t="shared" si="7"/>
        <v>0</v>
      </c>
      <c r="K15" s="123"/>
      <c r="L15" s="124"/>
      <c r="M15" s="125">
        <f t="shared" si="8"/>
        <v>0</v>
      </c>
      <c r="N15" s="123"/>
      <c r="O15" s="124"/>
      <c r="P15" s="125">
        <f t="shared" si="9"/>
        <v>0</v>
      </c>
      <c r="Q15" s="123"/>
      <c r="R15" s="124"/>
      <c r="S15" s="125">
        <f t="shared" si="10"/>
        <v>0</v>
      </c>
      <c r="T15" s="123"/>
      <c r="U15" s="124"/>
      <c r="V15" s="125">
        <f t="shared" si="11"/>
        <v>0</v>
      </c>
      <c r="W15" s="126">
        <f t="shared" si="12"/>
        <v>0</v>
      </c>
      <c r="X15" s="127">
        <f t="shared" si="13"/>
        <v>0</v>
      </c>
      <c r="Y15" s="127">
        <f t="shared" si="5"/>
        <v>0</v>
      </c>
      <c r="Z15" s="128" t="e">
        <f t="shared" si="6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14"/>
        <v>0</v>
      </c>
      <c r="H16" s="135"/>
      <c r="I16" s="136"/>
      <c r="J16" s="137">
        <f t="shared" si="7"/>
        <v>0</v>
      </c>
      <c r="K16" s="135"/>
      <c r="L16" s="136"/>
      <c r="M16" s="137">
        <f t="shared" si="8"/>
        <v>0</v>
      </c>
      <c r="N16" s="135"/>
      <c r="O16" s="136"/>
      <c r="P16" s="137">
        <f t="shared" si="9"/>
        <v>0</v>
      </c>
      <c r="Q16" s="135"/>
      <c r="R16" s="124"/>
      <c r="S16" s="137">
        <f t="shared" si="10"/>
        <v>0</v>
      </c>
      <c r="T16" s="135"/>
      <c r="U16" s="124"/>
      <c r="V16" s="137">
        <f t="shared" si="11"/>
        <v>0</v>
      </c>
      <c r="W16" s="138">
        <f t="shared" si="12"/>
        <v>0</v>
      </c>
      <c r="X16" s="127">
        <f t="shared" si="13"/>
        <v>0</v>
      </c>
      <c r="Y16" s="127">
        <f t="shared" si="5"/>
        <v>0</v>
      </c>
      <c r="Z16" s="128" t="e">
        <f t="shared" si="6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5">SUM(G18:G20)</f>
        <v>0</v>
      </c>
      <c r="H17" s="142">
        <f t="shared" si="15"/>
        <v>0</v>
      </c>
      <c r="I17" s="143"/>
      <c r="J17" s="144">
        <f t="shared" ref="J17:K17" si="16">SUM(J18:J20)</f>
        <v>0</v>
      </c>
      <c r="K17" s="142">
        <f t="shared" si="16"/>
        <v>0</v>
      </c>
      <c r="L17" s="143"/>
      <c r="M17" s="144">
        <f t="shared" ref="M17:N17" si="17">SUM(M18:M20)</f>
        <v>0</v>
      </c>
      <c r="N17" s="142">
        <f t="shared" si="17"/>
        <v>0</v>
      </c>
      <c r="O17" s="143"/>
      <c r="P17" s="144">
        <f t="shared" ref="P17:Q17" si="18">SUM(P18:P20)</f>
        <v>0</v>
      </c>
      <c r="Q17" s="142">
        <f t="shared" si="18"/>
        <v>0</v>
      </c>
      <c r="R17" s="143"/>
      <c r="S17" s="144">
        <f t="shared" ref="S17:T17" si="19">SUM(S18:S20)</f>
        <v>0</v>
      </c>
      <c r="T17" s="142">
        <f t="shared" si="19"/>
        <v>0</v>
      </c>
      <c r="U17" s="143"/>
      <c r="V17" s="144">
        <f t="shared" ref="V17:X17" si="20">SUM(V18:V20)</f>
        <v>0</v>
      </c>
      <c r="W17" s="144">
        <f t="shared" si="20"/>
        <v>0</v>
      </c>
      <c r="X17" s="145">
        <f t="shared" si="20"/>
        <v>0</v>
      </c>
      <c r="Y17" s="145">
        <f t="shared" si="5"/>
        <v>0</v>
      </c>
      <c r="Z17" s="145" t="e">
        <f t="shared" si="6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1">E18*F18</f>
        <v>0</v>
      </c>
      <c r="H18" s="123"/>
      <c r="I18" s="124"/>
      <c r="J18" s="125">
        <f t="shared" ref="J18:J20" si="22">H18*I18</f>
        <v>0</v>
      </c>
      <c r="K18" s="123"/>
      <c r="L18" s="124"/>
      <c r="M18" s="125">
        <f t="shared" ref="M18:M20" si="23">K18*L18</f>
        <v>0</v>
      </c>
      <c r="N18" s="123"/>
      <c r="O18" s="124"/>
      <c r="P18" s="125">
        <f t="shared" ref="P18:P20" si="24">N18*O18</f>
        <v>0</v>
      </c>
      <c r="Q18" s="123"/>
      <c r="R18" s="124"/>
      <c r="S18" s="125">
        <f t="shared" ref="S18:S20" si="25">Q18*R18</f>
        <v>0</v>
      </c>
      <c r="T18" s="123"/>
      <c r="U18" s="124"/>
      <c r="V18" s="125">
        <f t="shared" ref="V18:V20" si="26">T18*U18</f>
        <v>0</v>
      </c>
      <c r="W18" s="126">
        <f t="shared" ref="W18:W20" si="27">G18+M18+S18</f>
        <v>0</v>
      </c>
      <c r="X18" s="127">
        <f t="shared" ref="X18:X20" si="28">J18+P18+V18</f>
        <v>0</v>
      </c>
      <c r="Y18" s="127">
        <f t="shared" si="5"/>
        <v>0</v>
      </c>
      <c r="Z18" s="128" t="e">
        <f t="shared" si="6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1"/>
        <v>0</v>
      </c>
      <c r="H19" s="123"/>
      <c r="I19" s="124"/>
      <c r="J19" s="125">
        <f t="shared" si="22"/>
        <v>0</v>
      </c>
      <c r="K19" s="123"/>
      <c r="L19" s="124"/>
      <c r="M19" s="125">
        <f t="shared" si="23"/>
        <v>0</v>
      </c>
      <c r="N19" s="123"/>
      <c r="O19" s="124"/>
      <c r="P19" s="125">
        <f t="shared" si="24"/>
        <v>0</v>
      </c>
      <c r="Q19" s="123"/>
      <c r="R19" s="124"/>
      <c r="S19" s="125">
        <f t="shared" si="25"/>
        <v>0</v>
      </c>
      <c r="T19" s="123"/>
      <c r="U19" s="124"/>
      <c r="V19" s="125">
        <f t="shared" si="26"/>
        <v>0</v>
      </c>
      <c r="W19" s="126">
        <f t="shared" si="27"/>
        <v>0</v>
      </c>
      <c r="X19" s="127">
        <f t="shared" si="28"/>
        <v>0</v>
      </c>
      <c r="Y19" s="127">
        <f t="shared" si="5"/>
        <v>0</v>
      </c>
      <c r="Z19" s="128" t="e">
        <f t="shared" si="6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1"/>
        <v>0</v>
      </c>
      <c r="H20" s="149"/>
      <c r="I20" s="150"/>
      <c r="J20" s="151">
        <f t="shared" si="22"/>
        <v>0</v>
      </c>
      <c r="K20" s="149"/>
      <c r="L20" s="150"/>
      <c r="M20" s="151">
        <f t="shared" si="23"/>
        <v>0</v>
      </c>
      <c r="N20" s="149"/>
      <c r="O20" s="150"/>
      <c r="P20" s="151">
        <f t="shared" si="24"/>
        <v>0</v>
      </c>
      <c r="Q20" s="149"/>
      <c r="R20" s="150"/>
      <c r="S20" s="151">
        <f t="shared" si="25"/>
        <v>0</v>
      </c>
      <c r="T20" s="149"/>
      <c r="U20" s="150"/>
      <c r="V20" s="151">
        <f t="shared" si="26"/>
        <v>0</v>
      </c>
      <c r="W20" s="138">
        <f t="shared" si="27"/>
        <v>0</v>
      </c>
      <c r="X20" s="127">
        <f t="shared" si="28"/>
        <v>0</v>
      </c>
      <c r="Y20" s="127">
        <f t="shared" si="5"/>
        <v>0</v>
      </c>
      <c r="Z20" s="128" t="e">
        <f t="shared" si="6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SUM(E22:E24)</f>
        <v>11</v>
      </c>
      <c r="F21" s="143"/>
      <c r="G21" s="144">
        <f>SUM(G22:G25)</f>
        <v>225000</v>
      </c>
      <c r="H21" s="142">
        <f>SUM(H22:H24)</f>
        <v>11</v>
      </c>
      <c r="I21" s="143"/>
      <c r="J21" s="144">
        <f>SUM(J22:J25)</f>
        <v>225000</v>
      </c>
      <c r="K21" s="142">
        <f>SUM(K22:K24)</f>
        <v>0</v>
      </c>
      <c r="L21" s="143"/>
      <c r="M21" s="144">
        <f>SUM(M22:M24)</f>
        <v>0</v>
      </c>
      <c r="N21" s="142">
        <f>SUM(N22:N24)</f>
        <v>0</v>
      </c>
      <c r="O21" s="143"/>
      <c r="P21" s="144">
        <f>SUM(P22:P24)</f>
        <v>0</v>
      </c>
      <c r="Q21" s="142">
        <f>SUM(Q22:Q24)</f>
        <v>0</v>
      </c>
      <c r="R21" s="143"/>
      <c r="S21" s="144">
        <f>SUM(S22:S24)</f>
        <v>0</v>
      </c>
      <c r="T21" s="142">
        <f>SUM(T22:T24)</f>
        <v>0</v>
      </c>
      <c r="U21" s="143"/>
      <c r="V21" s="144">
        <f>SUM(V22:V24)</f>
        <v>0</v>
      </c>
      <c r="W21" s="144">
        <f>SUM(W22:W25)</f>
        <v>225000</v>
      </c>
      <c r="X21" s="144">
        <f>SUM(X22:X25)</f>
        <v>225000</v>
      </c>
      <c r="Y21" s="115">
        <f t="shared" si="5"/>
        <v>0</v>
      </c>
      <c r="Z21" s="116">
        <f t="shared" si="6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76</v>
      </c>
      <c r="B22" s="120" t="s">
        <v>89</v>
      </c>
      <c r="C22" s="163" t="s">
        <v>331</v>
      </c>
      <c r="D22" s="122" t="s">
        <v>79</v>
      </c>
      <c r="E22" s="123">
        <v>5</v>
      </c>
      <c r="F22" s="124">
        <v>18000</v>
      </c>
      <c r="G22" s="125">
        <f t="shared" ref="G22:G25" si="29">E22*F22</f>
        <v>90000</v>
      </c>
      <c r="H22" s="123">
        <v>5</v>
      </c>
      <c r="I22" s="124">
        <v>18000</v>
      </c>
      <c r="J22" s="125">
        <f t="shared" ref="J22:J25" si="30">H22*I22</f>
        <v>90000</v>
      </c>
      <c r="K22" s="123"/>
      <c r="L22" s="124"/>
      <c r="M22" s="125">
        <f t="shared" ref="M22:M24" si="31">K22*L22</f>
        <v>0</v>
      </c>
      <c r="N22" s="123"/>
      <c r="O22" s="124"/>
      <c r="P22" s="125">
        <f t="shared" ref="P22:P24" si="32">N22*O22</f>
        <v>0</v>
      </c>
      <c r="Q22" s="123"/>
      <c r="R22" s="124"/>
      <c r="S22" s="125">
        <f t="shared" ref="S22:S24" si="33">Q22*R22</f>
        <v>0</v>
      </c>
      <c r="T22" s="123"/>
      <c r="U22" s="124"/>
      <c r="V22" s="125">
        <f t="shared" ref="V22:V24" si="34">T22*U22</f>
        <v>0</v>
      </c>
      <c r="W22" s="126">
        <f t="shared" ref="W22:W24" si="35">G22+M22+S22</f>
        <v>90000</v>
      </c>
      <c r="X22" s="127">
        <f t="shared" ref="X22:X24" si="36">J22+P22+V22</f>
        <v>90000</v>
      </c>
      <c r="Y22" s="127">
        <f t="shared" si="5"/>
        <v>0</v>
      </c>
      <c r="Z22" s="128">
        <f t="shared" si="6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76</v>
      </c>
      <c r="B23" s="120" t="s">
        <v>91</v>
      </c>
      <c r="C23" s="163" t="s">
        <v>332</v>
      </c>
      <c r="D23" s="122" t="s">
        <v>79</v>
      </c>
      <c r="E23" s="123">
        <v>3</v>
      </c>
      <c r="F23" s="124">
        <v>15000</v>
      </c>
      <c r="G23" s="125">
        <f t="shared" si="29"/>
        <v>45000</v>
      </c>
      <c r="H23" s="123">
        <v>3</v>
      </c>
      <c r="I23" s="124">
        <v>15000</v>
      </c>
      <c r="J23" s="125">
        <f t="shared" si="30"/>
        <v>45000</v>
      </c>
      <c r="K23" s="123"/>
      <c r="L23" s="124"/>
      <c r="M23" s="125">
        <f t="shared" si="31"/>
        <v>0</v>
      </c>
      <c r="N23" s="123"/>
      <c r="O23" s="124"/>
      <c r="P23" s="125">
        <f t="shared" si="32"/>
        <v>0</v>
      </c>
      <c r="Q23" s="123"/>
      <c r="R23" s="124"/>
      <c r="S23" s="125">
        <f t="shared" si="33"/>
        <v>0</v>
      </c>
      <c r="T23" s="123"/>
      <c r="U23" s="124"/>
      <c r="V23" s="125">
        <f t="shared" si="34"/>
        <v>0</v>
      </c>
      <c r="W23" s="126">
        <f t="shared" si="35"/>
        <v>45000</v>
      </c>
      <c r="X23" s="127">
        <f t="shared" si="36"/>
        <v>45000</v>
      </c>
      <c r="Y23" s="127">
        <f t="shared" si="5"/>
        <v>0</v>
      </c>
      <c r="Z23" s="128">
        <f t="shared" si="6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76</v>
      </c>
      <c r="B24" s="154" t="s">
        <v>92</v>
      </c>
      <c r="C24" s="163" t="s">
        <v>334</v>
      </c>
      <c r="D24" s="134" t="s">
        <v>79</v>
      </c>
      <c r="E24" s="135">
        <v>3</v>
      </c>
      <c r="F24" s="136">
        <v>15000</v>
      </c>
      <c r="G24" s="137">
        <f t="shared" si="29"/>
        <v>45000</v>
      </c>
      <c r="H24" s="135">
        <v>3</v>
      </c>
      <c r="I24" s="136">
        <v>15000</v>
      </c>
      <c r="J24" s="137">
        <f t="shared" si="30"/>
        <v>45000</v>
      </c>
      <c r="K24" s="149"/>
      <c r="L24" s="150"/>
      <c r="M24" s="151">
        <f t="shared" si="31"/>
        <v>0</v>
      </c>
      <c r="N24" s="149"/>
      <c r="O24" s="150"/>
      <c r="P24" s="151">
        <f t="shared" si="32"/>
        <v>0</v>
      </c>
      <c r="Q24" s="149"/>
      <c r="R24" s="150"/>
      <c r="S24" s="151">
        <f t="shared" si="33"/>
        <v>0</v>
      </c>
      <c r="T24" s="149"/>
      <c r="U24" s="150"/>
      <c r="V24" s="151">
        <f t="shared" si="34"/>
        <v>0</v>
      </c>
      <c r="W24" s="138">
        <f t="shared" si="35"/>
        <v>45000</v>
      </c>
      <c r="X24" s="127">
        <f t="shared" si="36"/>
        <v>45000</v>
      </c>
      <c r="Y24" s="127">
        <f t="shared" si="5"/>
        <v>0</v>
      </c>
      <c r="Z24" s="128">
        <f t="shared" si="6"/>
        <v>0</v>
      </c>
      <c r="AA24" s="152"/>
      <c r="AB24" s="131"/>
      <c r="AC24" s="131"/>
      <c r="AD24" s="131"/>
      <c r="AE24" s="131"/>
      <c r="AF24" s="131"/>
      <c r="AG24" s="131"/>
    </row>
    <row r="25" spans="1:33" s="339" customFormat="1" ht="30" customHeight="1" x14ac:dyDescent="0.25">
      <c r="A25" s="340" t="s">
        <v>76</v>
      </c>
      <c r="B25" s="341" t="s">
        <v>333</v>
      </c>
      <c r="C25" s="342" t="s">
        <v>335</v>
      </c>
      <c r="D25" s="343" t="s">
        <v>336</v>
      </c>
      <c r="E25" s="344">
        <v>3</v>
      </c>
      <c r="F25" s="345">
        <v>15000</v>
      </c>
      <c r="G25" s="346">
        <f t="shared" si="29"/>
        <v>45000</v>
      </c>
      <c r="H25" s="344">
        <v>3</v>
      </c>
      <c r="I25" s="345">
        <v>15000</v>
      </c>
      <c r="J25" s="346">
        <f t="shared" si="30"/>
        <v>45000</v>
      </c>
      <c r="K25" s="344"/>
      <c r="L25" s="345"/>
      <c r="M25" s="346">
        <v>0</v>
      </c>
      <c r="N25" s="344"/>
      <c r="O25" s="345"/>
      <c r="P25" s="346">
        <v>0</v>
      </c>
      <c r="Q25" s="344"/>
      <c r="R25" s="345"/>
      <c r="S25" s="346">
        <v>0</v>
      </c>
      <c r="T25" s="344"/>
      <c r="U25" s="345"/>
      <c r="V25" s="346">
        <v>0</v>
      </c>
      <c r="W25" s="347">
        <v>45000</v>
      </c>
      <c r="X25" s="348">
        <v>45000</v>
      </c>
      <c r="Y25" s="127">
        <v>0</v>
      </c>
      <c r="Z25" s="128">
        <v>0</v>
      </c>
      <c r="AA25" s="349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08" t="s">
        <v>71</v>
      </c>
      <c r="B26" s="155" t="s">
        <v>93</v>
      </c>
      <c r="C26" s="140" t="s">
        <v>94</v>
      </c>
      <c r="D26" s="141"/>
      <c r="E26" s="142">
        <f>SUM(E27:E29)</f>
        <v>315000</v>
      </c>
      <c r="F26" s="143"/>
      <c r="G26" s="144">
        <f t="shared" ref="G26:H26" si="37">SUM(G27:G29)</f>
        <v>69300</v>
      </c>
      <c r="H26" s="142">
        <f t="shared" si="37"/>
        <v>315000</v>
      </c>
      <c r="I26" s="143"/>
      <c r="J26" s="144">
        <f t="shared" ref="J26:K26" si="38">SUM(J27:J29)</f>
        <v>69300</v>
      </c>
      <c r="K26" s="142">
        <f t="shared" si="38"/>
        <v>0</v>
      </c>
      <c r="L26" s="143"/>
      <c r="M26" s="144">
        <f t="shared" ref="M26:N26" si="39">SUM(M27:M29)</f>
        <v>0</v>
      </c>
      <c r="N26" s="142">
        <f t="shared" si="39"/>
        <v>0</v>
      </c>
      <c r="O26" s="143"/>
      <c r="P26" s="144">
        <f t="shared" ref="P26:Q26" si="40">SUM(P27:P29)</f>
        <v>0</v>
      </c>
      <c r="Q26" s="142">
        <f t="shared" si="40"/>
        <v>0</v>
      </c>
      <c r="R26" s="143"/>
      <c r="S26" s="144">
        <f t="shared" ref="S26:T26" si="41">SUM(S27:S29)</f>
        <v>0</v>
      </c>
      <c r="T26" s="142">
        <f t="shared" si="41"/>
        <v>0</v>
      </c>
      <c r="U26" s="143"/>
      <c r="V26" s="144">
        <f t="shared" ref="V26:X26" si="42">SUM(V27:V29)</f>
        <v>0</v>
      </c>
      <c r="W26" s="144">
        <f t="shared" si="42"/>
        <v>69300</v>
      </c>
      <c r="X26" s="144">
        <f t="shared" si="42"/>
        <v>69300</v>
      </c>
      <c r="Y26" s="115">
        <f t="shared" si="5"/>
        <v>0</v>
      </c>
      <c r="Z26" s="116">
        <f t="shared" si="6"/>
        <v>0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25">
      <c r="A27" s="156" t="s">
        <v>76</v>
      </c>
      <c r="B27" s="157" t="s">
        <v>95</v>
      </c>
      <c r="C27" s="121" t="s">
        <v>96</v>
      </c>
      <c r="D27" s="158"/>
      <c r="E27" s="159">
        <f>G13</f>
        <v>90000</v>
      </c>
      <c r="F27" s="160">
        <v>0.22</v>
      </c>
      <c r="G27" s="161">
        <f t="shared" ref="G27:G29" si="43">E27*F27</f>
        <v>19800</v>
      </c>
      <c r="H27" s="159">
        <f>J13</f>
        <v>90000</v>
      </c>
      <c r="I27" s="160">
        <v>0.22</v>
      </c>
      <c r="J27" s="161">
        <f t="shared" ref="J27:J29" si="44">H27*I27</f>
        <v>19800</v>
      </c>
      <c r="K27" s="159">
        <f>M13</f>
        <v>0</v>
      </c>
      <c r="L27" s="160">
        <v>0.22</v>
      </c>
      <c r="M27" s="161">
        <f t="shared" ref="M27:M29" si="45">K27*L27</f>
        <v>0</v>
      </c>
      <c r="N27" s="159">
        <f>P13</f>
        <v>0</v>
      </c>
      <c r="O27" s="160">
        <v>0.22</v>
      </c>
      <c r="P27" s="161">
        <f t="shared" ref="P27:P29" si="46">N27*O27</f>
        <v>0</v>
      </c>
      <c r="Q27" s="159">
        <f>S13</f>
        <v>0</v>
      </c>
      <c r="R27" s="160">
        <v>0.22</v>
      </c>
      <c r="S27" s="161">
        <f t="shared" ref="S27:S29" si="47">Q27*R27</f>
        <v>0</v>
      </c>
      <c r="T27" s="159">
        <f>V13</f>
        <v>0</v>
      </c>
      <c r="U27" s="160">
        <v>0.22</v>
      </c>
      <c r="V27" s="161">
        <f t="shared" ref="V27:V29" si="48">T27*U27</f>
        <v>0</v>
      </c>
      <c r="W27" s="127">
        <f t="shared" ref="W27:W29" si="49">G27+M27+S27</f>
        <v>19800</v>
      </c>
      <c r="X27" s="127">
        <f t="shared" ref="X27:X29" si="50">J27+P27+V27</f>
        <v>19800</v>
      </c>
      <c r="Y27" s="127">
        <f t="shared" si="5"/>
        <v>0</v>
      </c>
      <c r="Z27" s="128">
        <f t="shared" si="6"/>
        <v>0</v>
      </c>
      <c r="AA27" s="162"/>
      <c r="AB27" s="130"/>
      <c r="AC27" s="131"/>
      <c r="AD27" s="131"/>
      <c r="AE27" s="131"/>
      <c r="AF27" s="131"/>
      <c r="AG27" s="131"/>
    </row>
    <row r="28" spans="1:33" ht="30" customHeight="1" x14ac:dyDescent="0.25">
      <c r="A28" s="119" t="s">
        <v>76</v>
      </c>
      <c r="B28" s="120" t="s">
        <v>97</v>
      </c>
      <c r="C28" s="163" t="s">
        <v>98</v>
      </c>
      <c r="D28" s="122"/>
      <c r="E28" s="123">
        <f>G17</f>
        <v>0</v>
      </c>
      <c r="F28" s="124">
        <v>0.22</v>
      </c>
      <c r="G28" s="125">
        <f t="shared" si="43"/>
        <v>0</v>
      </c>
      <c r="H28" s="123">
        <f>J17</f>
        <v>0</v>
      </c>
      <c r="I28" s="124">
        <v>0.22</v>
      </c>
      <c r="J28" s="125">
        <f t="shared" si="44"/>
        <v>0</v>
      </c>
      <c r="K28" s="123">
        <f>M17</f>
        <v>0</v>
      </c>
      <c r="L28" s="124">
        <v>0.22</v>
      </c>
      <c r="M28" s="125">
        <f t="shared" si="45"/>
        <v>0</v>
      </c>
      <c r="N28" s="123">
        <f>P17</f>
        <v>0</v>
      </c>
      <c r="O28" s="124">
        <v>0.22</v>
      </c>
      <c r="P28" s="125">
        <f t="shared" si="46"/>
        <v>0</v>
      </c>
      <c r="Q28" s="123">
        <f>S17</f>
        <v>0</v>
      </c>
      <c r="R28" s="124">
        <v>0.22</v>
      </c>
      <c r="S28" s="125">
        <f t="shared" si="47"/>
        <v>0</v>
      </c>
      <c r="T28" s="123">
        <f>V17</f>
        <v>0</v>
      </c>
      <c r="U28" s="124">
        <v>0.22</v>
      </c>
      <c r="V28" s="125">
        <f t="shared" si="48"/>
        <v>0</v>
      </c>
      <c r="W28" s="126">
        <f t="shared" si="49"/>
        <v>0</v>
      </c>
      <c r="X28" s="127">
        <f t="shared" si="50"/>
        <v>0</v>
      </c>
      <c r="Y28" s="127">
        <f t="shared" si="5"/>
        <v>0</v>
      </c>
      <c r="Z28" s="128" t="e">
        <f t="shared" si="6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32" t="s">
        <v>76</v>
      </c>
      <c r="B29" s="154" t="s">
        <v>99</v>
      </c>
      <c r="C29" s="164" t="s">
        <v>88</v>
      </c>
      <c r="D29" s="134"/>
      <c r="E29" s="135">
        <v>225000</v>
      </c>
      <c r="F29" s="136">
        <v>0.22</v>
      </c>
      <c r="G29" s="137">
        <f t="shared" si="43"/>
        <v>49500</v>
      </c>
      <c r="H29" s="135">
        <f>J21</f>
        <v>225000</v>
      </c>
      <c r="I29" s="136">
        <v>0.22</v>
      </c>
      <c r="J29" s="137">
        <f t="shared" si="44"/>
        <v>49500</v>
      </c>
      <c r="K29" s="135">
        <f>M21</f>
        <v>0</v>
      </c>
      <c r="L29" s="136">
        <v>0.22</v>
      </c>
      <c r="M29" s="137">
        <f t="shared" si="45"/>
        <v>0</v>
      </c>
      <c r="N29" s="135">
        <f>P21</f>
        <v>0</v>
      </c>
      <c r="O29" s="136">
        <v>0.22</v>
      </c>
      <c r="P29" s="137">
        <f t="shared" si="46"/>
        <v>0</v>
      </c>
      <c r="Q29" s="135">
        <f>S21</f>
        <v>0</v>
      </c>
      <c r="R29" s="136">
        <v>0.22</v>
      </c>
      <c r="S29" s="137">
        <f t="shared" si="47"/>
        <v>0</v>
      </c>
      <c r="T29" s="135">
        <f>V21</f>
        <v>0</v>
      </c>
      <c r="U29" s="136">
        <v>0.22</v>
      </c>
      <c r="V29" s="137">
        <f t="shared" si="48"/>
        <v>0</v>
      </c>
      <c r="W29" s="138">
        <f t="shared" si="49"/>
        <v>49500</v>
      </c>
      <c r="X29" s="127">
        <f t="shared" si="50"/>
        <v>49500</v>
      </c>
      <c r="Y29" s="127">
        <f t="shared" si="5"/>
        <v>0</v>
      </c>
      <c r="Z29" s="128">
        <f t="shared" si="6"/>
        <v>0</v>
      </c>
      <c r="AA29" s="139"/>
      <c r="AB29" s="131"/>
      <c r="AC29" s="131"/>
      <c r="AD29" s="131"/>
      <c r="AE29" s="131"/>
      <c r="AF29" s="131"/>
      <c r="AG29" s="131"/>
    </row>
    <row r="30" spans="1:33" ht="30" customHeight="1" x14ac:dyDescent="0.25">
      <c r="A30" s="108" t="s">
        <v>73</v>
      </c>
      <c r="B30" s="155" t="s">
        <v>100</v>
      </c>
      <c r="C30" s="140" t="s">
        <v>101</v>
      </c>
      <c r="D30" s="141"/>
      <c r="E30" s="142">
        <f>SUM(E31:E33)</f>
        <v>0</v>
      </c>
      <c r="F30" s="143"/>
      <c r="G30" s="144">
        <f t="shared" ref="G30:H30" si="51">SUM(G31:G33)</f>
        <v>0</v>
      </c>
      <c r="H30" s="142">
        <f t="shared" si="51"/>
        <v>0</v>
      </c>
      <c r="I30" s="143"/>
      <c r="J30" s="144">
        <f t="shared" ref="J30:K30" si="52">SUM(J31:J33)</f>
        <v>0</v>
      </c>
      <c r="K30" s="142">
        <f t="shared" si="52"/>
        <v>0</v>
      </c>
      <c r="L30" s="143"/>
      <c r="M30" s="144">
        <f t="shared" ref="M30:N30" si="53">SUM(M31:M33)</f>
        <v>0</v>
      </c>
      <c r="N30" s="142">
        <f t="shared" si="53"/>
        <v>0</v>
      </c>
      <c r="O30" s="143"/>
      <c r="P30" s="144">
        <f t="shared" ref="P30:Q30" si="54">SUM(P31:P33)</f>
        <v>0</v>
      </c>
      <c r="Q30" s="142">
        <f t="shared" si="54"/>
        <v>0</v>
      </c>
      <c r="R30" s="143"/>
      <c r="S30" s="144">
        <f t="shared" ref="S30:T30" si="55">SUM(S31:S33)</f>
        <v>0</v>
      </c>
      <c r="T30" s="142">
        <f t="shared" si="55"/>
        <v>0</v>
      </c>
      <c r="U30" s="143"/>
      <c r="V30" s="144">
        <f t="shared" ref="V30:X30" si="56">SUM(V31:V33)</f>
        <v>0</v>
      </c>
      <c r="W30" s="144">
        <f t="shared" si="56"/>
        <v>0</v>
      </c>
      <c r="X30" s="144">
        <f t="shared" si="56"/>
        <v>0</v>
      </c>
      <c r="Y30" s="144">
        <f t="shared" si="5"/>
        <v>0</v>
      </c>
      <c r="Z30" s="144" t="e">
        <f t="shared" si="6"/>
        <v>#DIV/0!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76</v>
      </c>
      <c r="B31" s="157" t="s">
        <v>102</v>
      </c>
      <c r="C31" s="121" t="s">
        <v>90</v>
      </c>
      <c r="D31" s="122" t="s">
        <v>79</v>
      </c>
      <c r="E31" s="123"/>
      <c r="F31" s="124"/>
      <c r="G31" s="125">
        <f t="shared" ref="G31:G33" si="57">E31*F31</f>
        <v>0</v>
      </c>
      <c r="H31" s="123"/>
      <c r="I31" s="124"/>
      <c r="J31" s="125">
        <f t="shared" ref="J31:J33" si="58">H31*I31</f>
        <v>0</v>
      </c>
      <c r="K31" s="123"/>
      <c r="L31" s="124"/>
      <c r="M31" s="125">
        <f t="shared" ref="M31:M33" si="59">K31*L31</f>
        <v>0</v>
      </c>
      <c r="N31" s="123"/>
      <c r="O31" s="124"/>
      <c r="P31" s="125">
        <f t="shared" ref="P31:P33" si="60">N31*O31</f>
        <v>0</v>
      </c>
      <c r="Q31" s="123"/>
      <c r="R31" s="124"/>
      <c r="S31" s="125">
        <f t="shared" ref="S31:S33" si="61">Q31*R31</f>
        <v>0</v>
      </c>
      <c r="T31" s="123"/>
      <c r="U31" s="124"/>
      <c r="V31" s="125">
        <f t="shared" ref="V31:V33" si="62">T31*U31</f>
        <v>0</v>
      </c>
      <c r="W31" s="126">
        <f t="shared" ref="W31:W33" si="63">G31+M31+S31</f>
        <v>0</v>
      </c>
      <c r="X31" s="127">
        <f t="shared" ref="X31:X33" si="64">J31+P31+V31</f>
        <v>0</v>
      </c>
      <c r="Y31" s="127">
        <f t="shared" si="5"/>
        <v>0</v>
      </c>
      <c r="Z31" s="128" t="e">
        <f t="shared" si="6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19" t="s">
        <v>76</v>
      </c>
      <c r="B32" s="120" t="s">
        <v>103</v>
      </c>
      <c r="C32" s="121" t="s">
        <v>90</v>
      </c>
      <c r="D32" s="122" t="s">
        <v>79</v>
      </c>
      <c r="E32" s="123"/>
      <c r="F32" s="124"/>
      <c r="G32" s="125">
        <f t="shared" si="57"/>
        <v>0</v>
      </c>
      <c r="H32" s="123"/>
      <c r="I32" s="124"/>
      <c r="J32" s="125">
        <f t="shared" si="58"/>
        <v>0</v>
      </c>
      <c r="K32" s="123"/>
      <c r="L32" s="124"/>
      <c r="M32" s="125">
        <f t="shared" si="59"/>
        <v>0</v>
      </c>
      <c r="N32" s="123"/>
      <c r="O32" s="124"/>
      <c r="P32" s="125">
        <f t="shared" si="60"/>
        <v>0</v>
      </c>
      <c r="Q32" s="123"/>
      <c r="R32" s="124"/>
      <c r="S32" s="125">
        <f t="shared" si="61"/>
        <v>0</v>
      </c>
      <c r="T32" s="123"/>
      <c r="U32" s="124"/>
      <c r="V32" s="125">
        <f t="shared" si="62"/>
        <v>0</v>
      </c>
      <c r="W32" s="126">
        <f t="shared" si="63"/>
        <v>0</v>
      </c>
      <c r="X32" s="127">
        <f t="shared" si="64"/>
        <v>0</v>
      </c>
      <c r="Y32" s="127">
        <f t="shared" si="5"/>
        <v>0</v>
      </c>
      <c r="Z32" s="128" t="e">
        <f t="shared" si="6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5">
      <c r="A33" s="132" t="s">
        <v>76</v>
      </c>
      <c r="B33" s="133" t="s">
        <v>104</v>
      </c>
      <c r="C33" s="165" t="s">
        <v>90</v>
      </c>
      <c r="D33" s="134" t="s">
        <v>79</v>
      </c>
      <c r="E33" s="135"/>
      <c r="F33" s="136"/>
      <c r="G33" s="137">
        <f t="shared" si="57"/>
        <v>0</v>
      </c>
      <c r="H33" s="123"/>
      <c r="I33" s="136"/>
      <c r="J33" s="137">
        <f t="shared" si="58"/>
        <v>0</v>
      </c>
      <c r="K33" s="149"/>
      <c r="L33" s="150"/>
      <c r="M33" s="151">
        <f t="shared" si="59"/>
        <v>0</v>
      </c>
      <c r="N33" s="149"/>
      <c r="O33" s="150"/>
      <c r="P33" s="151">
        <f t="shared" si="60"/>
        <v>0</v>
      </c>
      <c r="Q33" s="149"/>
      <c r="R33" s="150"/>
      <c r="S33" s="151">
        <f t="shared" si="61"/>
        <v>0</v>
      </c>
      <c r="T33" s="149"/>
      <c r="U33" s="150"/>
      <c r="V33" s="151">
        <f t="shared" si="62"/>
        <v>0</v>
      </c>
      <c r="W33" s="138">
        <f t="shared" si="63"/>
        <v>0</v>
      </c>
      <c r="X33" s="127">
        <f t="shared" si="64"/>
        <v>0</v>
      </c>
      <c r="Y33" s="166">
        <f t="shared" si="5"/>
        <v>0</v>
      </c>
      <c r="Z33" s="128" t="e">
        <f t="shared" si="6"/>
        <v>#DIV/0!</v>
      </c>
      <c r="AA33" s="152"/>
      <c r="AB33" s="7"/>
      <c r="AC33" s="7"/>
      <c r="AD33" s="7"/>
      <c r="AE33" s="7"/>
      <c r="AF33" s="7"/>
      <c r="AG33" s="7"/>
    </row>
    <row r="34" spans="1:33" ht="30" customHeight="1" x14ac:dyDescent="0.25">
      <c r="A34" s="167" t="s">
        <v>105</v>
      </c>
      <c r="B34" s="168"/>
      <c r="C34" s="169"/>
      <c r="D34" s="170"/>
      <c r="E34" s="171"/>
      <c r="F34" s="172"/>
      <c r="G34" s="173">
        <f>G13+G17+G21+G26+G30</f>
        <v>384300</v>
      </c>
      <c r="H34" s="123"/>
      <c r="I34" s="172"/>
      <c r="J34" s="173">
        <f>J13+J17+J21+J26+J30</f>
        <v>384300</v>
      </c>
      <c r="K34" s="171"/>
      <c r="L34" s="174"/>
      <c r="M34" s="173">
        <f>M13+M17+M21+M26+M30</f>
        <v>0</v>
      </c>
      <c r="N34" s="171"/>
      <c r="O34" s="174"/>
      <c r="P34" s="173">
        <f>P13+P17+P21+P26+P30</f>
        <v>0</v>
      </c>
      <c r="Q34" s="171"/>
      <c r="R34" s="174"/>
      <c r="S34" s="173">
        <f>S13+S17+S21+S26+S30</f>
        <v>0</v>
      </c>
      <c r="T34" s="171"/>
      <c r="U34" s="174"/>
      <c r="V34" s="173">
        <f>V13+V17+V21+V26+V30</f>
        <v>0</v>
      </c>
      <c r="W34" s="173">
        <f>W13+W17+W21+W26+W30</f>
        <v>384300</v>
      </c>
      <c r="X34" s="175">
        <f>X13+X17+X21+X26+X30</f>
        <v>384300</v>
      </c>
      <c r="Y34" s="176">
        <f t="shared" si="5"/>
        <v>0</v>
      </c>
      <c r="Z34" s="177">
        <f t="shared" si="6"/>
        <v>0</v>
      </c>
      <c r="AA34" s="178"/>
      <c r="AB34" s="6"/>
      <c r="AC34" s="7"/>
      <c r="AD34" s="7"/>
      <c r="AE34" s="7"/>
      <c r="AF34" s="7"/>
      <c r="AG34" s="7"/>
    </row>
    <row r="35" spans="1:33" ht="30" customHeight="1" x14ac:dyDescent="0.25">
      <c r="A35" s="179" t="s">
        <v>71</v>
      </c>
      <c r="B35" s="180">
        <v>2</v>
      </c>
      <c r="C35" s="181" t="s">
        <v>106</v>
      </c>
      <c r="D35" s="18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3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5">
      <c r="A36" s="108" t="s">
        <v>73</v>
      </c>
      <c r="B36" s="155" t="s">
        <v>107</v>
      </c>
      <c r="C36" s="110" t="s">
        <v>108</v>
      </c>
      <c r="D36" s="111"/>
      <c r="E36" s="112">
        <f>SUM(E37:E39)</f>
        <v>0</v>
      </c>
      <c r="F36" s="113"/>
      <c r="G36" s="114">
        <f t="shared" ref="G36:H36" si="65">SUM(G37:G39)</f>
        <v>0</v>
      </c>
      <c r="H36" s="112">
        <f t="shared" si="65"/>
        <v>0</v>
      </c>
      <c r="I36" s="113"/>
      <c r="J36" s="114">
        <f t="shared" ref="J36:K36" si="66">SUM(J37:J39)</f>
        <v>0</v>
      </c>
      <c r="K36" s="112">
        <f t="shared" si="66"/>
        <v>0</v>
      </c>
      <c r="L36" s="113"/>
      <c r="M36" s="114">
        <f t="shared" ref="M36:N36" si="67">SUM(M37:M39)</f>
        <v>0</v>
      </c>
      <c r="N36" s="112">
        <f t="shared" si="67"/>
        <v>0</v>
      </c>
      <c r="O36" s="113"/>
      <c r="P36" s="114">
        <f t="shared" ref="P36:Q36" si="68">SUM(P37:P39)</f>
        <v>0</v>
      </c>
      <c r="Q36" s="112">
        <f t="shared" si="68"/>
        <v>0</v>
      </c>
      <c r="R36" s="113"/>
      <c r="S36" s="114">
        <f t="shared" ref="S36:T36" si="69">SUM(S37:S39)</f>
        <v>0</v>
      </c>
      <c r="T36" s="112">
        <f t="shared" si="69"/>
        <v>0</v>
      </c>
      <c r="U36" s="113"/>
      <c r="V36" s="114">
        <f t="shared" ref="V36:X36" si="70">SUM(V37:V39)</f>
        <v>0</v>
      </c>
      <c r="W36" s="114">
        <f t="shared" si="70"/>
        <v>0</v>
      </c>
      <c r="X36" s="184">
        <f t="shared" si="70"/>
        <v>0</v>
      </c>
      <c r="Y36" s="143">
        <f t="shared" ref="Y36:Y48" si="71">W36-X36</f>
        <v>0</v>
      </c>
      <c r="Z36" s="185" t="e">
        <f t="shared" ref="Z36:Z48" si="72">Y36/W36</f>
        <v>#DIV/0!</v>
      </c>
      <c r="AA36" s="117"/>
      <c r="AB36" s="186"/>
      <c r="AC36" s="118"/>
      <c r="AD36" s="118"/>
      <c r="AE36" s="118"/>
      <c r="AF36" s="118"/>
      <c r="AG36" s="118"/>
    </row>
    <row r="37" spans="1:33" ht="30" customHeight="1" x14ac:dyDescent="0.25">
      <c r="A37" s="119" t="s">
        <v>76</v>
      </c>
      <c r="B37" s="120" t="s">
        <v>109</v>
      </c>
      <c r="C37" s="121" t="s">
        <v>110</v>
      </c>
      <c r="D37" s="122" t="s">
        <v>111</v>
      </c>
      <c r="E37" s="123"/>
      <c r="F37" s="124"/>
      <c r="G37" s="125">
        <f t="shared" ref="G37:G39" si="73">E37*F37</f>
        <v>0</v>
      </c>
      <c r="H37" s="123"/>
      <c r="I37" s="124"/>
      <c r="J37" s="125">
        <f t="shared" ref="J37:J39" si="74">H37*I37</f>
        <v>0</v>
      </c>
      <c r="K37" s="123"/>
      <c r="L37" s="124"/>
      <c r="M37" s="125">
        <f t="shared" ref="M37:M39" si="75">K37*L37</f>
        <v>0</v>
      </c>
      <c r="N37" s="123"/>
      <c r="O37" s="124"/>
      <c r="P37" s="125">
        <f t="shared" ref="P37:P39" si="76">N37*O37</f>
        <v>0</v>
      </c>
      <c r="Q37" s="123"/>
      <c r="R37" s="124"/>
      <c r="S37" s="125">
        <f t="shared" ref="S37:S39" si="77">Q37*R37</f>
        <v>0</v>
      </c>
      <c r="T37" s="123"/>
      <c r="U37" s="124"/>
      <c r="V37" s="125">
        <f t="shared" ref="V37:V39" si="78">T37*U37</f>
        <v>0</v>
      </c>
      <c r="W37" s="126">
        <f t="shared" ref="W37:W39" si="79">G37+M37+S37</f>
        <v>0</v>
      </c>
      <c r="X37" s="127">
        <f t="shared" ref="X37:X39" si="80">J37+P37+V37</f>
        <v>0</v>
      </c>
      <c r="Y37" s="127">
        <f t="shared" si="71"/>
        <v>0</v>
      </c>
      <c r="Z37" s="128" t="e">
        <f t="shared" si="72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19" t="s">
        <v>76</v>
      </c>
      <c r="B38" s="120" t="s">
        <v>112</v>
      </c>
      <c r="C38" s="121" t="s">
        <v>110</v>
      </c>
      <c r="D38" s="122" t="s">
        <v>111</v>
      </c>
      <c r="E38" s="123"/>
      <c r="F38" s="124"/>
      <c r="G38" s="125">
        <f t="shared" si="73"/>
        <v>0</v>
      </c>
      <c r="H38" s="123"/>
      <c r="I38" s="124"/>
      <c r="J38" s="125">
        <f t="shared" si="74"/>
        <v>0</v>
      </c>
      <c r="K38" s="123"/>
      <c r="L38" s="124"/>
      <c r="M38" s="125">
        <f t="shared" si="75"/>
        <v>0</v>
      </c>
      <c r="N38" s="123"/>
      <c r="O38" s="124"/>
      <c r="P38" s="125">
        <f t="shared" si="76"/>
        <v>0</v>
      </c>
      <c r="Q38" s="123"/>
      <c r="R38" s="124"/>
      <c r="S38" s="125">
        <f t="shared" si="77"/>
        <v>0</v>
      </c>
      <c r="T38" s="123"/>
      <c r="U38" s="124"/>
      <c r="V38" s="125">
        <f t="shared" si="78"/>
        <v>0</v>
      </c>
      <c r="W38" s="126">
        <f t="shared" si="79"/>
        <v>0</v>
      </c>
      <c r="X38" s="127">
        <f t="shared" si="80"/>
        <v>0</v>
      </c>
      <c r="Y38" s="127">
        <f t="shared" si="71"/>
        <v>0</v>
      </c>
      <c r="Z38" s="128" t="e">
        <f t="shared" si="72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47" t="s">
        <v>76</v>
      </c>
      <c r="B39" s="154" t="s">
        <v>113</v>
      </c>
      <c r="C39" s="121" t="s">
        <v>110</v>
      </c>
      <c r="D39" s="148" t="s">
        <v>111</v>
      </c>
      <c r="E39" s="149"/>
      <c r="F39" s="150"/>
      <c r="G39" s="151">
        <f t="shared" si="73"/>
        <v>0</v>
      </c>
      <c r="H39" s="149"/>
      <c r="I39" s="150"/>
      <c r="J39" s="151">
        <f t="shared" si="74"/>
        <v>0</v>
      </c>
      <c r="K39" s="149"/>
      <c r="L39" s="150"/>
      <c r="M39" s="151">
        <f t="shared" si="75"/>
        <v>0</v>
      </c>
      <c r="N39" s="149"/>
      <c r="O39" s="150"/>
      <c r="P39" s="151">
        <f t="shared" si="76"/>
        <v>0</v>
      </c>
      <c r="Q39" s="149"/>
      <c r="R39" s="150"/>
      <c r="S39" s="151">
        <f t="shared" si="77"/>
        <v>0</v>
      </c>
      <c r="T39" s="149"/>
      <c r="U39" s="150"/>
      <c r="V39" s="151">
        <f t="shared" si="78"/>
        <v>0</v>
      </c>
      <c r="W39" s="138">
        <f t="shared" si="79"/>
        <v>0</v>
      </c>
      <c r="X39" s="127">
        <f t="shared" si="80"/>
        <v>0</v>
      </c>
      <c r="Y39" s="127">
        <f t="shared" si="71"/>
        <v>0</v>
      </c>
      <c r="Z39" s="128" t="e">
        <f t="shared" si="72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08" t="s">
        <v>73</v>
      </c>
      <c r="B40" s="155" t="s">
        <v>114</v>
      </c>
      <c r="C40" s="153" t="s">
        <v>115</v>
      </c>
      <c r="D40" s="141"/>
      <c r="E40" s="142">
        <f>SUM(E41:E43)</f>
        <v>0</v>
      </c>
      <c r="F40" s="143"/>
      <c r="G40" s="144">
        <f t="shared" ref="G40:H40" si="81">SUM(G41:G43)</f>
        <v>0</v>
      </c>
      <c r="H40" s="142">
        <f t="shared" si="81"/>
        <v>0</v>
      </c>
      <c r="I40" s="143"/>
      <c r="J40" s="144">
        <f t="shared" ref="J40:K40" si="82">SUM(J41:J43)</f>
        <v>0</v>
      </c>
      <c r="K40" s="142">
        <f t="shared" si="82"/>
        <v>0</v>
      </c>
      <c r="L40" s="143"/>
      <c r="M40" s="144">
        <f t="shared" ref="M40:N40" si="83">SUM(M41:M43)</f>
        <v>0</v>
      </c>
      <c r="N40" s="142">
        <f t="shared" si="83"/>
        <v>0</v>
      </c>
      <c r="O40" s="143"/>
      <c r="P40" s="144">
        <f t="shared" ref="P40:Q40" si="84">SUM(P41:P43)</f>
        <v>0</v>
      </c>
      <c r="Q40" s="142">
        <f t="shared" si="84"/>
        <v>0</v>
      </c>
      <c r="R40" s="143"/>
      <c r="S40" s="144">
        <f t="shared" ref="S40:T40" si="85">SUM(S41:S43)</f>
        <v>0</v>
      </c>
      <c r="T40" s="142">
        <f t="shared" si="85"/>
        <v>0</v>
      </c>
      <c r="U40" s="143"/>
      <c r="V40" s="144">
        <f t="shared" ref="V40:X40" si="86">SUM(V41:V43)</f>
        <v>0</v>
      </c>
      <c r="W40" s="144">
        <f t="shared" si="86"/>
        <v>0</v>
      </c>
      <c r="X40" s="144">
        <f t="shared" si="86"/>
        <v>0</v>
      </c>
      <c r="Y40" s="187">
        <f t="shared" si="71"/>
        <v>0</v>
      </c>
      <c r="Z40" s="187" t="e">
        <f t="shared" si="72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5">
      <c r="A41" s="119" t="s">
        <v>76</v>
      </c>
      <c r="B41" s="120" t="s">
        <v>116</v>
      </c>
      <c r="C41" s="121" t="s">
        <v>117</v>
      </c>
      <c r="D41" s="122" t="s">
        <v>118</v>
      </c>
      <c r="E41" s="123"/>
      <c r="F41" s="124"/>
      <c r="G41" s="125">
        <f t="shared" ref="G41:G43" si="87">E41*F41</f>
        <v>0</v>
      </c>
      <c r="H41" s="123"/>
      <c r="I41" s="124"/>
      <c r="J41" s="125">
        <f t="shared" ref="J41:J43" si="88">H41*I41</f>
        <v>0</v>
      </c>
      <c r="K41" s="123"/>
      <c r="L41" s="124"/>
      <c r="M41" s="125">
        <f t="shared" ref="M41:M43" si="89">K41*L41</f>
        <v>0</v>
      </c>
      <c r="N41" s="123"/>
      <c r="O41" s="124"/>
      <c r="P41" s="125">
        <f t="shared" ref="P41:P43" si="90">N41*O41</f>
        <v>0</v>
      </c>
      <c r="Q41" s="123"/>
      <c r="R41" s="124"/>
      <c r="S41" s="125">
        <f t="shared" ref="S41:S43" si="91">Q41*R41</f>
        <v>0</v>
      </c>
      <c r="T41" s="123"/>
      <c r="U41" s="124"/>
      <c r="V41" s="125">
        <f t="shared" ref="V41:V43" si="92">T41*U41</f>
        <v>0</v>
      </c>
      <c r="W41" s="126">
        <f t="shared" ref="W41:W43" si="93">G41+M41+S41</f>
        <v>0</v>
      </c>
      <c r="X41" s="127">
        <f t="shared" ref="X41:X43" si="94">J41+P41+V41</f>
        <v>0</v>
      </c>
      <c r="Y41" s="127">
        <f t="shared" si="71"/>
        <v>0</v>
      </c>
      <c r="Z41" s="128" t="e">
        <f t="shared" si="72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19" t="s">
        <v>76</v>
      </c>
      <c r="B42" s="120" t="s">
        <v>119</v>
      </c>
      <c r="C42" s="188" t="s">
        <v>117</v>
      </c>
      <c r="D42" s="122" t="s">
        <v>118</v>
      </c>
      <c r="E42" s="123"/>
      <c r="F42" s="124"/>
      <c r="G42" s="125">
        <f t="shared" si="87"/>
        <v>0</v>
      </c>
      <c r="H42" s="123"/>
      <c r="I42" s="124"/>
      <c r="J42" s="125">
        <f t="shared" si="88"/>
        <v>0</v>
      </c>
      <c r="K42" s="123"/>
      <c r="L42" s="124"/>
      <c r="M42" s="125">
        <f t="shared" si="89"/>
        <v>0</v>
      </c>
      <c r="N42" s="123"/>
      <c r="O42" s="124"/>
      <c r="P42" s="125">
        <f t="shared" si="90"/>
        <v>0</v>
      </c>
      <c r="Q42" s="123"/>
      <c r="R42" s="124"/>
      <c r="S42" s="125">
        <f t="shared" si="91"/>
        <v>0</v>
      </c>
      <c r="T42" s="123"/>
      <c r="U42" s="124"/>
      <c r="V42" s="125">
        <f t="shared" si="92"/>
        <v>0</v>
      </c>
      <c r="W42" s="126">
        <f t="shared" si="93"/>
        <v>0</v>
      </c>
      <c r="X42" s="127">
        <f t="shared" si="94"/>
        <v>0</v>
      </c>
      <c r="Y42" s="127">
        <f t="shared" si="71"/>
        <v>0</v>
      </c>
      <c r="Z42" s="128" t="e">
        <f t="shared" si="72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47" t="s">
        <v>76</v>
      </c>
      <c r="B43" s="154" t="s">
        <v>120</v>
      </c>
      <c r="C43" s="189" t="s">
        <v>117</v>
      </c>
      <c r="D43" s="148" t="s">
        <v>118</v>
      </c>
      <c r="E43" s="149"/>
      <c r="F43" s="150"/>
      <c r="G43" s="151">
        <f t="shared" si="87"/>
        <v>0</v>
      </c>
      <c r="H43" s="149"/>
      <c r="I43" s="150"/>
      <c r="J43" s="151">
        <f t="shared" si="88"/>
        <v>0</v>
      </c>
      <c r="K43" s="149"/>
      <c r="L43" s="150"/>
      <c r="M43" s="151">
        <f t="shared" si="89"/>
        <v>0</v>
      </c>
      <c r="N43" s="149"/>
      <c r="O43" s="150"/>
      <c r="P43" s="151">
        <f t="shared" si="90"/>
        <v>0</v>
      </c>
      <c r="Q43" s="149"/>
      <c r="R43" s="150"/>
      <c r="S43" s="151">
        <f t="shared" si="91"/>
        <v>0</v>
      </c>
      <c r="T43" s="149"/>
      <c r="U43" s="150"/>
      <c r="V43" s="151">
        <f t="shared" si="92"/>
        <v>0</v>
      </c>
      <c r="W43" s="138">
        <f t="shared" si="93"/>
        <v>0</v>
      </c>
      <c r="X43" s="127">
        <f t="shared" si="94"/>
        <v>0</v>
      </c>
      <c r="Y43" s="127">
        <f t="shared" si="71"/>
        <v>0</v>
      </c>
      <c r="Z43" s="128" t="e">
        <f t="shared" si="72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08" t="s">
        <v>73</v>
      </c>
      <c r="B44" s="155" t="s">
        <v>121</v>
      </c>
      <c r="C44" s="153" t="s">
        <v>122</v>
      </c>
      <c r="D44" s="141"/>
      <c r="E44" s="142">
        <f>SUM(E45:E47)</f>
        <v>0</v>
      </c>
      <c r="F44" s="143"/>
      <c r="G44" s="144">
        <f t="shared" ref="G44:H44" si="95">SUM(G45:G47)</f>
        <v>0</v>
      </c>
      <c r="H44" s="142">
        <f t="shared" si="95"/>
        <v>0</v>
      </c>
      <c r="I44" s="143"/>
      <c r="J44" s="144">
        <f t="shared" ref="J44:K44" si="96">SUM(J45:J47)</f>
        <v>0</v>
      </c>
      <c r="K44" s="142">
        <f t="shared" si="96"/>
        <v>0</v>
      </c>
      <c r="L44" s="143"/>
      <c r="M44" s="144">
        <f t="shared" ref="M44:N44" si="97">SUM(M45:M47)</f>
        <v>0</v>
      </c>
      <c r="N44" s="142">
        <f t="shared" si="97"/>
        <v>0</v>
      </c>
      <c r="O44" s="143"/>
      <c r="P44" s="144">
        <f t="shared" ref="P44:Q44" si="98">SUM(P45:P47)</f>
        <v>0</v>
      </c>
      <c r="Q44" s="142">
        <f t="shared" si="98"/>
        <v>0</v>
      </c>
      <c r="R44" s="143"/>
      <c r="S44" s="144">
        <f t="shared" ref="S44:T44" si="99">SUM(S45:S47)</f>
        <v>0</v>
      </c>
      <c r="T44" s="142">
        <f t="shared" si="99"/>
        <v>0</v>
      </c>
      <c r="U44" s="143"/>
      <c r="V44" s="144">
        <f t="shared" ref="V44:X44" si="100">SUM(V45:V47)</f>
        <v>0</v>
      </c>
      <c r="W44" s="144">
        <f t="shared" si="100"/>
        <v>0</v>
      </c>
      <c r="X44" s="144">
        <f t="shared" si="100"/>
        <v>0</v>
      </c>
      <c r="Y44" s="143">
        <f t="shared" si="71"/>
        <v>0</v>
      </c>
      <c r="Z44" s="143" t="e">
        <f t="shared" si="72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5">
      <c r="A45" s="119" t="s">
        <v>76</v>
      </c>
      <c r="B45" s="120" t="s">
        <v>123</v>
      </c>
      <c r="C45" s="121" t="s">
        <v>124</v>
      </c>
      <c r="D45" s="122" t="s">
        <v>118</v>
      </c>
      <c r="E45" s="123"/>
      <c r="F45" s="124"/>
      <c r="G45" s="125">
        <f t="shared" ref="G45:G47" si="101">E45*F45</f>
        <v>0</v>
      </c>
      <c r="H45" s="123"/>
      <c r="I45" s="124"/>
      <c r="J45" s="125">
        <f t="shared" ref="J45:J47" si="102">H45*I45</f>
        <v>0</v>
      </c>
      <c r="K45" s="123"/>
      <c r="L45" s="124"/>
      <c r="M45" s="125">
        <f t="shared" ref="M45:M47" si="103">K45*L45</f>
        <v>0</v>
      </c>
      <c r="N45" s="123"/>
      <c r="O45" s="124"/>
      <c r="P45" s="125">
        <f t="shared" ref="P45:P47" si="104">N45*O45</f>
        <v>0</v>
      </c>
      <c r="Q45" s="123"/>
      <c r="R45" s="124"/>
      <c r="S45" s="125">
        <f t="shared" ref="S45:S47" si="105">Q45*R45</f>
        <v>0</v>
      </c>
      <c r="T45" s="123"/>
      <c r="U45" s="124"/>
      <c r="V45" s="125">
        <f t="shared" ref="V45:V47" si="106">T45*U45</f>
        <v>0</v>
      </c>
      <c r="W45" s="126">
        <f t="shared" ref="W45:W47" si="107">G45+M45+S45</f>
        <v>0</v>
      </c>
      <c r="X45" s="127">
        <f t="shared" ref="X45:X47" si="108">J45+P45+V45</f>
        <v>0</v>
      </c>
      <c r="Y45" s="127">
        <f t="shared" si="71"/>
        <v>0</v>
      </c>
      <c r="Z45" s="128" t="e">
        <f t="shared" si="72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5">
      <c r="A46" s="119" t="s">
        <v>76</v>
      </c>
      <c r="B46" s="120" t="s">
        <v>125</v>
      </c>
      <c r="C46" s="121" t="s">
        <v>126</v>
      </c>
      <c r="D46" s="122" t="s">
        <v>118</v>
      </c>
      <c r="E46" s="123"/>
      <c r="F46" s="124"/>
      <c r="G46" s="125">
        <f t="shared" si="101"/>
        <v>0</v>
      </c>
      <c r="H46" s="123"/>
      <c r="I46" s="124"/>
      <c r="J46" s="125">
        <f t="shared" si="102"/>
        <v>0</v>
      </c>
      <c r="K46" s="123"/>
      <c r="L46" s="124"/>
      <c r="M46" s="125">
        <f t="shared" si="103"/>
        <v>0</v>
      </c>
      <c r="N46" s="123"/>
      <c r="O46" s="124"/>
      <c r="P46" s="125">
        <f t="shared" si="104"/>
        <v>0</v>
      </c>
      <c r="Q46" s="123"/>
      <c r="R46" s="124"/>
      <c r="S46" s="125">
        <f t="shared" si="105"/>
        <v>0</v>
      </c>
      <c r="T46" s="123"/>
      <c r="U46" s="124"/>
      <c r="V46" s="125">
        <f t="shared" si="106"/>
        <v>0</v>
      </c>
      <c r="W46" s="126">
        <f t="shared" si="107"/>
        <v>0</v>
      </c>
      <c r="X46" s="127">
        <f t="shared" si="108"/>
        <v>0</v>
      </c>
      <c r="Y46" s="127">
        <f t="shared" si="71"/>
        <v>0</v>
      </c>
      <c r="Z46" s="128" t="e">
        <f t="shared" si="72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32" t="s">
        <v>76</v>
      </c>
      <c r="B47" s="133" t="s">
        <v>127</v>
      </c>
      <c r="C47" s="165" t="s">
        <v>124</v>
      </c>
      <c r="D47" s="134" t="s">
        <v>118</v>
      </c>
      <c r="E47" s="149"/>
      <c r="F47" s="150"/>
      <c r="G47" s="151">
        <f t="shared" si="101"/>
        <v>0</v>
      </c>
      <c r="H47" s="149"/>
      <c r="I47" s="150"/>
      <c r="J47" s="151">
        <f t="shared" si="102"/>
        <v>0</v>
      </c>
      <c r="K47" s="149"/>
      <c r="L47" s="150"/>
      <c r="M47" s="151">
        <f t="shared" si="103"/>
        <v>0</v>
      </c>
      <c r="N47" s="149"/>
      <c r="O47" s="150"/>
      <c r="P47" s="151">
        <f t="shared" si="104"/>
        <v>0</v>
      </c>
      <c r="Q47" s="149"/>
      <c r="R47" s="150"/>
      <c r="S47" s="151">
        <f t="shared" si="105"/>
        <v>0</v>
      </c>
      <c r="T47" s="149"/>
      <c r="U47" s="150"/>
      <c r="V47" s="151">
        <f t="shared" si="106"/>
        <v>0</v>
      </c>
      <c r="W47" s="138">
        <f t="shared" si="107"/>
        <v>0</v>
      </c>
      <c r="X47" s="127">
        <f t="shared" si="108"/>
        <v>0</v>
      </c>
      <c r="Y47" s="127">
        <f t="shared" si="71"/>
        <v>0</v>
      </c>
      <c r="Z47" s="128" t="e">
        <f t="shared" si="72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67" t="s">
        <v>128</v>
      </c>
      <c r="B48" s="168"/>
      <c r="C48" s="169"/>
      <c r="D48" s="170"/>
      <c r="E48" s="174">
        <f>E44+E40+E36</f>
        <v>0</v>
      </c>
      <c r="F48" s="190"/>
      <c r="G48" s="173">
        <f t="shared" ref="G48:H48" si="109">G44+G40+G36</f>
        <v>0</v>
      </c>
      <c r="H48" s="174">
        <f t="shared" si="109"/>
        <v>0</v>
      </c>
      <c r="I48" s="190"/>
      <c r="J48" s="173">
        <f t="shared" ref="J48:K48" si="110">J44+J40+J36</f>
        <v>0</v>
      </c>
      <c r="K48" s="191">
        <f t="shared" si="110"/>
        <v>0</v>
      </c>
      <c r="L48" s="190"/>
      <c r="M48" s="173">
        <f t="shared" ref="M48:N48" si="111">M44+M40+M36</f>
        <v>0</v>
      </c>
      <c r="N48" s="191">
        <f t="shared" si="111"/>
        <v>0</v>
      </c>
      <c r="O48" s="190"/>
      <c r="P48" s="173">
        <f t="shared" ref="P48:Q48" si="112">P44+P40+P36</f>
        <v>0</v>
      </c>
      <c r="Q48" s="191">
        <f t="shared" si="112"/>
        <v>0</v>
      </c>
      <c r="R48" s="190"/>
      <c r="S48" s="173">
        <f t="shared" ref="S48:T48" si="113">S44+S40+S36</f>
        <v>0</v>
      </c>
      <c r="T48" s="191">
        <f t="shared" si="113"/>
        <v>0</v>
      </c>
      <c r="U48" s="190"/>
      <c r="V48" s="173">
        <f t="shared" ref="V48:X48" si="114">V44+V40+V36</f>
        <v>0</v>
      </c>
      <c r="W48" s="192">
        <f t="shared" si="114"/>
        <v>0</v>
      </c>
      <c r="X48" s="192">
        <f t="shared" si="114"/>
        <v>0</v>
      </c>
      <c r="Y48" s="192">
        <f t="shared" si="71"/>
        <v>0</v>
      </c>
      <c r="Z48" s="192" t="e">
        <f t="shared" si="72"/>
        <v>#DIV/0!</v>
      </c>
      <c r="AA48" s="178"/>
      <c r="AB48" s="7"/>
      <c r="AC48" s="7"/>
      <c r="AD48" s="7"/>
      <c r="AE48" s="7"/>
      <c r="AF48" s="7"/>
      <c r="AG48" s="7"/>
    </row>
    <row r="49" spans="1:33" ht="30" customHeight="1" x14ac:dyDescent="0.25">
      <c r="A49" s="179" t="s">
        <v>71</v>
      </c>
      <c r="B49" s="180">
        <v>3</v>
      </c>
      <c r="C49" s="181" t="s">
        <v>129</v>
      </c>
      <c r="D49" s="182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5">
      <c r="A50" s="108" t="s">
        <v>73</v>
      </c>
      <c r="B50" s="155" t="s">
        <v>130</v>
      </c>
      <c r="C50" s="110" t="s">
        <v>131</v>
      </c>
      <c r="D50" s="111"/>
      <c r="E50" s="112">
        <f>SUM(E51:E53)</f>
        <v>0</v>
      </c>
      <c r="F50" s="113"/>
      <c r="G50" s="114">
        <f t="shared" ref="G50:H50" si="115">SUM(G51:G53)</f>
        <v>0</v>
      </c>
      <c r="H50" s="112">
        <f t="shared" si="115"/>
        <v>0</v>
      </c>
      <c r="I50" s="113"/>
      <c r="J50" s="114">
        <f t="shared" ref="J50:K50" si="116">SUM(J51:J53)</f>
        <v>0</v>
      </c>
      <c r="K50" s="112">
        <f t="shared" si="116"/>
        <v>0</v>
      </c>
      <c r="L50" s="113"/>
      <c r="M50" s="114">
        <f t="shared" ref="M50:N50" si="117">SUM(M51:M53)</f>
        <v>0</v>
      </c>
      <c r="N50" s="112">
        <f t="shared" si="117"/>
        <v>0</v>
      </c>
      <c r="O50" s="113"/>
      <c r="P50" s="114">
        <f t="shared" ref="P50:Q50" si="118">SUM(P51:P53)</f>
        <v>0</v>
      </c>
      <c r="Q50" s="112">
        <f t="shared" si="118"/>
        <v>0</v>
      </c>
      <c r="R50" s="113"/>
      <c r="S50" s="114">
        <f t="shared" ref="S50:T50" si="119">SUM(S51:S53)</f>
        <v>0</v>
      </c>
      <c r="T50" s="112">
        <f t="shared" si="119"/>
        <v>0</v>
      </c>
      <c r="U50" s="113"/>
      <c r="V50" s="114">
        <f t="shared" ref="V50:X50" si="120">SUM(V51:V53)</f>
        <v>0</v>
      </c>
      <c r="W50" s="114">
        <f t="shared" si="120"/>
        <v>0</v>
      </c>
      <c r="X50" s="114">
        <f t="shared" si="120"/>
        <v>0</v>
      </c>
      <c r="Y50" s="115">
        <f t="shared" ref="Y50:Y57" si="121">W50-X50</f>
        <v>0</v>
      </c>
      <c r="Z50" s="116" t="e">
        <f t="shared" ref="Z50:Z57" si="122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5">
      <c r="A51" s="119" t="s">
        <v>76</v>
      </c>
      <c r="B51" s="120" t="s">
        <v>132</v>
      </c>
      <c r="C51" s="188" t="s">
        <v>133</v>
      </c>
      <c r="D51" s="122" t="s">
        <v>111</v>
      </c>
      <c r="E51" s="123"/>
      <c r="F51" s="124"/>
      <c r="G51" s="125">
        <f t="shared" ref="G51:G53" si="123">E51*F51</f>
        <v>0</v>
      </c>
      <c r="H51" s="123"/>
      <c r="I51" s="124"/>
      <c r="J51" s="125">
        <f t="shared" ref="J51:J53" si="124">H51*I51</f>
        <v>0</v>
      </c>
      <c r="K51" s="123"/>
      <c r="L51" s="124"/>
      <c r="M51" s="125">
        <f t="shared" ref="M51:M53" si="125">K51*L51</f>
        <v>0</v>
      </c>
      <c r="N51" s="123"/>
      <c r="O51" s="124"/>
      <c r="P51" s="125">
        <f t="shared" ref="P51:P53" si="126">N51*O51</f>
        <v>0</v>
      </c>
      <c r="Q51" s="123"/>
      <c r="R51" s="124"/>
      <c r="S51" s="125">
        <f t="shared" ref="S51:S53" si="127">Q51*R51</f>
        <v>0</v>
      </c>
      <c r="T51" s="123"/>
      <c r="U51" s="124"/>
      <c r="V51" s="125">
        <f t="shared" ref="V51:V53" si="128">T51*U51</f>
        <v>0</v>
      </c>
      <c r="W51" s="126">
        <f t="shared" ref="W51:W53" si="129">G51+M51+S51</f>
        <v>0</v>
      </c>
      <c r="X51" s="127">
        <f t="shared" ref="X51:X53" si="130">J51+P51+V51</f>
        <v>0</v>
      </c>
      <c r="Y51" s="127">
        <f t="shared" si="121"/>
        <v>0</v>
      </c>
      <c r="Z51" s="128" t="e">
        <f t="shared" si="122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19" t="s">
        <v>76</v>
      </c>
      <c r="B52" s="120" t="s">
        <v>134</v>
      </c>
      <c r="C52" s="188" t="s">
        <v>135</v>
      </c>
      <c r="D52" s="122" t="s">
        <v>111</v>
      </c>
      <c r="E52" s="123"/>
      <c r="F52" s="124"/>
      <c r="G52" s="125">
        <f t="shared" si="123"/>
        <v>0</v>
      </c>
      <c r="H52" s="123"/>
      <c r="I52" s="124"/>
      <c r="J52" s="125">
        <f t="shared" si="124"/>
        <v>0</v>
      </c>
      <c r="K52" s="123"/>
      <c r="L52" s="124"/>
      <c r="M52" s="125">
        <f t="shared" si="125"/>
        <v>0</v>
      </c>
      <c r="N52" s="123"/>
      <c r="O52" s="124"/>
      <c r="P52" s="125">
        <f t="shared" si="126"/>
        <v>0</v>
      </c>
      <c r="Q52" s="123"/>
      <c r="R52" s="124"/>
      <c r="S52" s="125">
        <f t="shared" si="127"/>
        <v>0</v>
      </c>
      <c r="T52" s="123"/>
      <c r="U52" s="124"/>
      <c r="V52" s="125">
        <f t="shared" si="128"/>
        <v>0</v>
      </c>
      <c r="W52" s="126">
        <f t="shared" si="129"/>
        <v>0</v>
      </c>
      <c r="X52" s="127">
        <f t="shared" si="130"/>
        <v>0</v>
      </c>
      <c r="Y52" s="127">
        <f t="shared" si="121"/>
        <v>0</v>
      </c>
      <c r="Z52" s="128" t="e">
        <f t="shared" si="122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32" t="s">
        <v>76</v>
      </c>
      <c r="B53" s="133" t="s">
        <v>136</v>
      </c>
      <c r="C53" s="164" t="s">
        <v>137</v>
      </c>
      <c r="D53" s="134" t="s">
        <v>111</v>
      </c>
      <c r="E53" s="135"/>
      <c r="F53" s="136"/>
      <c r="G53" s="137">
        <f t="shared" si="123"/>
        <v>0</v>
      </c>
      <c r="H53" s="135"/>
      <c r="I53" s="136"/>
      <c r="J53" s="137">
        <f t="shared" si="124"/>
        <v>0</v>
      </c>
      <c r="K53" s="135"/>
      <c r="L53" s="136"/>
      <c r="M53" s="137">
        <f t="shared" si="125"/>
        <v>0</v>
      </c>
      <c r="N53" s="135"/>
      <c r="O53" s="136"/>
      <c r="P53" s="137">
        <f t="shared" si="126"/>
        <v>0</v>
      </c>
      <c r="Q53" s="135"/>
      <c r="R53" s="136"/>
      <c r="S53" s="137">
        <f t="shared" si="127"/>
        <v>0</v>
      </c>
      <c r="T53" s="135"/>
      <c r="U53" s="136"/>
      <c r="V53" s="137">
        <f t="shared" si="128"/>
        <v>0</v>
      </c>
      <c r="W53" s="138">
        <f t="shared" si="129"/>
        <v>0</v>
      </c>
      <c r="X53" s="127">
        <f t="shared" si="130"/>
        <v>0</v>
      </c>
      <c r="Y53" s="127">
        <f t="shared" si="121"/>
        <v>0</v>
      </c>
      <c r="Z53" s="128" t="e">
        <f t="shared" si="122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5">
      <c r="A54" s="108" t="s">
        <v>73</v>
      </c>
      <c r="B54" s="155" t="s">
        <v>138</v>
      </c>
      <c r="C54" s="140" t="s">
        <v>139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31">SUM(M55:M56)</f>
        <v>0</v>
      </c>
      <c r="N54" s="142">
        <f t="shared" si="131"/>
        <v>0</v>
      </c>
      <c r="O54" s="143"/>
      <c r="P54" s="144">
        <f t="shared" ref="P54:Q54" si="132">SUM(P55:P56)</f>
        <v>0</v>
      </c>
      <c r="Q54" s="142">
        <f t="shared" si="132"/>
        <v>0</v>
      </c>
      <c r="R54" s="143"/>
      <c r="S54" s="144">
        <f t="shared" ref="S54:T54" si="133">SUM(S55:S56)</f>
        <v>0</v>
      </c>
      <c r="T54" s="142">
        <f t="shared" si="133"/>
        <v>0</v>
      </c>
      <c r="U54" s="143"/>
      <c r="V54" s="144">
        <f t="shared" ref="V54:X54" si="134">SUM(V55:V56)</f>
        <v>0</v>
      </c>
      <c r="W54" s="144">
        <f t="shared" si="134"/>
        <v>0</v>
      </c>
      <c r="X54" s="144">
        <f t="shared" si="134"/>
        <v>0</v>
      </c>
      <c r="Y54" s="144">
        <f t="shared" si="121"/>
        <v>0</v>
      </c>
      <c r="Z54" s="144" t="e">
        <f t="shared" si="122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5">
      <c r="A55" s="119" t="s">
        <v>76</v>
      </c>
      <c r="B55" s="120" t="s">
        <v>140</v>
      </c>
      <c r="C55" s="188" t="s">
        <v>141</v>
      </c>
      <c r="D55" s="122" t="s">
        <v>142</v>
      </c>
      <c r="E55" s="411" t="s">
        <v>143</v>
      </c>
      <c r="F55" s="412"/>
      <c r="G55" s="413"/>
      <c r="H55" s="411" t="s">
        <v>143</v>
      </c>
      <c r="I55" s="412"/>
      <c r="J55" s="413"/>
      <c r="K55" s="123"/>
      <c r="L55" s="124"/>
      <c r="M55" s="125">
        <f t="shared" ref="M55:M56" si="135">K55*L55</f>
        <v>0</v>
      </c>
      <c r="N55" s="123"/>
      <c r="O55" s="124"/>
      <c r="P55" s="125">
        <f t="shared" ref="P55:P56" si="136">N55*O55</f>
        <v>0</v>
      </c>
      <c r="Q55" s="123"/>
      <c r="R55" s="124"/>
      <c r="S55" s="125">
        <f t="shared" ref="S55:S56" si="137">Q55*R55</f>
        <v>0</v>
      </c>
      <c r="T55" s="123"/>
      <c r="U55" s="124"/>
      <c r="V55" s="125">
        <f t="shared" ref="V55:V56" si="138">T55*U55</f>
        <v>0</v>
      </c>
      <c r="W55" s="138">
        <f t="shared" ref="W55:W56" si="139">G55+M55+S55</f>
        <v>0</v>
      </c>
      <c r="X55" s="127">
        <f t="shared" ref="X55:X56" si="140">J55+P55+V55</f>
        <v>0</v>
      </c>
      <c r="Y55" s="127">
        <f t="shared" si="121"/>
        <v>0</v>
      </c>
      <c r="Z55" s="128" t="e">
        <f t="shared" si="122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32" t="s">
        <v>76</v>
      </c>
      <c r="B56" s="133" t="s">
        <v>144</v>
      </c>
      <c r="C56" s="164" t="s">
        <v>145</v>
      </c>
      <c r="D56" s="134" t="s">
        <v>142</v>
      </c>
      <c r="E56" s="377"/>
      <c r="F56" s="414"/>
      <c r="G56" s="378"/>
      <c r="H56" s="377"/>
      <c r="I56" s="414"/>
      <c r="J56" s="378"/>
      <c r="K56" s="149"/>
      <c r="L56" s="150"/>
      <c r="M56" s="151">
        <f t="shared" si="135"/>
        <v>0</v>
      </c>
      <c r="N56" s="149"/>
      <c r="O56" s="150"/>
      <c r="P56" s="151">
        <f t="shared" si="136"/>
        <v>0</v>
      </c>
      <c r="Q56" s="149"/>
      <c r="R56" s="150"/>
      <c r="S56" s="151">
        <f t="shared" si="137"/>
        <v>0</v>
      </c>
      <c r="T56" s="149"/>
      <c r="U56" s="150"/>
      <c r="V56" s="151">
        <f t="shared" si="138"/>
        <v>0</v>
      </c>
      <c r="W56" s="138">
        <f t="shared" si="139"/>
        <v>0</v>
      </c>
      <c r="X56" s="127">
        <f t="shared" si="140"/>
        <v>0</v>
      </c>
      <c r="Y56" s="166">
        <f t="shared" si="121"/>
        <v>0</v>
      </c>
      <c r="Z56" s="128" t="e">
        <f t="shared" si="122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67" t="s">
        <v>146</v>
      </c>
      <c r="B57" s="168"/>
      <c r="C57" s="169"/>
      <c r="D57" s="170"/>
      <c r="E57" s="174">
        <f>E50</f>
        <v>0</v>
      </c>
      <c r="F57" s="190"/>
      <c r="G57" s="173">
        <f t="shared" ref="G57:H57" si="141">G50</f>
        <v>0</v>
      </c>
      <c r="H57" s="174">
        <f t="shared" si="141"/>
        <v>0</v>
      </c>
      <c r="I57" s="190"/>
      <c r="J57" s="173">
        <f>J50</f>
        <v>0</v>
      </c>
      <c r="K57" s="191">
        <f>K54+K50</f>
        <v>0</v>
      </c>
      <c r="L57" s="190"/>
      <c r="M57" s="173">
        <f t="shared" ref="M57:N57" si="142">M54+M50</f>
        <v>0</v>
      </c>
      <c r="N57" s="191">
        <f t="shared" si="142"/>
        <v>0</v>
      </c>
      <c r="O57" s="190"/>
      <c r="P57" s="173">
        <f t="shared" ref="P57:Q57" si="143">P54+P50</f>
        <v>0</v>
      </c>
      <c r="Q57" s="191">
        <f t="shared" si="143"/>
        <v>0</v>
      </c>
      <c r="R57" s="190"/>
      <c r="S57" s="173">
        <f t="shared" ref="S57:T57" si="144">S54+S50</f>
        <v>0</v>
      </c>
      <c r="T57" s="191">
        <f t="shared" si="144"/>
        <v>0</v>
      </c>
      <c r="U57" s="190"/>
      <c r="V57" s="173">
        <f t="shared" ref="V57:X57" si="145">V54+V50</f>
        <v>0</v>
      </c>
      <c r="W57" s="192">
        <f t="shared" si="145"/>
        <v>0</v>
      </c>
      <c r="X57" s="192">
        <f t="shared" si="145"/>
        <v>0</v>
      </c>
      <c r="Y57" s="192">
        <f t="shared" si="121"/>
        <v>0</v>
      </c>
      <c r="Z57" s="192" t="e">
        <f t="shared" si="122"/>
        <v>#DIV/0!</v>
      </c>
      <c r="AA57" s="178"/>
      <c r="AB57" s="131"/>
      <c r="AC57" s="131"/>
      <c r="AD57" s="131"/>
      <c r="AE57" s="7"/>
      <c r="AF57" s="7"/>
      <c r="AG57" s="7"/>
    </row>
    <row r="58" spans="1:33" ht="30" customHeight="1" x14ac:dyDescent="0.25">
      <c r="A58" s="179" t="s">
        <v>71</v>
      </c>
      <c r="B58" s="180">
        <v>4</v>
      </c>
      <c r="C58" s="181" t="s">
        <v>147</v>
      </c>
      <c r="D58" s="182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3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5">
      <c r="A59" s="108" t="s">
        <v>73</v>
      </c>
      <c r="B59" s="155" t="s">
        <v>148</v>
      </c>
      <c r="C59" s="193" t="s">
        <v>149</v>
      </c>
      <c r="D59" s="111"/>
      <c r="E59" s="112">
        <f>SUM(E60:E62)</f>
        <v>0</v>
      </c>
      <c r="F59" s="113"/>
      <c r="G59" s="114">
        <f t="shared" ref="G59:H59" si="146">SUM(G60:G62)</f>
        <v>0</v>
      </c>
      <c r="H59" s="112">
        <f t="shared" si="146"/>
        <v>0</v>
      </c>
      <c r="I59" s="113"/>
      <c r="J59" s="114">
        <f t="shared" ref="J59:K59" si="147">SUM(J60:J62)</f>
        <v>0</v>
      </c>
      <c r="K59" s="112">
        <f t="shared" si="147"/>
        <v>0</v>
      </c>
      <c r="L59" s="113"/>
      <c r="M59" s="114">
        <f t="shared" ref="M59:N59" si="148">SUM(M60:M62)</f>
        <v>0</v>
      </c>
      <c r="N59" s="112">
        <f t="shared" si="148"/>
        <v>0</v>
      </c>
      <c r="O59" s="113"/>
      <c r="P59" s="114">
        <f t="shared" ref="P59:Q59" si="149">SUM(P60:P62)</f>
        <v>0</v>
      </c>
      <c r="Q59" s="112">
        <f t="shared" si="149"/>
        <v>0</v>
      </c>
      <c r="R59" s="113"/>
      <c r="S59" s="114">
        <f t="shared" ref="S59:T59" si="150">SUM(S60:S62)</f>
        <v>0</v>
      </c>
      <c r="T59" s="112">
        <f t="shared" si="150"/>
        <v>0</v>
      </c>
      <c r="U59" s="113"/>
      <c r="V59" s="114">
        <f t="shared" ref="V59:X59" si="151">SUM(V60:V62)</f>
        <v>0</v>
      </c>
      <c r="W59" s="114">
        <f t="shared" si="151"/>
        <v>0</v>
      </c>
      <c r="X59" s="114">
        <f t="shared" si="151"/>
        <v>0</v>
      </c>
      <c r="Y59" s="194">
        <f t="shared" ref="Y59:Y86" si="152">W59-X59</f>
        <v>0</v>
      </c>
      <c r="Z59" s="116" t="e">
        <f t="shared" ref="Z59:Z86" si="153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5">
      <c r="A60" s="119" t="s">
        <v>76</v>
      </c>
      <c r="B60" s="120" t="s">
        <v>150</v>
      </c>
      <c r="C60" s="188" t="s">
        <v>151</v>
      </c>
      <c r="D60" s="195" t="s">
        <v>152</v>
      </c>
      <c r="E60" s="196"/>
      <c r="F60" s="197"/>
      <c r="G60" s="198">
        <f t="shared" ref="G60:G62" si="154">E60*F60</f>
        <v>0</v>
      </c>
      <c r="H60" s="196"/>
      <c r="I60" s="197"/>
      <c r="J60" s="198">
        <f t="shared" ref="J60:J62" si="155">H60*I60</f>
        <v>0</v>
      </c>
      <c r="K60" s="123"/>
      <c r="L60" s="197"/>
      <c r="M60" s="125">
        <f t="shared" ref="M60:M62" si="156">K60*L60</f>
        <v>0</v>
      </c>
      <c r="N60" s="123"/>
      <c r="O60" s="197"/>
      <c r="P60" s="125">
        <f t="shared" ref="P60:P62" si="157">N60*O60</f>
        <v>0</v>
      </c>
      <c r="Q60" s="123"/>
      <c r="R60" s="197"/>
      <c r="S60" s="125">
        <f t="shared" ref="S60:S62" si="158">Q60*R60</f>
        <v>0</v>
      </c>
      <c r="T60" s="123"/>
      <c r="U60" s="197"/>
      <c r="V60" s="125">
        <f t="shared" ref="V60:V62" si="159">T60*U60</f>
        <v>0</v>
      </c>
      <c r="W60" s="126">
        <f t="shared" ref="W60:W62" si="160">G60+M60+S60</f>
        <v>0</v>
      </c>
      <c r="X60" s="127">
        <f t="shared" ref="X60:X62" si="161">J60+P60+V60</f>
        <v>0</v>
      </c>
      <c r="Y60" s="127">
        <f t="shared" si="152"/>
        <v>0</v>
      </c>
      <c r="Z60" s="128" t="e">
        <f t="shared" si="153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19" t="s">
        <v>76</v>
      </c>
      <c r="B61" s="120" t="s">
        <v>153</v>
      </c>
      <c r="C61" s="188" t="s">
        <v>151</v>
      </c>
      <c r="D61" s="195" t="s">
        <v>152</v>
      </c>
      <c r="E61" s="196"/>
      <c r="F61" s="197"/>
      <c r="G61" s="198">
        <f t="shared" si="154"/>
        <v>0</v>
      </c>
      <c r="H61" s="196"/>
      <c r="I61" s="197"/>
      <c r="J61" s="198">
        <f t="shared" si="155"/>
        <v>0</v>
      </c>
      <c r="K61" s="123"/>
      <c r="L61" s="197"/>
      <c r="M61" s="125">
        <f t="shared" si="156"/>
        <v>0</v>
      </c>
      <c r="N61" s="123"/>
      <c r="O61" s="197"/>
      <c r="P61" s="125">
        <f t="shared" si="157"/>
        <v>0</v>
      </c>
      <c r="Q61" s="123"/>
      <c r="R61" s="197"/>
      <c r="S61" s="125">
        <f t="shared" si="158"/>
        <v>0</v>
      </c>
      <c r="T61" s="123"/>
      <c r="U61" s="197"/>
      <c r="V61" s="125">
        <f t="shared" si="159"/>
        <v>0</v>
      </c>
      <c r="W61" s="126">
        <f t="shared" si="160"/>
        <v>0</v>
      </c>
      <c r="X61" s="127">
        <f t="shared" si="161"/>
        <v>0</v>
      </c>
      <c r="Y61" s="127">
        <f t="shared" si="152"/>
        <v>0</v>
      </c>
      <c r="Z61" s="128" t="e">
        <f t="shared" si="153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47" t="s">
        <v>76</v>
      </c>
      <c r="B62" s="133" t="s">
        <v>154</v>
      </c>
      <c r="C62" s="164" t="s">
        <v>151</v>
      </c>
      <c r="D62" s="195" t="s">
        <v>152</v>
      </c>
      <c r="E62" s="199"/>
      <c r="F62" s="200"/>
      <c r="G62" s="201">
        <f t="shared" si="154"/>
        <v>0</v>
      </c>
      <c r="H62" s="199"/>
      <c r="I62" s="200"/>
      <c r="J62" s="201">
        <f t="shared" si="155"/>
        <v>0</v>
      </c>
      <c r="K62" s="135"/>
      <c r="L62" s="200"/>
      <c r="M62" s="137">
        <f t="shared" si="156"/>
        <v>0</v>
      </c>
      <c r="N62" s="135"/>
      <c r="O62" s="200"/>
      <c r="P62" s="137">
        <f t="shared" si="157"/>
        <v>0</v>
      </c>
      <c r="Q62" s="135"/>
      <c r="R62" s="200"/>
      <c r="S62" s="137">
        <f t="shared" si="158"/>
        <v>0</v>
      </c>
      <c r="T62" s="135"/>
      <c r="U62" s="200"/>
      <c r="V62" s="137">
        <f t="shared" si="159"/>
        <v>0</v>
      </c>
      <c r="W62" s="138">
        <f t="shared" si="160"/>
        <v>0</v>
      </c>
      <c r="X62" s="127">
        <f t="shared" si="161"/>
        <v>0</v>
      </c>
      <c r="Y62" s="127">
        <f t="shared" si="152"/>
        <v>0</v>
      </c>
      <c r="Z62" s="128" t="e">
        <f t="shared" si="153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08" t="s">
        <v>73</v>
      </c>
      <c r="B63" s="155" t="s">
        <v>155</v>
      </c>
      <c r="C63" s="153" t="s">
        <v>156</v>
      </c>
      <c r="D63" s="141"/>
      <c r="E63" s="142">
        <f>SUM(E64:E66)</f>
        <v>37</v>
      </c>
      <c r="F63" s="143"/>
      <c r="G63" s="144">
        <f>SUM(G64:G73)</f>
        <v>232100</v>
      </c>
      <c r="H63" s="142">
        <f>SUM(H64:H66)</f>
        <v>37</v>
      </c>
      <c r="I63" s="143"/>
      <c r="J63" s="144">
        <f>SUM(J64:J73)</f>
        <v>232100</v>
      </c>
      <c r="K63" s="142">
        <f>SUM(K64:K66)</f>
        <v>0</v>
      </c>
      <c r="L63" s="143"/>
      <c r="M63" s="144">
        <f>SUM(M64:M66)</f>
        <v>0</v>
      </c>
      <c r="N63" s="142">
        <f>SUM(N64:N66)</f>
        <v>0</v>
      </c>
      <c r="O63" s="143"/>
      <c r="P63" s="144">
        <f>SUM(P64:P66)</f>
        <v>0</v>
      </c>
      <c r="Q63" s="142">
        <f>SUM(Q64:Q66)</f>
        <v>0</v>
      </c>
      <c r="R63" s="143"/>
      <c r="S63" s="144">
        <f>SUM(S64:S66)</f>
        <v>0</v>
      </c>
      <c r="T63" s="142">
        <f>SUM(T64:T66)</f>
        <v>0</v>
      </c>
      <c r="U63" s="143"/>
      <c r="V63" s="144">
        <f>SUM(V64:V66)</f>
        <v>0</v>
      </c>
      <c r="W63" s="144">
        <f>SUM(W64:W73)</f>
        <v>232100</v>
      </c>
      <c r="X63" s="144">
        <f>SUM(X64:X73)</f>
        <v>232100</v>
      </c>
      <c r="Y63" s="144">
        <f t="shared" si="152"/>
        <v>0</v>
      </c>
      <c r="Z63" s="144">
        <f t="shared" si="153"/>
        <v>0</v>
      </c>
      <c r="AA63" s="146"/>
      <c r="AB63" s="118"/>
      <c r="AC63" s="118"/>
      <c r="AD63" s="118"/>
      <c r="AE63" s="118"/>
      <c r="AF63" s="118"/>
      <c r="AG63" s="118"/>
    </row>
    <row r="64" spans="1:33" ht="60.75" customHeight="1" x14ac:dyDescent="0.25">
      <c r="A64" s="119" t="s">
        <v>76</v>
      </c>
      <c r="B64" s="120" t="s">
        <v>157</v>
      </c>
      <c r="C64" s="202" t="s">
        <v>344</v>
      </c>
      <c r="D64" s="203" t="s">
        <v>354</v>
      </c>
      <c r="E64" s="123">
        <v>20</v>
      </c>
      <c r="F64" s="124">
        <v>3000</v>
      </c>
      <c r="G64" s="125">
        <v>60000</v>
      </c>
      <c r="H64" s="123">
        <v>20</v>
      </c>
      <c r="I64" s="124">
        <v>3000</v>
      </c>
      <c r="J64" s="125">
        <f t="shared" ref="J64:J73" si="162">H64*I64</f>
        <v>60000</v>
      </c>
      <c r="K64" s="123"/>
      <c r="L64" s="124"/>
      <c r="M64" s="125">
        <f t="shared" ref="M64:M66" si="163">K64*L64</f>
        <v>0</v>
      </c>
      <c r="N64" s="123"/>
      <c r="O64" s="124"/>
      <c r="P64" s="125">
        <f t="shared" ref="P64:P66" si="164">N64*O64</f>
        <v>0</v>
      </c>
      <c r="Q64" s="123"/>
      <c r="R64" s="124"/>
      <c r="S64" s="125">
        <f t="shared" ref="S64:S66" si="165">Q64*R64</f>
        <v>0</v>
      </c>
      <c r="T64" s="123"/>
      <c r="U64" s="124"/>
      <c r="V64" s="125">
        <f t="shared" ref="V64:V66" si="166">T64*U64</f>
        <v>0</v>
      </c>
      <c r="W64" s="126">
        <f t="shared" ref="W64:W66" si="167">G64+M64+S64</f>
        <v>60000</v>
      </c>
      <c r="X64" s="127">
        <f t="shared" ref="X64:X66" si="168">J64+P64+V64</f>
        <v>60000</v>
      </c>
      <c r="Y64" s="127">
        <f t="shared" si="152"/>
        <v>0</v>
      </c>
      <c r="Z64" s="128">
        <f t="shared" si="153"/>
        <v>0</v>
      </c>
      <c r="AA64" s="129"/>
      <c r="AB64" s="131"/>
      <c r="AC64" s="131"/>
      <c r="AD64" s="131"/>
      <c r="AE64" s="131"/>
      <c r="AF64" s="131"/>
      <c r="AG64" s="131"/>
    </row>
    <row r="65" spans="1:33" ht="56.25" customHeight="1" x14ac:dyDescent="0.25">
      <c r="A65" s="119" t="s">
        <v>76</v>
      </c>
      <c r="B65" s="120" t="s">
        <v>158</v>
      </c>
      <c r="C65" s="202" t="s">
        <v>345</v>
      </c>
      <c r="D65" s="203" t="s">
        <v>354</v>
      </c>
      <c r="E65" s="123">
        <v>10</v>
      </c>
      <c r="F65" s="124">
        <v>5000</v>
      </c>
      <c r="G65" s="125">
        <f t="shared" ref="G65:G73" si="169">E65*F65</f>
        <v>50000</v>
      </c>
      <c r="H65" s="123">
        <v>10</v>
      </c>
      <c r="I65" s="124">
        <v>5000</v>
      </c>
      <c r="J65" s="125">
        <f t="shared" si="162"/>
        <v>50000</v>
      </c>
      <c r="K65" s="123"/>
      <c r="L65" s="124"/>
      <c r="M65" s="125">
        <f t="shared" si="163"/>
        <v>0</v>
      </c>
      <c r="N65" s="123"/>
      <c r="O65" s="124"/>
      <c r="P65" s="125">
        <f t="shared" si="164"/>
        <v>0</v>
      </c>
      <c r="Q65" s="123"/>
      <c r="R65" s="124"/>
      <c r="S65" s="125">
        <f t="shared" si="165"/>
        <v>0</v>
      </c>
      <c r="T65" s="123"/>
      <c r="U65" s="124"/>
      <c r="V65" s="125">
        <f t="shared" si="166"/>
        <v>0</v>
      </c>
      <c r="W65" s="126">
        <f t="shared" si="167"/>
        <v>50000</v>
      </c>
      <c r="X65" s="127">
        <f t="shared" si="168"/>
        <v>50000</v>
      </c>
      <c r="Y65" s="127">
        <f t="shared" si="152"/>
        <v>0</v>
      </c>
      <c r="Z65" s="128">
        <f t="shared" si="153"/>
        <v>0</v>
      </c>
      <c r="AA65" s="129"/>
      <c r="AB65" s="131"/>
      <c r="AC65" s="131"/>
      <c r="AD65" s="131"/>
      <c r="AE65" s="131"/>
      <c r="AF65" s="131"/>
      <c r="AG65" s="131"/>
    </row>
    <row r="66" spans="1:33" s="353" customFormat="1" ht="57" customHeight="1" x14ac:dyDescent="0.25">
      <c r="A66" s="132" t="s">
        <v>76</v>
      </c>
      <c r="B66" s="207" t="s">
        <v>159</v>
      </c>
      <c r="C66" s="204" t="s">
        <v>346</v>
      </c>
      <c r="D66" s="205" t="s">
        <v>354</v>
      </c>
      <c r="E66" s="135">
        <v>7</v>
      </c>
      <c r="F66" s="136">
        <v>5000</v>
      </c>
      <c r="G66" s="137">
        <f t="shared" si="169"/>
        <v>35000</v>
      </c>
      <c r="H66" s="135">
        <v>7</v>
      </c>
      <c r="I66" s="136">
        <v>5000</v>
      </c>
      <c r="J66" s="137">
        <f t="shared" si="162"/>
        <v>35000</v>
      </c>
      <c r="K66" s="135"/>
      <c r="L66" s="136"/>
      <c r="M66" s="137">
        <f t="shared" si="163"/>
        <v>0</v>
      </c>
      <c r="N66" s="135"/>
      <c r="O66" s="136"/>
      <c r="P66" s="137">
        <f t="shared" si="164"/>
        <v>0</v>
      </c>
      <c r="Q66" s="135"/>
      <c r="R66" s="136"/>
      <c r="S66" s="137">
        <f t="shared" si="165"/>
        <v>0</v>
      </c>
      <c r="T66" s="135"/>
      <c r="U66" s="136"/>
      <c r="V66" s="137">
        <f t="shared" si="166"/>
        <v>0</v>
      </c>
      <c r="W66" s="138">
        <f t="shared" si="167"/>
        <v>35000</v>
      </c>
      <c r="X66" s="350">
        <f t="shared" si="168"/>
        <v>35000</v>
      </c>
      <c r="Y66" s="350">
        <f t="shared" si="152"/>
        <v>0</v>
      </c>
      <c r="Z66" s="351">
        <f t="shared" si="153"/>
        <v>0</v>
      </c>
      <c r="AA66" s="139"/>
      <c r="AB66" s="352"/>
      <c r="AC66" s="352"/>
      <c r="AD66" s="352"/>
      <c r="AE66" s="352"/>
      <c r="AF66" s="352"/>
      <c r="AG66" s="352"/>
    </row>
    <row r="67" spans="1:33" s="366" customFormat="1" ht="30" customHeight="1" x14ac:dyDescent="0.25">
      <c r="A67" s="357" t="s">
        <v>76</v>
      </c>
      <c r="B67" s="358" t="s">
        <v>337</v>
      </c>
      <c r="C67" s="359" t="s">
        <v>347</v>
      </c>
      <c r="D67" s="360" t="s">
        <v>354</v>
      </c>
      <c r="E67" s="361">
        <v>37</v>
      </c>
      <c r="F67" s="361">
        <v>800</v>
      </c>
      <c r="G67" s="361">
        <f t="shared" si="169"/>
        <v>29600</v>
      </c>
      <c r="H67" s="361">
        <v>37</v>
      </c>
      <c r="I67" s="361">
        <v>800</v>
      </c>
      <c r="J67" s="361">
        <f t="shared" si="162"/>
        <v>29600</v>
      </c>
      <c r="K67" s="361"/>
      <c r="L67" s="361"/>
      <c r="M67" s="361">
        <v>0</v>
      </c>
      <c r="N67" s="361"/>
      <c r="O67" s="361"/>
      <c r="P67" s="361">
        <v>0</v>
      </c>
      <c r="Q67" s="361"/>
      <c r="R67" s="361"/>
      <c r="S67" s="361">
        <v>0</v>
      </c>
      <c r="T67" s="361"/>
      <c r="U67" s="361"/>
      <c r="V67" s="361">
        <v>0</v>
      </c>
      <c r="W67" s="362">
        <v>29600</v>
      </c>
      <c r="X67" s="362">
        <v>29600</v>
      </c>
      <c r="Y67" s="362">
        <v>0</v>
      </c>
      <c r="Z67" s="363">
        <v>0</v>
      </c>
      <c r="AA67" s="364"/>
      <c r="AB67" s="365"/>
      <c r="AC67" s="365"/>
      <c r="AD67" s="365"/>
      <c r="AE67" s="365"/>
      <c r="AF67" s="365"/>
      <c r="AG67" s="365"/>
    </row>
    <row r="68" spans="1:33" s="366" customFormat="1" ht="40.5" customHeight="1" x14ac:dyDescent="0.25">
      <c r="A68" s="357" t="s">
        <v>76</v>
      </c>
      <c r="B68" s="358" t="s">
        <v>338</v>
      </c>
      <c r="C68" s="359" t="s">
        <v>348</v>
      </c>
      <c r="D68" s="360" t="s">
        <v>354</v>
      </c>
      <c r="E68" s="361">
        <v>7</v>
      </c>
      <c r="F68" s="361">
        <v>2800</v>
      </c>
      <c r="G68" s="361">
        <f t="shared" si="169"/>
        <v>19600</v>
      </c>
      <c r="H68" s="361">
        <v>7</v>
      </c>
      <c r="I68" s="361">
        <v>2800</v>
      </c>
      <c r="J68" s="361">
        <f t="shared" si="162"/>
        <v>19600</v>
      </c>
      <c r="K68" s="361"/>
      <c r="L68" s="361"/>
      <c r="M68" s="361">
        <v>0</v>
      </c>
      <c r="N68" s="361"/>
      <c r="O68" s="361"/>
      <c r="P68" s="361">
        <v>0</v>
      </c>
      <c r="Q68" s="361"/>
      <c r="R68" s="361"/>
      <c r="S68" s="361">
        <v>0</v>
      </c>
      <c r="T68" s="361"/>
      <c r="U68" s="361"/>
      <c r="V68" s="361">
        <v>0</v>
      </c>
      <c r="W68" s="362">
        <v>19600</v>
      </c>
      <c r="X68" s="362">
        <v>19600</v>
      </c>
      <c r="Y68" s="362">
        <v>0</v>
      </c>
      <c r="Z68" s="363">
        <v>0</v>
      </c>
      <c r="AA68" s="364"/>
      <c r="AB68" s="365"/>
      <c r="AC68" s="365"/>
      <c r="AD68" s="365"/>
      <c r="AE68" s="365"/>
      <c r="AF68" s="365"/>
      <c r="AG68" s="365"/>
    </row>
    <row r="69" spans="1:33" s="366" customFormat="1" ht="30" customHeight="1" x14ac:dyDescent="0.25">
      <c r="A69" s="357" t="s">
        <v>76</v>
      </c>
      <c r="B69" s="358" t="s">
        <v>339</v>
      </c>
      <c r="C69" s="359" t="s">
        <v>349</v>
      </c>
      <c r="D69" s="360" t="s">
        <v>354</v>
      </c>
      <c r="E69" s="361">
        <v>1</v>
      </c>
      <c r="F69" s="361">
        <v>1400</v>
      </c>
      <c r="G69" s="361">
        <f t="shared" si="169"/>
        <v>1400</v>
      </c>
      <c r="H69" s="361">
        <v>1</v>
      </c>
      <c r="I69" s="361">
        <v>1400</v>
      </c>
      <c r="J69" s="361">
        <f t="shared" si="162"/>
        <v>1400</v>
      </c>
      <c r="K69" s="361"/>
      <c r="L69" s="361"/>
      <c r="M69" s="361">
        <v>0</v>
      </c>
      <c r="N69" s="361"/>
      <c r="O69" s="361"/>
      <c r="P69" s="361">
        <v>0</v>
      </c>
      <c r="Q69" s="361"/>
      <c r="R69" s="361"/>
      <c r="S69" s="361">
        <v>0</v>
      </c>
      <c r="T69" s="361"/>
      <c r="U69" s="361"/>
      <c r="V69" s="361">
        <v>0</v>
      </c>
      <c r="W69" s="362">
        <v>1400</v>
      </c>
      <c r="X69" s="362">
        <v>1400</v>
      </c>
      <c r="Y69" s="362">
        <v>0</v>
      </c>
      <c r="Z69" s="363">
        <v>0</v>
      </c>
      <c r="AA69" s="364"/>
      <c r="AB69" s="365"/>
      <c r="AC69" s="365"/>
      <c r="AD69" s="365"/>
      <c r="AE69" s="365"/>
      <c r="AF69" s="365"/>
      <c r="AG69" s="365"/>
    </row>
    <row r="70" spans="1:33" s="366" customFormat="1" ht="30" customHeight="1" x14ac:dyDescent="0.25">
      <c r="A70" s="357" t="s">
        <v>76</v>
      </c>
      <c r="B70" s="358" t="s">
        <v>340</v>
      </c>
      <c r="C70" s="359" t="s">
        <v>350</v>
      </c>
      <c r="D70" s="360" t="s">
        <v>354</v>
      </c>
      <c r="E70" s="361">
        <v>17</v>
      </c>
      <c r="F70" s="361">
        <v>1400</v>
      </c>
      <c r="G70" s="361">
        <f t="shared" si="169"/>
        <v>23800</v>
      </c>
      <c r="H70" s="361">
        <v>17</v>
      </c>
      <c r="I70" s="361">
        <v>1400</v>
      </c>
      <c r="J70" s="361">
        <f t="shared" si="162"/>
        <v>23800</v>
      </c>
      <c r="K70" s="361"/>
      <c r="L70" s="361"/>
      <c r="M70" s="361">
        <v>0</v>
      </c>
      <c r="N70" s="361"/>
      <c r="O70" s="361"/>
      <c r="P70" s="361">
        <v>0</v>
      </c>
      <c r="Q70" s="361"/>
      <c r="R70" s="361"/>
      <c r="S70" s="361">
        <v>0</v>
      </c>
      <c r="T70" s="361"/>
      <c r="U70" s="361"/>
      <c r="V70" s="361">
        <v>0</v>
      </c>
      <c r="W70" s="362">
        <v>23800</v>
      </c>
      <c r="X70" s="362">
        <v>23800</v>
      </c>
      <c r="Y70" s="362">
        <v>0</v>
      </c>
      <c r="Z70" s="363">
        <v>0</v>
      </c>
      <c r="AA70" s="364"/>
      <c r="AB70" s="365"/>
      <c r="AC70" s="365"/>
      <c r="AD70" s="365"/>
      <c r="AE70" s="365"/>
      <c r="AF70" s="365"/>
      <c r="AG70" s="365"/>
    </row>
    <row r="71" spans="1:33" s="366" customFormat="1" ht="30" customHeight="1" x14ac:dyDescent="0.25">
      <c r="A71" s="357" t="s">
        <v>76</v>
      </c>
      <c r="B71" s="358" t="s">
        <v>341</v>
      </c>
      <c r="C71" s="359" t="s">
        <v>351</v>
      </c>
      <c r="D71" s="360" t="s">
        <v>354</v>
      </c>
      <c r="E71" s="361">
        <v>1</v>
      </c>
      <c r="F71" s="361">
        <v>8000</v>
      </c>
      <c r="G71" s="361">
        <f t="shared" si="169"/>
        <v>8000</v>
      </c>
      <c r="H71" s="361">
        <v>1</v>
      </c>
      <c r="I71" s="361">
        <v>8000</v>
      </c>
      <c r="J71" s="361">
        <f t="shared" si="162"/>
        <v>8000</v>
      </c>
      <c r="K71" s="361"/>
      <c r="L71" s="361"/>
      <c r="M71" s="361">
        <v>0</v>
      </c>
      <c r="N71" s="361"/>
      <c r="O71" s="361"/>
      <c r="P71" s="361">
        <v>0</v>
      </c>
      <c r="Q71" s="361"/>
      <c r="R71" s="361"/>
      <c r="S71" s="361">
        <v>0</v>
      </c>
      <c r="T71" s="361"/>
      <c r="U71" s="361"/>
      <c r="V71" s="361">
        <v>0</v>
      </c>
      <c r="W71" s="362">
        <v>8000</v>
      </c>
      <c r="X71" s="362">
        <v>8000</v>
      </c>
      <c r="Y71" s="362">
        <v>0</v>
      </c>
      <c r="Z71" s="363">
        <v>0</v>
      </c>
      <c r="AA71" s="364"/>
      <c r="AB71" s="365"/>
      <c r="AC71" s="365"/>
      <c r="AD71" s="365"/>
      <c r="AE71" s="365"/>
      <c r="AF71" s="365"/>
      <c r="AG71" s="365"/>
    </row>
    <row r="72" spans="1:33" s="366" customFormat="1" ht="54.75" customHeight="1" x14ac:dyDescent="0.25">
      <c r="A72" s="357" t="s">
        <v>76</v>
      </c>
      <c r="B72" s="358" t="s">
        <v>342</v>
      </c>
      <c r="C72" s="359" t="s">
        <v>352</v>
      </c>
      <c r="D72" s="360" t="s">
        <v>354</v>
      </c>
      <c r="E72" s="361">
        <v>1</v>
      </c>
      <c r="F72" s="361">
        <v>2000</v>
      </c>
      <c r="G72" s="361">
        <f t="shared" si="169"/>
        <v>2000</v>
      </c>
      <c r="H72" s="361">
        <v>1</v>
      </c>
      <c r="I72" s="361">
        <v>2000</v>
      </c>
      <c r="J72" s="361">
        <f t="shared" si="162"/>
        <v>2000</v>
      </c>
      <c r="K72" s="361"/>
      <c r="L72" s="361"/>
      <c r="M72" s="361">
        <v>0</v>
      </c>
      <c r="N72" s="361"/>
      <c r="O72" s="361"/>
      <c r="P72" s="361">
        <v>0</v>
      </c>
      <c r="Q72" s="361"/>
      <c r="R72" s="361"/>
      <c r="S72" s="361">
        <v>0</v>
      </c>
      <c r="T72" s="361"/>
      <c r="U72" s="361"/>
      <c r="V72" s="361">
        <v>0</v>
      </c>
      <c r="W72" s="362">
        <v>2000</v>
      </c>
      <c r="X72" s="362">
        <v>2000</v>
      </c>
      <c r="Y72" s="362">
        <v>0</v>
      </c>
      <c r="Z72" s="363">
        <v>0</v>
      </c>
      <c r="AA72" s="364"/>
      <c r="AB72" s="365"/>
      <c r="AC72" s="365"/>
      <c r="AD72" s="365"/>
      <c r="AE72" s="365"/>
      <c r="AF72" s="365"/>
      <c r="AG72" s="365"/>
    </row>
    <row r="73" spans="1:33" s="366" customFormat="1" ht="42" customHeight="1" x14ac:dyDescent="0.25">
      <c r="A73" s="357" t="s">
        <v>76</v>
      </c>
      <c r="B73" s="358" t="s">
        <v>343</v>
      </c>
      <c r="C73" s="359" t="s">
        <v>353</v>
      </c>
      <c r="D73" s="360" t="s">
        <v>354</v>
      </c>
      <c r="E73" s="361">
        <v>1</v>
      </c>
      <c r="F73" s="361">
        <v>2700</v>
      </c>
      <c r="G73" s="361">
        <f t="shared" si="169"/>
        <v>2700</v>
      </c>
      <c r="H73" s="361">
        <v>1</v>
      </c>
      <c r="I73" s="361">
        <v>2700</v>
      </c>
      <c r="J73" s="361">
        <f t="shared" si="162"/>
        <v>2700</v>
      </c>
      <c r="K73" s="361"/>
      <c r="L73" s="361"/>
      <c r="M73" s="361">
        <v>0</v>
      </c>
      <c r="N73" s="361"/>
      <c r="O73" s="361"/>
      <c r="P73" s="361">
        <v>0</v>
      </c>
      <c r="Q73" s="361"/>
      <c r="R73" s="361"/>
      <c r="S73" s="361">
        <v>0</v>
      </c>
      <c r="T73" s="361"/>
      <c r="U73" s="361"/>
      <c r="V73" s="361">
        <v>0</v>
      </c>
      <c r="W73" s="362">
        <v>2700</v>
      </c>
      <c r="X73" s="362">
        <v>2700</v>
      </c>
      <c r="Y73" s="362">
        <v>0</v>
      </c>
      <c r="Z73" s="363">
        <v>0</v>
      </c>
      <c r="AA73" s="364"/>
      <c r="AB73" s="365"/>
      <c r="AC73" s="365"/>
      <c r="AD73" s="365"/>
      <c r="AE73" s="365"/>
      <c r="AF73" s="365"/>
      <c r="AG73" s="365"/>
    </row>
    <row r="74" spans="1:33" s="353" customFormat="1" ht="30" customHeight="1" x14ac:dyDescent="0.25">
      <c r="A74" s="354" t="s">
        <v>73</v>
      </c>
      <c r="B74" s="297" t="s">
        <v>160</v>
      </c>
      <c r="C74" s="193" t="s">
        <v>161</v>
      </c>
      <c r="D74" s="355"/>
      <c r="E74" s="112">
        <f>SUM(E75:E77)</f>
        <v>0</v>
      </c>
      <c r="F74" s="113"/>
      <c r="G74" s="114">
        <f t="shared" ref="G74:H74" si="170">SUM(G75:G77)</f>
        <v>0</v>
      </c>
      <c r="H74" s="112">
        <f t="shared" si="170"/>
        <v>0</v>
      </c>
      <c r="I74" s="113"/>
      <c r="J74" s="114">
        <f t="shared" ref="J74:K74" si="171">SUM(J75:J77)</f>
        <v>0</v>
      </c>
      <c r="K74" s="112">
        <f t="shared" si="171"/>
        <v>0</v>
      </c>
      <c r="L74" s="113"/>
      <c r="M74" s="114">
        <f t="shared" ref="M74:N74" si="172">SUM(M75:M77)</f>
        <v>0</v>
      </c>
      <c r="N74" s="112">
        <f t="shared" si="172"/>
        <v>0</v>
      </c>
      <c r="O74" s="113"/>
      <c r="P74" s="114">
        <f t="shared" ref="P74:Q74" si="173">SUM(P75:P77)</f>
        <v>0</v>
      </c>
      <c r="Q74" s="112">
        <f t="shared" si="173"/>
        <v>0</v>
      </c>
      <c r="R74" s="113"/>
      <c r="S74" s="114">
        <f t="shared" ref="S74:T74" si="174">SUM(S75:S77)</f>
        <v>0</v>
      </c>
      <c r="T74" s="112">
        <f t="shared" si="174"/>
        <v>0</v>
      </c>
      <c r="U74" s="113"/>
      <c r="V74" s="114">
        <f t="shared" ref="V74:X74" si="175">SUM(V75:V77)</f>
        <v>0</v>
      </c>
      <c r="W74" s="114">
        <f t="shared" si="175"/>
        <v>0</v>
      </c>
      <c r="X74" s="114">
        <f t="shared" si="175"/>
        <v>0</v>
      </c>
      <c r="Y74" s="114">
        <f t="shared" si="152"/>
        <v>0</v>
      </c>
      <c r="Z74" s="114" t="e">
        <f t="shared" si="153"/>
        <v>#DIV/0!</v>
      </c>
      <c r="AA74" s="117"/>
      <c r="AB74" s="356"/>
      <c r="AC74" s="356"/>
      <c r="AD74" s="356"/>
      <c r="AE74" s="356"/>
      <c r="AF74" s="356"/>
      <c r="AG74" s="356"/>
    </row>
    <row r="75" spans="1:33" ht="30" customHeight="1" x14ac:dyDescent="0.25">
      <c r="A75" s="119" t="s">
        <v>76</v>
      </c>
      <c r="B75" s="120" t="s">
        <v>162</v>
      </c>
      <c r="C75" s="202" t="s">
        <v>163</v>
      </c>
      <c r="D75" s="203" t="s">
        <v>164</v>
      </c>
      <c r="E75" s="123"/>
      <c r="F75" s="124"/>
      <c r="G75" s="125">
        <f t="shared" ref="G75:G77" si="176">E75*F75</f>
        <v>0</v>
      </c>
      <c r="H75" s="123"/>
      <c r="I75" s="124"/>
      <c r="J75" s="125">
        <f t="shared" ref="J75:J77" si="177">H75*I75</f>
        <v>0</v>
      </c>
      <c r="K75" s="123"/>
      <c r="L75" s="124"/>
      <c r="M75" s="125">
        <f t="shared" ref="M75:M77" si="178">K75*L75</f>
        <v>0</v>
      </c>
      <c r="N75" s="123"/>
      <c r="O75" s="124"/>
      <c r="P75" s="125">
        <f t="shared" ref="P75:P77" si="179">N75*O75</f>
        <v>0</v>
      </c>
      <c r="Q75" s="123"/>
      <c r="R75" s="124"/>
      <c r="S75" s="125">
        <f t="shared" ref="S75:S77" si="180">Q75*R75</f>
        <v>0</v>
      </c>
      <c r="T75" s="123"/>
      <c r="U75" s="124"/>
      <c r="V75" s="125">
        <f t="shared" ref="V75:V77" si="181">T75*U75</f>
        <v>0</v>
      </c>
      <c r="W75" s="126">
        <f t="shared" ref="W75:W77" si="182">G75+M75+S75</f>
        <v>0</v>
      </c>
      <c r="X75" s="127">
        <f t="shared" ref="X75:X77" si="183">J75+P75+V75</f>
        <v>0</v>
      </c>
      <c r="Y75" s="127">
        <f t="shared" si="152"/>
        <v>0</v>
      </c>
      <c r="Z75" s="128" t="e">
        <f t="shared" si="153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76</v>
      </c>
      <c r="B76" s="120" t="s">
        <v>165</v>
      </c>
      <c r="C76" s="202" t="s">
        <v>166</v>
      </c>
      <c r="D76" s="203" t="s">
        <v>164</v>
      </c>
      <c r="E76" s="123"/>
      <c r="F76" s="124"/>
      <c r="G76" s="125">
        <f t="shared" si="176"/>
        <v>0</v>
      </c>
      <c r="H76" s="123"/>
      <c r="I76" s="124"/>
      <c r="J76" s="125">
        <f t="shared" si="177"/>
        <v>0</v>
      </c>
      <c r="K76" s="123"/>
      <c r="L76" s="124"/>
      <c r="M76" s="125">
        <f t="shared" si="178"/>
        <v>0</v>
      </c>
      <c r="N76" s="123"/>
      <c r="O76" s="124"/>
      <c r="P76" s="125">
        <f t="shared" si="179"/>
        <v>0</v>
      </c>
      <c r="Q76" s="123"/>
      <c r="R76" s="124"/>
      <c r="S76" s="125">
        <f t="shared" si="180"/>
        <v>0</v>
      </c>
      <c r="T76" s="123"/>
      <c r="U76" s="124"/>
      <c r="V76" s="125">
        <f t="shared" si="181"/>
        <v>0</v>
      </c>
      <c r="W76" s="126">
        <f t="shared" si="182"/>
        <v>0</v>
      </c>
      <c r="X76" s="127">
        <f t="shared" si="183"/>
        <v>0</v>
      </c>
      <c r="Y76" s="127">
        <f t="shared" si="152"/>
        <v>0</v>
      </c>
      <c r="Z76" s="128" t="e">
        <f t="shared" si="153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76</v>
      </c>
      <c r="B77" s="154" t="s">
        <v>167</v>
      </c>
      <c r="C77" s="204" t="s">
        <v>168</v>
      </c>
      <c r="D77" s="205" t="s">
        <v>164</v>
      </c>
      <c r="E77" s="135"/>
      <c r="F77" s="136"/>
      <c r="G77" s="137">
        <f t="shared" si="176"/>
        <v>0</v>
      </c>
      <c r="H77" s="135"/>
      <c r="I77" s="136"/>
      <c r="J77" s="137">
        <f t="shared" si="177"/>
        <v>0</v>
      </c>
      <c r="K77" s="135"/>
      <c r="L77" s="136"/>
      <c r="M77" s="137">
        <f t="shared" si="178"/>
        <v>0</v>
      </c>
      <c r="N77" s="135"/>
      <c r="O77" s="136"/>
      <c r="P77" s="137">
        <f t="shared" si="179"/>
        <v>0</v>
      </c>
      <c r="Q77" s="135"/>
      <c r="R77" s="136"/>
      <c r="S77" s="137">
        <f t="shared" si="180"/>
        <v>0</v>
      </c>
      <c r="T77" s="135"/>
      <c r="U77" s="136"/>
      <c r="V77" s="137">
        <f t="shared" si="181"/>
        <v>0</v>
      </c>
      <c r="W77" s="138">
        <f t="shared" si="182"/>
        <v>0</v>
      </c>
      <c r="X77" s="127">
        <f t="shared" si="183"/>
        <v>0</v>
      </c>
      <c r="Y77" s="127">
        <f t="shared" si="152"/>
        <v>0</v>
      </c>
      <c r="Z77" s="128" t="e">
        <f t="shared" si="153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08" t="s">
        <v>73</v>
      </c>
      <c r="B78" s="155" t="s">
        <v>169</v>
      </c>
      <c r="C78" s="153" t="s">
        <v>170</v>
      </c>
      <c r="D78" s="141"/>
      <c r="E78" s="142">
        <f>SUM(E79:E81)</f>
        <v>0</v>
      </c>
      <c r="F78" s="143"/>
      <c r="G78" s="144">
        <f t="shared" ref="G78:H78" si="184">SUM(G79:G81)</f>
        <v>0</v>
      </c>
      <c r="H78" s="142">
        <f t="shared" si="184"/>
        <v>0</v>
      </c>
      <c r="I78" s="143"/>
      <c r="J78" s="144">
        <f t="shared" ref="J78:K78" si="185">SUM(J79:J81)</f>
        <v>0</v>
      </c>
      <c r="K78" s="142">
        <f t="shared" si="185"/>
        <v>0</v>
      </c>
      <c r="L78" s="143"/>
      <c r="M78" s="144">
        <f t="shared" ref="M78:N78" si="186">SUM(M79:M81)</f>
        <v>0</v>
      </c>
      <c r="N78" s="142">
        <f t="shared" si="186"/>
        <v>0</v>
      </c>
      <c r="O78" s="143"/>
      <c r="P78" s="144">
        <f t="shared" ref="P78:Q78" si="187">SUM(P79:P81)</f>
        <v>0</v>
      </c>
      <c r="Q78" s="142">
        <f t="shared" si="187"/>
        <v>0</v>
      </c>
      <c r="R78" s="143"/>
      <c r="S78" s="144">
        <f t="shared" ref="S78:T78" si="188">SUM(S79:S81)</f>
        <v>0</v>
      </c>
      <c r="T78" s="142">
        <f t="shared" si="188"/>
        <v>0</v>
      </c>
      <c r="U78" s="143"/>
      <c r="V78" s="144">
        <f t="shared" ref="V78:X78" si="189">SUM(V79:V81)</f>
        <v>0</v>
      </c>
      <c r="W78" s="144">
        <f t="shared" si="189"/>
        <v>0</v>
      </c>
      <c r="X78" s="144">
        <f t="shared" si="189"/>
        <v>0</v>
      </c>
      <c r="Y78" s="144">
        <f t="shared" si="152"/>
        <v>0</v>
      </c>
      <c r="Z78" s="144" t="e">
        <f t="shared" si="153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25">
      <c r="A79" s="119" t="s">
        <v>76</v>
      </c>
      <c r="B79" s="120" t="s">
        <v>171</v>
      </c>
      <c r="C79" s="188" t="s">
        <v>172</v>
      </c>
      <c r="D79" s="203" t="s">
        <v>111</v>
      </c>
      <c r="E79" s="123"/>
      <c r="F79" s="124"/>
      <c r="G79" s="125">
        <f t="shared" ref="G79:G81" si="190">E79*F79</f>
        <v>0</v>
      </c>
      <c r="H79" s="123"/>
      <c r="I79" s="124"/>
      <c r="J79" s="125">
        <f t="shared" ref="J79:J81" si="191">H79*I79</f>
        <v>0</v>
      </c>
      <c r="K79" s="123"/>
      <c r="L79" s="124"/>
      <c r="M79" s="125">
        <f t="shared" ref="M79:M81" si="192">K79*L79</f>
        <v>0</v>
      </c>
      <c r="N79" s="123"/>
      <c r="O79" s="124"/>
      <c r="P79" s="125">
        <f t="shared" ref="P79:P81" si="193">N79*O79</f>
        <v>0</v>
      </c>
      <c r="Q79" s="123"/>
      <c r="R79" s="124"/>
      <c r="S79" s="125">
        <f t="shared" ref="S79:S81" si="194">Q79*R79</f>
        <v>0</v>
      </c>
      <c r="T79" s="123"/>
      <c r="U79" s="124"/>
      <c r="V79" s="125">
        <f t="shared" ref="V79:V81" si="195">T79*U79</f>
        <v>0</v>
      </c>
      <c r="W79" s="126">
        <f t="shared" ref="W79:W81" si="196">G79+M79+S79</f>
        <v>0</v>
      </c>
      <c r="X79" s="127">
        <f t="shared" ref="X79:X81" si="197">J79+P79+V79</f>
        <v>0</v>
      </c>
      <c r="Y79" s="127">
        <f t="shared" si="152"/>
        <v>0</v>
      </c>
      <c r="Z79" s="128" t="e">
        <f t="shared" si="153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19" t="s">
        <v>76</v>
      </c>
      <c r="B80" s="206" t="s">
        <v>173</v>
      </c>
      <c r="C80" s="188" t="s">
        <v>172</v>
      </c>
      <c r="D80" s="203" t="s">
        <v>111</v>
      </c>
      <c r="E80" s="123"/>
      <c r="F80" s="124"/>
      <c r="G80" s="125">
        <f t="shared" si="190"/>
        <v>0</v>
      </c>
      <c r="H80" s="123"/>
      <c r="I80" s="124"/>
      <c r="J80" s="125">
        <f t="shared" si="191"/>
        <v>0</v>
      </c>
      <c r="K80" s="123"/>
      <c r="L80" s="124"/>
      <c r="M80" s="125">
        <f t="shared" si="192"/>
        <v>0</v>
      </c>
      <c r="N80" s="123"/>
      <c r="O80" s="124"/>
      <c r="P80" s="125">
        <f t="shared" si="193"/>
        <v>0</v>
      </c>
      <c r="Q80" s="123"/>
      <c r="R80" s="124"/>
      <c r="S80" s="125">
        <f t="shared" si="194"/>
        <v>0</v>
      </c>
      <c r="T80" s="123"/>
      <c r="U80" s="124"/>
      <c r="V80" s="125">
        <f t="shared" si="195"/>
        <v>0</v>
      </c>
      <c r="W80" s="126">
        <f t="shared" si="196"/>
        <v>0</v>
      </c>
      <c r="X80" s="127">
        <f t="shared" si="197"/>
        <v>0</v>
      </c>
      <c r="Y80" s="127">
        <f t="shared" si="152"/>
        <v>0</v>
      </c>
      <c r="Z80" s="128" t="e">
        <f t="shared" si="153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32" t="s">
        <v>76</v>
      </c>
      <c r="B81" s="207" t="s">
        <v>174</v>
      </c>
      <c r="C81" s="164" t="s">
        <v>172</v>
      </c>
      <c r="D81" s="205" t="s">
        <v>111</v>
      </c>
      <c r="E81" s="135"/>
      <c r="F81" s="136"/>
      <c r="G81" s="137">
        <f t="shared" si="190"/>
        <v>0</v>
      </c>
      <c r="H81" s="135"/>
      <c r="I81" s="136"/>
      <c r="J81" s="137">
        <f t="shared" si="191"/>
        <v>0</v>
      </c>
      <c r="K81" s="135"/>
      <c r="L81" s="136"/>
      <c r="M81" s="137">
        <f t="shared" si="192"/>
        <v>0</v>
      </c>
      <c r="N81" s="135"/>
      <c r="O81" s="136"/>
      <c r="P81" s="137">
        <f t="shared" si="193"/>
        <v>0</v>
      </c>
      <c r="Q81" s="135"/>
      <c r="R81" s="136"/>
      <c r="S81" s="137">
        <f t="shared" si="194"/>
        <v>0</v>
      </c>
      <c r="T81" s="135"/>
      <c r="U81" s="136"/>
      <c r="V81" s="137">
        <f t="shared" si="195"/>
        <v>0</v>
      </c>
      <c r="W81" s="138">
        <f t="shared" si="196"/>
        <v>0</v>
      </c>
      <c r="X81" s="127">
        <f t="shared" si="197"/>
        <v>0</v>
      </c>
      <c r="Y81" s="127">
        <f t="shared" si="152"/>
        <v>0</v>
      </c>
      <c r="Z81" s="128" t="e">
        <f t="shared" si="153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08" t="s">
        <v>73</v>
      </c>
      <c r="B82" s="155" t="s">
        <v>175</v>
      </c>
      <c r="C82" s="153" t="s">
        <v>176</v>
      </c>
      <c r="D82" s="141"/>
      <c r="E82" s="142">
        <f>SUM(E83:E85)</f>
        <v>0</v>
      </c>
      <c r="F82" s="143"/>
      <c r="G82" s="144">
        <f t="shared" ref="G82:H82" si="198">SUM(G83:G85)</f>
        <v>0</v>
      </c>
      <c r="H82" s="142">
        <f t="shared" si="198"/>
        <v>0</v>
      </c>
      <c r="I82" s="143"/>
      <c r="J82" s="144">
        <f t="shared" ref="J82:K82" si="199">SUM(J83:J85)</f>
        <v>0</v>
      </c>
      <c r="K82" s="142">
        <f t="shared" si="199"/>
        <v>0</v>
      </c>
      <c r="L82" s="143"/>
      <c r="M82" s="144">
        <f t="shared" ref="M82:N82" si="200">SUM(M83:M85)</f>
        <v>0</v>
      </c>
      <c r="N82" s="142">
        <f t="shared" si="200"/>
        <v>0</v>
      </c>
      <c r="O82" s="143"/>
      <c r="P82" s="144">
        <f t="shared" ref="P82:Q82" si="201">SUM(P83:P85)</f>
        <v>0</v>
      </c>
      <c r="Q82" s="142">
        <f t="shared" si="201"/>
        <v>0</v>
      </c>
      <c r="R82" s="143"/>
      <c r="S82" s="144">
        <f t="shared" ref="S82:T82" si="202">SUM(S83:S85)</f>
        <v>0</v>
      </c>
      <c r="T82" s="142">
        <f t="shared" si="202"/>
        <v>0</v>
      </c>
      <c r="U82" s="143"/>
      <c r="V82" s="144">
        <f t="shared" ref="V82:X82" si="203">SUM(V83:V85)</f>
        <v>0</v>
      </c>
      <c r="W82" s="144">
        <f t="shared" si="203"/>
        <v>0</v>
      </c>
      <c r="X82" s="144">
        <f t="shared" si="203"/>
        <v>0</v>
      </c>
      <c r="Y82" s="144">
        <f t="shared" si="152"/>
        <v>0</v>
      </c>
      <c r="Z82" s="144" t="e">
        <f t="shared" si="153"/>
        <v>#DIV/0!</v>
      </c>
      <c r="AA82" s="146"/>
      <c r="AB82" s="118"/>
      <c r="AC82" s="118"/>
      <c r="AD82" s="118"/>
      <c r="AE82" s="118"/>
      <c r="AF82" s="118"/>
      <c r="AG82" s="118"/>
    </row>
    <row r="83" spans="1:33" ht="30" customHeight="1" x14ac:dyDescent="0.25">
      <c r="A83" s="119" t="s">
        <v>76</v>
      </c>
      <c r="B83" s="120" t="s">
        <v>177</v>
      </c>
      <c r="C83" s="188" t="s">
        <v>172</v>
      </c>
      <c r="D83" s="203" t="s">
        <v>111</v>
      </c>
      <c r="E83" s="123"/>
      <c r="F83" s="124"/>
      <c r="G83" s="125">
        <f t="shared" ref="G83:G85" si="204">E83*F83</f>
        <v>0</v>
      </c>
      <c r="H83" s="123"/>
      <c r="I83" s="124"/>
      <c r="J83" s="125">
        <f t="shared" ref="J83:J85" si="205">H83*I83</f>
        <v>0</v>
      </c>
      <c r="K83" s="123"/>
      <c r="L83" s="124"/>
      <c r="M83" s="125">
        <f t="shared" ref="M83:M85" si="206">K83*L83</f>
        <v>0</v>
      </c>
      <c r="N83" s="123"/>
      <c r="O83" s="124"/>
      <c r="P83" s="125">
        <f t="shared" ref="P83:P85" si="207">N83*O83</f>
        <v>0</v>
      </c>
      <c r="Q83" s="123"/>
      <c r="R83" s="124"/>
      <c r="S83" s="125">
        <f t="shared" ref="S83:S85" si="208">Q83*R83</f>
        <v>0</v>
      </c>
      <c r="T83" s="123"/>
      <c r="U83" s="124"/>
      <c r="V83" s="125">
        <f t="shared" ref="V83:V85" si="209">T83*U83</f>
        <v>0</v>
      </c>
      <c r="W83" s="126">
        <f t="shared" ref="W83:W85" si="210">G83+M83+S83</f>
        <v>0</v>
      </c>
      <c r="X83" s="127">
        <f t="shared" ref="X83:X85" si="211">J83+P83+V83</f>
        <v>0</v>
      </c>
      <c r="Y83" s="127">
        <f t="shared" si="152"/>
        <v>0</v>
      </c>
      <c r="Z83" s="128" t="e">
        <f t="shared" si="153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19" t="s">
        <v>76</v>
      </c>
      <c r="B84" s="120" t="s">
        <v>178</v>
      </c>
      <c r="C84" s="188" t="s">
        <v>172</v>
      </c>
      <c r="D84" s="203" t="s">
        <v>111</v>
      </c>
      <c r="E84" s="123"/>
      <c r="F84" s="124"/>
      <c r="G84" s="125">
        <f t="shared" si="204"/>
        <v>0</v>
      </c>
      <c r="H84" s="123"/>
      <c r="I84" s="124"/>
      <c r="J84" s="125">
        <f t="shared" si="205"/>
        <v>0</v>
      </c>
      <c r="K84" s="123"/>
      <c r="L84" s="124"/>
      <c r="M84" s="125">
        <f t="shared" si="206"/>
        <v>0</v>
      </c>
      <c r="N84" s="123"/>
      <c r="O84" s="124"/>
      <c r="P84" s="125">
        <f t="shared" si="207"/>
        <v>0</v>
      </c>
      <c r="Q84" s="123"/>
      <c r="R84" s="124"/>
      <c r="S84" s="125">
        <f t="shared" si="208"/>
        <v>0</v>
      </c>
      <c r="T84" s="123"/>
      <c r="U84" s="124"/>
      <c r="V84" s="125">
        <f t="shared" si="209"/>
        <v>0</v>
      </c>
      <c r="W84" s="126">
        <f t="shared" si="210"/>
        <v>0</v>
      </c>
      <c r="X84" s="127">
        <f t="shared" si="211"/>
        <v>0</v>
      </c>
      <c r="Y84" s="127">
        <f t="shared" si="152"/>
        <v>0</v>
      </c>
      <c r="Z84" s="128" t="e">
        <f t="shared" si="153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32" t="s">
        <v>76</v>
      </c>
      <c r="B85" s="154" t="s">
        <v>179</v>
      </c>
      <c r="C85" s="164" t="s">
        <v>172</v>
      </c>
      <c r="D85" s="205" t="s">
        <v>111</v>
      </c>
      <c r="E85" s="135"/>
      <c r="F85" s="136"/>
      <c r="G85" s="137">
        <f t="shared" si="204"/>
        <v>0</v>
      </c>
      <c r="H85" s="135"/>
      <c r="I85" s="136"/>
      <c r="J85" s="137">
        <f t="shared" si="205"/>
        <v>0</v>
      </c>
      <c r="K85" s="135"/>
      <c r="L85" s="136"/>
      <c r="M85" s="137">
        <f t="shared" si="206"/>
        <v>0</v>
      </c>
      <c r="N85" s="135"/>
      <c r="O85" s="136"/>
      <c r="P85" s="137">
        <f t="shared" si="207"/>
        <v>0</v>
      </c>
      <c r="Q85" s="135"/>
      <c r="R85" s="136"/>
      <c r="S85" s="137">
        <f t="shared" si="208"/>
        <v>0</v>
      </c>
      <c r="T85" s="135"/>
      <c r="U85" s="136"/>
      <c r="V85" s="137">
        <f t="shared" si="209"/>
        <v>0</v>
      </c>
      <c r="W85" s="138">
        <f t="shared" si="210"/>
        <v>0</v>
      </c>
      <c r="X85" s="127">
        <f t="shared" si="211"/>
        <v>0</v>
      </c>
      <c r="Y85" s="166">
        <f t="shared" si="152"/>
        <v>0</v>
      </c>
      <c r="Z85" s="128" t="e">
        <f t="shared" si="153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67" t="s">
        <v>180</v>
      </c>
      <c r="B86" s="168"/>
      <c r="C86" s="169"/>
      <c r="D86" s="170"/>
      <c r="E86" s="174">
        <f>E82+E78+E74+E63+E59</f>
        <v>37</v>
      </c>
      <c r="F86" s="190"/>
      <c r="G86" s="173">
        <f>G82+G78+G74+G63+G59</f>
        <v>232100</v>
      </c>
      <c r="H86" s="174">
        <f>H82+H78+H74+H63+H59</f>
        <v>37</v>
      </c>
      <c r="I86" s="190"/>
      <c r="J86" s="173">
        <f>J82+J78+J74+J63+J59</f>
        <v>232100</v>
      </c>
      <c r="K86" s="191">
        <f>K82+K78+K74+K63+K59</f>
        <v>0</v>
      </c>
      <c r="L86" s="190"/>
      <c r="M86" s="173">
        <f>M82+M78+M74+M63+M59</f>
        <v>0</v>
      </c>
      <c r="N86" s="191">
        <f>N82+N78+N74+N63+N59</f>
        <v>0</v>
      </c>
      <c r="O86" s="190"/>
      <c r="P86" s="173">
        <f>P82+P78+P74+P63+P59</f>
        <v>0</v>
      </c>
      <c r="Q86" s="191">
        <f>Q82+Q78+Q74+Q63+Q59</f>
        <v>0</v>
      </c>
      <c r="R86" s="190"/>
      <c r="S86" s="173">
        <f>S82+S78+S74+S63+S59</f>
        <v>0</v>
      </c>
      <c r="T86" s="191">
        <f>T82+T78+T74+T63+T59</f>
        <v>0</v>
      </c>
      <c r="U86" s="190"/>
      <c r="V86" s="173">
        <f>V82+V78+V74+V63+V59</f>
        <v>0</v>
      </c>
      <c r="W86" s="192">
        <f>W82+W78+W74+W63+W59</f>
        <v>232100</v>
      </c>
      <c r="X86" s="208">
        <f>X82+X78+X74+X63+X59</f>
        <v>232100</v>
      </c>
      <c r="Y86" s="209">
        <f t="shared" si="152"/>
        <v>0</v>
      </c>
      <c r="Z86" s="209">
        <f t="shared" si="153"/>
        <v>0</v>
      </c>
      <c r="AA86" s="178"/>
      <c r="AB86" s="7"/>
      <c r="AC86" s="7"/>
      <c r="AD86" s="7"/>
      <c r="AE86" s="7"/>
      <c r="AF86" s="7"/>
      <c r="AG86" s="7"/>
    </row>
    <row r="87" spans="1:33" ht="30" customHeight="1" x14ac:dyDescent="0.25">
      <c r="A87" s="210" t="s">
        <v>71</v>
      </c>
      <c r="B87" s="211">
        <v>5</v>
      </c>
      <c r="C87" s="212" t="s">
        <v>181</v>
      </c>
      <c r="D87" s="104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213"/>
      <c r="Z87" s="106"/>
      <c r="AA87" s="107"/>
      <c r="AB87" s="7"/>
      <c r="AC87" s="7"/>
      <c r="AD87" s="7"/>
      <c r="AE87" s="7"/>
      <c r="AF87" s="7"/>
      <c r="AG87" s="7"/>
    </row>
    <row r="88" spans="1:33" ht="30" customHeight="1" x14ac:dyDescent="0.25">
      <c r="A88" s="108" t="s">
        <v>73</v>
      </c>
      <c r="B88" s="155" t="s">
        <v>182</v>
      </c>
      <c r="C88" s="140" t="s">
        <v>183</v>
      </c>
      <c r="D88" s="141"/>
      <c r="E88" s="142">
        <f>SUM(E89:E91)</f>
        <v>0</v>
      </c>
      <c r="F88" s="143"/>
      <c r="G88" s="144">
        <f t="shared" ref="G88:H88" si="212">SUM(G89:G91)</f>
        <v>0</v>
      </c>
      <c r="H88" s="142">
        <f t="shared" si="212"/>
        <v>0</v>
      </c>
      <c r="I88" s="143"/>
      <c r="J88" s="144">
        <f t="shared" ref="J88:K88" si="213">SUM(J89:J91)</f>
        <v>0</v>
      </c>
      <c r="K88" s="142">
        <f t="shared" si="213"/>
        <v>0</v>
      </c>
      <c r="L88" s="143"/>
      <c r="M88" s="144">
        <f t="shared" ref="M88:N88" si="214">SUM(M89:M91)</f>
        <v>0</v>
      </c>
      <c r="N88" s="142">
        <f t="shared" si="214"/>
        <v>0</v>
      </c>
      <c r="O88" s="143"/>
      <c r="P88" s="144">
        <f t="shared" ref="P88:Q88" si="215">SUM(P89:P91)</f>
        <v>0</v>
      </c>
      <c r="Q88" s="142">
        <f t="shared" si="215"/>
        <v>0</v>
      </c>
      <c r="R88" s="143"/>
      <c r="S88" s="144">
        <f t="shared" ref="S88:T88" si="216">SUM(S89:S91)</f>
        <v>0</v>
      </c>
      <c r="T88" s="142">
        <f t="shared" si="216"/>
        <v>0</v>
      </c>
      <c r="U88" s="143"/>
      <c r="V88" s="144">
        <f t="shared" ref="V88:X88" si="217">SUM(V89:V91)</f>
        <v>0</v>
      </c>
      <c r="W88" s="214">
        <f t="shared" si="217"/>
        <v>0</v>
      </c>
      <c r="X88" s="214">
        <f t="shared" si="217"/>
        <v>0</v>
      </c>
      <c r="Y88" s="214">
        <f t="shared" ref="Y88:Y100" si="218">W88-X88</f>
        <v>0</v>
      </c>
      <c r="Z88" s="116" t="e">
        <f t="shared" ref="Z88:Z100" si="219">Y88/W88</f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76</v>
      </c>
      <c r="B89" s="120" t="s">
        <v>184</v>
      </c>
      <c r="C89" s="215" t="s">
        <v>185</v>
      </c>
      <c r="D89" s="203" t="s">
        <v>186</v>
      </c>
      <c r="E89" s="123"/>
      <c r="F89" s="124"/>
      <c r="G89" s="125">
        <f t="shared" ref="G89:G91" si="220">E89*F89</f>
        <v>0</v>
      </c>
      <c r="H89" s="123"/>
      <c r="I89" s="124"/>
      <c r="J89" s="125">
        <f t="shared" ref="J89:J91" si="221">H89*I89</f>
        <v>0</v>
      </c>
      <c r="K89" s="123"/>
      <c r="L89" s="124"/>
      <c r="M89" s="125">
        <f t="shared" ref="M89:M91" si="222">K89*L89</f>
        <v>0</v>
      </c>
      <c r="N89" s="123"/>
      <c r="O89" s="124"/>
      <c r="P89" s="125">
        <f t="shared" ref="P89:P91" si="223">N89*O89</f>
        <v>0</v>
      </c>
      <c r="Q89" s="123"/>
      <c r="R89" s="124"/>
      <c r="S89" s="125">
        <f t="shared" ref="S89:S91" si="224">Q89*R89</f>
        <v>0</v>
      </c>
      <c r="T89" s="123"/>
      <c r="U89" s="124"/>
      <c r="V89" s="125">
        <f t="shared" ref="V89:V91" si="225">T89*U89</f>
        <v>0</v>
      </c>
      <c r="W89" s="126">
        <f t="shared" ref="W89:W91" si="226">G89+M89+S89</f>
        <v>0</v>
      </c>
      <c r="X89" s="127">
        <f t="shared" ref="X89:X91" si="227">J89+P89+V89</f>
        <v>0</v>
      </c>
      <c r="Y89" s="127">
        <f t="shared" si="218"/>
        <v>0</v>
      </c>
      <c r="Z89" s="128" t="e">
        <f t="shared" si="219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76</v>
      </c>
      <c r="B90" s="120" t="s">
        <v>187</v>
      </c>
      <c r="C90" s="215" t="s">
        <v>185</v>
      </c>
      <c r="D90" s="203" t="s">
        <v>186</v>
      </c>
      <c r="E90" s="123"/>
      <c r="F90" s="124"/>
      <c r="G90" s="125">
        <f t="shared" si="220"/>
        <v>0</v>
      </c>
      <c r="H90" s="123"/>
      <c r="I90" s="124"/>
      <c r="J90" s="125">
        <f t="shared" si="221"/>
        <v>0</v>
      </c>
      <c r="K90" s="123"/>
      <c r="L90" s="124"/>
      <c r="M90" s="125">
        <f t="shared" si="222"/>
        <v>0</v>
      </c>
      <c r="N90" s="123"/>
      <c r="O90" s="124"/>
      <c r="P90" s="125">
        <f t="shared" si="223"/>
        <v>0</v>
      </c>
      <c r="Q90" s="123"/>
      <c r="R90" s="124"/>
      <c r="S90" s="125">
        <f t="shared" si="224"/>
        <v>0</v>
      </c>
      <c r="T90" s="123"/>
      <c r="U90" s="124"/>
      <c r="V90" s="125">
        <f t="shared" si="225"/>
        <v>0</v>
      </c>
      <c r="W90" s="126">
        <f t="shared" si="226"/>
        <v>0</v>
      </c>
      <c r="X90" s="127">
        <f t="shared" si="227"/>
        <v>0</v>
      </c>
      <c r="Y90" s="127">
        <f t="shared" si="218"/>
        <v>0</v>
      </c>
      <c r="Z90" s="128" t="e">
        <f t="shared" si="21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76</v>
      </c>
      <c r="B91" s="133" t="s">
        <v>188</v>
      </c>
      <c r="C91" s="215" t="s">
        <v>185</v>
      </c>
      <c r="D91" s="205" t="s">
        <v>186</v>
      </c>
      <c r="E91" s="135"/>
      <c r="F91" s="136"/>
      <c r="G91" s="137">
        <f t="shared" si="220"/>
        <v>0</v>
      </c>
      <c r="H91" s="135"/>
      <c r="I91" s="136"/>
      <c r="J91" s="137">
        <f t="shared" si="221"/>
        <v>0</v>
      </c>
      <c r="K91" s="135"/>
      <c r="L91" s="136"/>
      <c r="M91" s="137">
        <f t="shared" si="222"/>
        <v>0</v>
      </c>
      <c r="N91" s="135"/>
      <c r="O91" s="136"/>
      <c r="P91" s="137">
        <f t="shared" si="223"/>
        <v>0</v>
      </c>
      <c r="Q91" s="135"/>
      <c r="R91" s="136"/>
      <c r="S91" s="137">
        <f t="shared" si="224"/>
        <v>0</v>
      </c>
      <c r="T91" s="135"/>
      <c r="U91" s="136"/>
      <c r="V91" s="137">
        <f t="shared" si="225"/>
        <v>0</v>
      </c>
      <c r="W91" s="138">
        <f t="shared" si="226"/>
        <v>0</v>
      </c>
      <c r="X91" s="127">
        <f t="shared" si="227"/>
        <v>0</v>
      </c>
      <c r="Y91" s="127">
        <f t="shared" si="218"/>
        <v>0</v>
      </c>
      <c r="Z91" s="128" t="e">
        <f t="shared" si="219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08" t="s">
        <v>73</v>
      </c>
      <c r="B92" s="155" t="s">
        <v>189</v>
      </c>
      <c r="C92" s="140" t="s">
        <v>190</v>
      </c>
      <c r="D92" s="216"/>
      <c r="E92" s="217">
        <f>SUM(E93:E95)</f>
        <v>0</v>
      </c>
      <c r="F92" s="143"/>
      <c r="G92" s="144">
        <f t="shared" ref="G92:H92" si="228">SUM(G93:G95)</f>
        <v>0</v>
      </c>
      <c r="H92" s="217">
        <f t="shared" si="228"/>
        <v>0</v>
      </c>
      <c r="I92" s="143"/>
      <c r="J92" s="144">
        <f t="shared" ref="J92:K92" si="229">SUM(J93:J95)</f>
        <v>0</v>
      </c>
      <c r="K92" s="217">
        <f t="shared" si="229"/>
        <v>0</v>
      </c>
      <c r="L92" s="143"/>
      <c r="M92" s="144">
        <f t="shared" ref="M92:N92" si="230">SUM(M93:M95)</f>
        <v>0</v>
      </c>
      <c r="N92" s="217">
        <f t="shared" si="230"/>
        <v>0</v>
      </c>
      <c r="O92" s="143"/>
      <c r="P92" s="144">
        <f t="shared" ref="P92:Q92" si="231">SUM(P93:P95)</f>
        <v>0</v>
      </c>
      <c r="Q92" s="217">
        <f t="shared" si="231"/>
        <v>0</v>
      </c>
      <c r="R92" s="143"/>
      <c r="S92" s="144">
        <f t="shared" ref="S92:T92" si="232">SUM(S93:S95)</f>
        <v>0</v>
      </c>
      <c r="T92" s="217">
        <f t="shared" si="232"/>
        <v>0</v>
      </c>
      <c r="U92" s="143"/>
      <c r="V92" s="144">
        <f t="shared" ref="V92:X92" si="233">SUM(V93:V95)</f>
        <v>0</v>
      </c>
      <c r="W92" s="214">
        <f t="shared" si="233"/>
        <v>0</v>
      </c>
      <c r="X92" s="214">
        <f t="shared" si="233"/>
        <v>0</v>
      </c>
      <c r="Y92" s="214">
        <f t="shared" si="218"/>
        <v>0</v>
      </c>
      <c r="Z92" s="214" t="e">
        <f t="shared" si="219"/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19" t="s">
        <v>76</v>
      </c>
      <c r="B93" s="120" t="s">
        <v>191</v>
      </c>
      <c r="C93" s="215" t="s">
        <v>192</v>
      </c>
      <c r="D93" s="218" t="s">
        <v>111</v>
      </c>
      <c r="E93" s="123"/>
      <c r="F93" s="124"/>
      <c r="G93" s="125">
        <f t="shared" ref="G93:G95" si="234">E93*F93</f>
        <v>0</v>
      </c>
      <c r="H93" s="123"/>
      <c r="I93" s="124"/>
      <c r="J93" s="125">
        <f t="shared" ref="J93:J95" si="235">H93*I93</f>
        <v>0</v>
      </c>
      <c r="K93" s="123"/>
      <c r="L93" s="124"/>
      <c r="M93" s="125">
        <f t="shared" ref="M93:M95" si="236">K93*L93</f>
        <v>0</v>
      </c>
      <c r="N93" s="123"/>
      <c r="O93" s="124"/>
      <c r="P93" s="125">
        <f t="shared" ref="P93:P95" si="237">N93*O93</f>
        <v>0</v>
      </c>
      <c r="Q93" s="123"/>
      <c r="R93" s="124"/>
      <c r="S93" s="125">
        <f t="shared" ref="S93:S95" si="238">Q93*R93</f>
        <v>0</v>
      </c>
      <c r="T93" s="123"/>
      <c r="U93" s="124"/>
      <c r="V93" s="125">
        <f t="shared" ref="V93:V95" si="239">T93*U93</f>
        <v>0</v>
      </c>
      <c r="W93" s="126">
        <f t="shared" ref="W93:W95" si="240">G93+M93+S93</f>
        <v>0</v>
      </c>
      <c r="X93" s="127">
        <f t="shared" ref="X93:X95" si="241">J93+P93+V93</f>
        <v>0</v>
      </c>
      <c r="Y93" s="127">
        <f t="shared" si="218"/>
        <v>0</v>
      </c>
      <c r="Z93" s="128" t="e">
        <f t="shared" si="219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19" t="s">
        <v>76</v>
      </c>
      <c r="B94" s="120" t="s">
        <v>193</v>
      </c>
      <c r="C94" s="188" t="s">
        <v>192</v>
      </c>
      <c r="D94" s="203" t="s">
        <v>111</v>
      </c>
      <c r="E94" s="123"/>
      <c r="F94" s="124"/>
      <c r="G94" s="125">
        <f t="shared" si="234"/>
        <v>0</v>
      </c>
      <c r="H94" s="123"/>
      <c r="I94" s="124"/>
      <c r="J94" s="125">
        <f t="shared" si="235"/>
        <v>0</v>
      </c>
      <c r="K94" s="123"/>
      <c r="L94" s="124"/>
      <c r="M94" s="125">
        <f t="shared" si="236"/>
        <v>0</v>
      </c>
      <c r="N94" s="123"/>
      <c r="O94" s="124"/>
      <c r="P94" s="125">
        <f t="shared" si="237"/>
        <v>0</v>
      </c>
      <c r="Q94" s="123"/>
      <c r="R94" s="124"/>
      <c r="S94" s="125">
        <f t="shared" si="238"/>
        <v>0</v>
      </c>
      <c r="T94" s="123"/>
      <c r="U94" s="124"/>
      <c r="V94" s="125">
        <f t="shared" si="239"/>
        <v>0</v>
      </c>
      <c r="W94" s="126">
        <f t="shared" si="240"/>
        <v>0</v>
      </c>
      <c r="X94" s="127">
        <f t="shared" si="241"/>
        <v>0</v>
      </c>
      <c r="Y94" s="127">
        <f t="shared" si="218"/>
        <v>0</v>
      </c>
      <c r="Z94" s="128" t="e">
        <f t="shared" si="219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32" t="s">
        <v>76</v>
      </c>
      <c r="B95" s="133" t="s">
        <v>194</v>
      </c>
      <c r="C95" s="164" t="s">
        <v>192</v>
      </c>
      <c r="D95" s="205" t="s">
        <v>111</v>
      </c>
      <c r="E95" s="135"/>
      <c r="F95" s="136"/>
      <c r="G95" s="137">
        <f t="shared" si="234"/>
        <v>0</v>
      </c>
      <c r="H95" s="135"/>
      <c r="I95" s="136"/>
      <c r="J95" s="137">
        <f t="shared" si="235"/>
        <v>0</v>
      </c>
      <c r="K95" s="135"/>
      <c r="L95" s="136"/>
      <c r="M95" s="137">
        <f t="shared" si="236"/>
        <v>0</v>
      </c>
      <c r="N95" s="135"/>
      <c r="O95" s="136"/>
      <c r="P95" s="137">
        <f t="shared" si="237"/>
        <v>0</v>
      </c>
      <c r="Q95" s="135"/>
      <c r="R95" s="136"/>
      <c r="S95" s="137">
        <f t="shared" si="238"/>
        <v>0</v>
      </c>
      <c r="T95" s="135"/>
      <c r="U95" s="136"/>
      <c r="V95" s="137">
        <f t="shared" si="239"/>
        <v>0</v>
      </c>
      <c r="W95" s="138">
        <f t="shared" si="240"/>
        <v>0</v>
      </c>
      <c r="X95" s="127">
        <f t="shared" si="241"/>
        <v>0</v>
      </c>
      <c r="Y95" s="127">
        <f t="shared" si="218"/>
        <v>0</v>
      </c>
      <c r="Z95" s="128" t="e">
        <f t="shared" si="219"/>
        <v>#DIV/0!</v>
      </c>
      <c r="AA95" s="13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08" t="s">
        <v>73</v>
      </c>
      <c r="B96" s="155" t="s">
        <v>195</v>
      </c>
      <c r="C96" s="219" t="s">
        <v>196</v>
      </c>
      <c r="D96" s="220"/>
      <c r="E96" s="217">
        <f>SUM(E97:E99)</f>
        <v>0</v>
      </c>
      <c r="F96" s="143"/>
      <c r="G96" s="144">
        <f t="shared" ref="G96:H96" si="242">SUM(G97:G99)</f>
        <v>0</v>
      </c>
      <c r="H96" s="217">
        <f t="shared" si="242"/>
        <v>0</v>
      </c>
      <c r="I96" s="143"/>
      <c r="J96" s="144">
        <f t="shared" ref="J96:K96" si="243">SUM(J97:J99)</f>
        <v>0</v>
      </c>
      <c r="K96" s="217">
        <f t="shared" si="243"/>
        <v>0</v>
      </c>
      <c r="L96" s="143"/>
      <c r="M96" s="144">
        <f t="shared" ref="M96:N96" si="244">SUM(M97:M99)</f>
        <v>0</v>
      </c>
      <c r="N96" s="217">
        <f t="shared" si="244"/>
        <v>0</v>
      </c>
      <c r="O96" s="143"/>
      <c r="P96" s="144">
        <f t="shared" ref="P96:Q96" si="245">SUM(P97:P99)</f>
        <v>0</v>
      </c>
      <c r="Q96" s="217">
        <f t="shared" si="245"/>
        <v>0</v>
      </c>
      <c r="R96" s="143"/>
      <c r="S96" s="144">
        <f t="shared" ref="S96:T96" si="246">SUM(S97:S99)</f>
        <v>0</v>
      </c>
      <c r="T96" s="217">
        <f t="shared" si="246"/>
        <v>0</v>
      </c>
      <c r="U96" s="143"/>
      <c r="V96" s="144">
        <f t="shared" ref="V96:X96" si="247">SUM(V97:V99)</f>
        <v>0</v>
      </c>
      <c r="W96" s="214">
        <f t="shared" si="247"/>
        <v>0</v>
      </c>
      <c r="X96" s="214">
        <f t="shared" si="247"/>
        <v>0</v>
      </c>
      <c r="Y96" s="214">
        <f t="shared" si="218"/>
        <v>0</v>
      </c>
      <c r="Z96" s="214" t="e">
        <f t="shared" si="219"/>
        <v>#DIV/0!</v>
      </c>
      <c r="AA96" s="146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19" t="s">
        <v>76</v>
      </c>
      <c r="B97" s="120" t="s">
        <v>197</v>
      </c>
      <c r="C97" s="221" t="s">
        <v>117</v>
      </c>
      <c r="D97" s="222" t="s">
        <v>118</v>
      </c>
      <c r="E97" s="123"/>
      <c r="F97" s="124"/>
      <c r="G97" s="125">
        <f t="shared" ref="G97:G99" si="248">E97*F97</f>
        <v>0</v>
      </c>
      <c r="H97" s="123"/>
      <c r="I97" s="124"/>
      <c r="J97" s="125">
        <f t="shared" ref="J97:J99" si="249">H97*I97</f>
        <v>0</v>
      </c>
      <c r="K97" s="123"/>
      <c r="L97" s="124"/>
      <c r="M97" s="125">
        <f t="shared" ref="M97:M99" si="250">K97*L97</f>
        <v>0</v>
      </c>
      <c r="N97" s="123"/>
      <c r="O97" s="124"/>
      <c r="P97" s="125">
        <f t="shared" ref="P97:P99" si="251">N97*O97</f>
        <v>0</v>
      </c>
      <c r="Q97" s="123"/>
      <c r="R97" s="124"/>
      <c r="S97" s="125">
        <f t="shared" ref="S97:S99" si="252">Q97*R97</f>
        <v>0</v>
      </c>
      <c r="T97" s="123"/>
      <c r="U97" s="124"/>
      <c r="V97" s="125">
        <f t="shared" ref="V97:V99" si="253">T97*U97</f>
        <v>0</v>
      </c>
      <c r="W97" s="126">
        <f t="shared" ref="W97:W99" si="254">G97+M97+S97</f>
        <v>0</v>
      </c>
      <c r="X97" s="127">
        <f t="shared" ref="X97:X99" si="255">J97+P97+V97</f>
        <v>0</v>
      </c>
      <c r="Y97" s="127">
        <f t="shared" si="218"/>
        <v>0</v>
      </c>
      <c r="Z97" s="128" t="e">
        <f t="shared" si="219"/>
        <v>#DIV/0!</v>
      </c>
      <c r="AA97" s="129"/>
      <c r="AB97" s="130"/>
      <c r="AC97" s="131"/>
      <c r="AD97" s="131"/>
      <c r="AE97" s="131"/>
      <c r="AF97" s="131"/>
      <c r="AG97" s="131"/>
    </row>
    <row r="98" spans="1:33" ht="30" customHeight="1" x14ac:dyDescent="0.25">
      <c r="A98" s="119" t="s">
        <v>76</v>
      </c>
      <c r="B98" s="120" t="s">
        <v>198</v>
      </c>
      <c r="C98" s="221" t="s">
        <v>117</v>
      </c>
      <c r="D98" s="222" t="s">
        <v>118</v>
      </c>
      <c r="E98" s="123"/>
      <c r="F98" s="124"/>
      <c r="G98" s="125">
        <f t="shared" si="248"/>
        <v>0</v>
      </c>
      <c r="H98" s="123"/>
      <c r="I98" s="124"/>
      <c r="J98" s="125">
        <f t="shared" si="249"/>
        <v>0</v>
      </c>
      <c r="K98" s="123"/>
      <c r="L98" s="124"/>
      <c r="M98" s="125">
        <f t="shared" si="250"/>
        <v>0</v>
      </c>
      <c r="N98" s="123"/>
      <c r="O98" s="124"/>
      <c r="P98" s="125">
        <f t="shared" si="251"/>
        <v>0</v>
      </c>
      <c r="Q98" s="123"/>
      <c r="R98" s="124"/>
      <c r="S98" s="125">
        <f t="shared" si="252"/>
        <v>0</v>
      </c>
      <c r="T98" s="123"/>
      <c r="U98" s="124"/>
      <c r="V98" s="125">
        <f t="shared" si="253"/>
        <v>0</v>
      </c>
      <c r="W98" s="126">
        <f t="shared" si="254"/>
        <v>0</v>
      </c>
      <c r="X98" s="127">
        <f t="shared" si="255"/>
        <v>0</v>
      </c>
      <c r="Y98" s="127">
        <f t="shared" si="218"/>
        <v>0</v>
      </c>
      <c r="Z98" s="128" t="e">
        <f t="shared" si="219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32" t="s">
        <v>76</v>
      </c>
      <c r="B99" s="133" t="s">
        <v>199</v>
      </c>
      <c r="C99" s="223" t="s">
        <v>117</v>
      </c>
      <c r="D99" s="222" t="s">
        <v>118</v>
      </c>
      <c r="E99" s="149"/>
      <c r="F99" s="150"/>
      <c r="G99" s="151">
        <f t="shared" si="248"/>
        <v>0</v>
      </c>
      <c r="H99" s="149"/>
      <c r="I99" s="150"/>
      <c r="J99" s="151">
        <f t="shared" si="249"/>
        <v>0</v>
      </c>
      <c r="K99" s="149"/>
      <c r="L99" s="150"/>
      <c r="M99" s="151">
        <f t="shared" si="250"/>
        <v>0</v>
      </c>
      <c r="N99" s="149"/>
      <c r="O99" s="150"/>
      <c r="P99" s="151">
        <f t="shared" si="251"/>
        <v>0</v>
      </c>
      <c r="Q99" s="149"/>
      <c r="R99" s="150"/>
      <c r="S99" s="151">
        <f t="shared" si="252"/>
        <v>0</v>
      </c>
      <c r="T99" s="149"/>
      <c r="U99" s="150"/>
      <c r="V99" s="151">
        <f t="shared" si="253"/>
        <v>0</v>
      </c>
      <c r="W99" s="138">
        <f t="shared" si="254"/>
        <v>0</v>
      </c>
      <c r="X99" s="127">
        <f t="shared" si="255"/>
        <v>0</v>
      </c>
      <c r="Y99" s="127">
        <f t="shared" si="218"/>
        <v>0</v>
      </c>
      <c r="Z99" s="128" t="e">
        <f t="shared" si="219"/>
        <v>#DIV/0!</v>
      </c>
      <c r="AA99" s="152"/>
      <c r="AB99" s="131"/>
      <c r="AC99" s="131"/>
      <c r="AD99" s="131"/>
      <c r="AE99" s="131"/>
      <c r="AF99" s="131"/>
      <c r="AG99" s="131"/>
    </row>
    <row r="100" spans="1:33" ht="39.75" customHeight="1" x14ac:dyDescent="0.25">
      <c r="A100" s="415" t="s">
        <v>200</v>
      </c>
      <c r="B100" s="386"/>
      <c r="C100" s="386"/>
      <c r="D100" s="387"/>
      <c r="E100" s="190"/>
      <c r="F100" s="190"/>
      <c r="G100" s="173">
        <f>G88+G92+G96</f>
        <v>0</v>
      </c>
      <c r="H100" s="190"/>
      <c r="I100" s="190"/>
      <c r="J100" s="173">
        <f>J88+J92+J96</f>
        <v>0</v>
      </c>
      <c r="K100" s="190"/>
      <c r="L100" s="190"/>
      <c r="M100" s="173">
        <f>M88+M92+M96</f>
        <v>0</v>
      </c>
      <c r="N100" s="190"/>
      <c r="O100" s="190"/>
      <c r="P100" s="173">
        <f>P88+P92+P96</f>
        <v>0</v>
      </c>
      <c r="Q100" s="190"/>
      <c r="R100" s="190"/>
      <c r="S100" s="173">
        <f>S88+S92+S96</f>
        <v>0</v>
      </c>
      <c r="T100" s="190"/>
      <c r="U100" s="190"/>
      <c r="V100" s="173">
        <f t="shared" ref="V100:X100" si="256">V88+V92+V96</f>
        <v>0</v>
      </c>
      <c r="W100" s="192">
        <f t="shared" si="256"/>
        <v>0</v>
      </c>
      <c r="X100" s="192">
        <f t="shared" si="256"/>
        <v>0</v>
      </c>
      <c r="Y100" s="192">
        <f t="shared" si="218"/>
        <v>0</v>
      </c>
      <c r="Z100" s="192" t="e">
        <f t="shared" si="219"/>
        <v>#DIV/0!</v>
      </c>
      <c r="AA100" s="178"/>
      <c r="AB100" s="5"/>
      <c r="AC100" s="7"/>
      <c r="AD100" s="7"/>
      <c r="AE100" s="7"/>
      <c r="AF100" s="7"/>
      <c r="AG100" s="7"/>
    </row>
    <row r="101" spans="1:33" ht="30" customHeight="1" x14ac:dyDescent="0.25">
      <c r="A101" s="179" t="s">
        <v>71</v>
      </c>
      <c r="B101" s="180">
        <v>6</v>
      </c>
      <c r="C101" s="181" t="s">
        <v>201</v>
      </c>
      <c r="D101" s="182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6"/>
      <c r="X101" s="106"/>
      <c r="Y101" s="213"/>
      <c r="Z101" s="106"/>
      <c r="AA101" s="107"/>
      <c r="AB101" s="7"/>
      <c r="AC101" s="7"/>
      <c r="AD101" s="7"/>
      <c r="AE101" s="7"/>
      <c r="AF101" s="7"/>
      <c r="AG101" s="7"/>
    </row>
    <row r="102" spans="1:33" ht="30" customHeight="1" x14ac:dyDescent="0.25">
      <c r="A102" s="108" t="s">
        <v>73</v>
      </c>
      <c r="B102" s="155" t="s">
        <v>202</v>
      </c>
      <c r="C102" s="224" t="s">
        <v>203</v>
      </c>
      <c r="D102" s="111"/>
      <c r="E102" s="112">
        <f>SUM(E103:E105)</f>
        <v>0</v>
      </c>
      <c r="F102" s="113"/>
      <c r="G102" s="114">
        <f t="shared" ref="G102:H102" si="257">SUM(G103:G105)</f>
        <v>0</v>
      </c>
      <c r="H102" s="112">
        <f t="shared" si="257"/>
        <v>0</v>
      </c>
      <c r="I102" s="113"/>
      <c r="J102" s="114">
        <f t="shared" ref="J102:K102" si="258">SUM(J103:J105)</f>
        <v>0</v>
      </c>
      <c r="K102" s="112">
        <f t="shared" si="258"/>
        <v>0</v>
      </c>
      <c r="L102" s="113"/>
      <c r="M102" s="114">
        <f t="shared" ref="M102:N102" si="259">SUM(M103:M105)</f>
        <v>0</v>
      </c>
      <c r="N102" s="112">
        <f t="shared" si="259"/>
        <v>0</v>
      </c>
      <c r="O102" s="113"/>
      <c r="P102" s="114">
        <f t="shared" ref="P102:Q102" si="260">SUM(P103:P105)</f>
        <v>0</v>
      </c>
      <c r="Q102" s="112">
        <f t="shared" si="260"/>
        <v>0</v>
      </c>
      <c r="R102" s="113"/>
      <c r="S102" s="114">
        <f t="shared" ref="S102:T102" si="261">SUM(S103:S105)</f>
        <v>0</v>
      </c>
      <c r="T102" s="112">
        <f t="shared" si="261"/>
        <v>0</v>
      </c>
      <c r="U102" s="113"/>
      <c r="V102" s="114">
        <f t="shared" ref="V102:X102" si="262">SUM(V103:V105)</f>
        <v>0</v>
      </c>
      <c r="W102" s="114">
        <f t="shared" si="262"/>
        <v>0</v>
      </c>
      <c r="X102" s="114">
        <f t="shared" si="262"/>
        <v>0</v>
      </c>
      <c r="Y102" s="114">
        <f t="shared" ref="Y102:Y114" si="263">W102-X102</f>
        <v>0</v>
      </c>
      <c r="Z102" s="116" t="e">
        <f t="shared" ref="Z102:Z114" si="264">Y102/W102</f>
        <v>#DIV/0!</v>
      </c>
      <c r="AA102" s="117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76</v>
      </c>
      <c r="B103" s="120" t="s">
        <v>204</v>
      </c>
      <c r="C103" s="188" t="s">
        <v>205</v>
      </c>
      <c r="D103" s="122" t="s">
        <v>111</v>
      </c>
      <c r="E103" s="123"/>
      <c r="F103" s="124"/>
      <c r="G103" s="125">
        <f t="shared" ref="G103:G105" si="265">E103*F103</f>
        <v>0</v>
      </c>
      <c r="H103" s="123"/>
      <c r="I103" s="124"/>
      <c r="J103" s="125">
        <f t="shared" ref="J103:J105" si="266">H103*I103</f>
        <v>0</v>
      </c>
      <c r="K103" s="123"/>
      <c r="L103" s="124"/>
      <c r="M103" s="125">
        <f t="shared" ref="M103:M105" si="267">K103*L103</f>
        <v>0</v>
      </c>
      <c r="N103" s="123"/>
      <c r="O103" s="124"/>
      <c r="P103" s="125">
        <f t="shared" ref="P103:P105" si="268">N103*O103</f>
        <v>0</v>
      </c>
      <c r="Q103" s="123"/>
      <c r="R103" s="124"/>
      <c r="S103" s="125">
        <f t="shared" ref="S103:S105" si="269">Q103*R103</f>
        <v>0</v>
      </c>
      <c r="T103" s="123"/>
      <c r="U103" s="124"/>
      <c r="V103" s="125">
        <f t="shared" ref="V103:V105" si="270">T103*U103</f>
        <v>0</v>
      </c>
      <c r="W103" s="126">
        <f t="shared" ref="W103:W105" si="271">G103+M103+S103</f>
        <v>0</v>
      </c>
      <c r="X103" s="127">
        <f t="shared" ref="X103:X105" si="272">J103+P103+V103</f>
        <v>0</v>
      </c>
      <c r="Y103" s="127">
        <f t="shared" si="263"/>
        <v>0</v>
      </c>
      <c r="Z103" s="128" t="e">
        <f t="shared" si="26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76</v>
      </c>
      <c r="B104" s="120" t="s">
        <v>206</v>
      </c>
      <c r="C104" s="188" t="s">
        <v>205</v>
      </c>
      <c r="D104" s="122" t="s">
        <v>111</v>
      </c>
      <c r="E104" s="123"/>
      <c r="F104" s="124"/>
      <c r="G104" s="125">
        <f t="shared" si="265"/>
        <v>0</v>
      </c>
      <c r="H104" s="123"/>
      <c r="I104" s="124"/>
      <c r="J104" s="125">
        <f t="shared" si="266"/>
        <v>0</v>
      </c>
      <c r="K104" s="123"/>
      <c r="L104" s="124"/>
      <c r="M104" s="125">
        <f t="shared" si="267"/>
        <v>0</v>
      </c>
      <c r="N104" s="123"/>
      <c r="O104" s="124"/>
      <c r="P104" s="125">
        <f t="shared" si="268"/>
        <v>0</v>
      </c>
      <c r="Q104" s="123"/>
      <c r="R104" s="124"/>
      <c r="S104" s="125">
        <f t="shared" si="269"/>
        <v>0</v>
      </c>
      <c r="T104" s="123"/>
      <c r="U104" s="124"/>
      <c r="V104" s="125">
        <f t="shared" si="270"/>
        <v>0</v>
      </c>
      <c r="W104" s="126">
        <f t="shared" si="271"/>
        <v>0</v>
      </c>
      <c r="X104" s="127">
        <f t="shared" si="272"/>
        <v>0</v>
      </c>
      <c r="Y104" s="127">
        <f t="shared" si="263"/>
        <v>0</v>
      </c>
      <c r="Z104" s="128" t="e">
        <f t="shared" si="26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76</v>
      </c>
      <c r="B105" s="133" t="s">
        <v>207</v>
      </c>
      <c r="C105" s="164" t="s">
        <v>205</v>
      </c>
      <c r="D105" s="134" t="s">
        <v>111</v>
      </c>
      <c r="E105" s="135"/>
      <c r="F105" s="136"/>
      <c r="G105" s="137">
        <f t="shared" si="265"/>
        <v>0</v>
      </c>
      <c r="H105" s="135"/>
      <c r="I105" s="136"/>
      <c r="J105" s="137">
        <f t="shared" si="266"/>
        <v>0</v>
      </c>
      <c r="K105" s="135"/>
      <c r="L105" s="136"/>
      <c r="M105" s="137">
        <f t="shared" si="267"/>
        <v>0</v>
      </c>
      <c r="N105" s="135"/>
      <c r="O105" s="136"/>
      <c r="P105" s="137">
        <f t="shared" si="268"/>
        <v>0</v>
      </c>
      <c r="Q105" s="135"/>
      <c r="R105" s="136"/>
      <c r="S105" s="137">
        <f t="shared" si="269"/>
        <v>0</v>
      </c>
      <c r="T105" s="135"/>
      <c r="U105" s="136"/>
      <c r="V105" s="137">
        <f t="shared" si="270"/>
        <v>0</v>
      </c>
      <c r="W105" s="138">
        <f t="shared" si="271"/>
        <v>0</v>
      </c>
      <c r="X105" s="127">
        <f t="shared" si="272"/>
        <v>0</v>
      </c>
      <c r="Y105" s="127">
        <f t="shared" si="263"/>
        <v>0</v>
      </c>
      <c r="Z105" s="128" t="e">
        <f t="shared" si="26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08" t="s">
        <v>71</v>
      </c>
      <c r="B106" s="155" t="s">
        <v>208</v>
      </c>
      <c r="C106" s="225" t="s">
        <v>209</v>
      </c>
      <c r="D106" s="141"/>
      <c r="E106" s="142">
        <f>SUM(E107:E109)</f>
        <v>0</v>
      </c>
      <c r="F106" s="143"/>
      <c r="G106" s="144">
        <f t="shared" ref="G106:H106" si="273">SUM(G107:G109)</f>
        <v>0</v>
      </c>
      <c r="H106" s="142">
        <f t="shared" si="273"/>
        <v>0</v>
      </c>
      <c r="I106" s="143"/>
      <c r="J106" s="144">
        <f t="shared" ref="J106:K106" si="274">SUM(J107:J109)</f>
        <v>0</v>
      </c>
      <c r="K106" s="142">
        <f t="shared" si="274"/>
        <v>0</v>
      </c>
      <c r="L106" s="143"/>
      <c r="M106" s="144">
        <f t="shared" ref="M106:N106" si="275">SUM(M107:M109)</f>
        <v>0</v>
      </c>
      <c r="N106" s="142">
        <f t="shared" si="275"/>
        <v>0</v>
      </c>
      <c r="O106" s="143"/>
      <c r="P106" s="144">
        <f t="shared" ref="P106:Q106" si="276">SUM(P107:P109)</f>
        <v>0</v>
      </c>
      <c r="Q106" s="142">
        <f t="shared" si="276"/>
        <v>0</v>
      </c>
      <c r="R106" s="143"/>
      <c r="S106" s="144">
        <f t="shared" ref="S106:T106" si="277">SUM(S107:S109)</f>
        <v>0</v>
      </c>
      <c r="T106" s="142">
        <f t="shared" si="277"/>
        <v>0</v>
      </c>
      <c r="U106" s="143"/>
      <c r="V106" s="144">
        <f t="shared" ref="V106:X106" si="278">SUM(V107:V109)</f>
        <v>0</v>
      </c>
      <c r="W106" s="144">
        <f t="shared" si="278"/>
        <v>0</v>
      </c>
      <c r="X106" s="144">
        <f t="shared" si="278"/>
        <v>0</v>
      </c>
      <c r="Y106" s="144">
        <f t="shared" si="263"/>
        <v>0</v>
      </c>
      <c r="Z106" s="144" t="e">
        <f t="shared" si="264"/>
        <v>#DIV/0!</v>
      </c>
      <c r="AA106" s="146"/>
      <c r="AB106" s="118"/>
      <c r="AC106" s="118"/>
      <c r="AD106" s="118"/>
      <c r="AE106" s="118"/>
      <c r="AF106" s="118"/>
      <c r="AG106" s="118"/>
    </row>
    <row r="107" spans="1:33" ht="30" customHeight="1" x14ac:dyDescent="0.25">
      <c r="A107" s="119" t="s">
        <v>76</v>
      </c>
      <c r="B107" s="120" t="s">
        <v>210</v>
      </c>
      <c r="C107" s="188" t="s">
        <v>205</v>
      </c>
      <c r="D107" s="122" t="s">
        <v>111</v>
      </c>
      <c r="E107" s="123"/>
      <c r="F107" s="124"/>
      <c r="G107" s="125">
        <f t="shared" ref="G107:G109" si="279">E107*F107</f>
        <v>0</v>
      </c>
      <c r="H107" s="123"/>
      <c r="I107" s="124"/>
      <c r="J107" s="125">
        <f t="shared" ref="J107:J109" si="280">H107*I107</f>
        <v>0</v>
      </c>
      <c r="K107" s="123"/>
      <c r="L107" s="124"/>
      <c r="M107" s="125">
        <f t="shared" ref="M107:M109" si="281">K107*L107</f>
        <v>0</v>
      </c>
      <c r="N107" s="123"/>
      <c r="O107" s="124"/>
      <c r="P107" s="125">
        <f t="shared" ref="P107:P109" si="282">N107*O107</f>
        <v>0</v>
      </c>
      <c r="Q107" s="123"/>
      <c r="R107" s="124"/>
      <c r="S107" s="125">
        <f t="shared" ref="S107:S109" si="283">Q107*R107</f>
        <v>0</v>
      </c>
      <c r="T107" s="123"/>
      <c r="U107" s="124"/>
      <c r="V107" s="125">
        <f t="shared" ref="V107:V109" si="284">T107*U107</f>
        <v>0</v>
      </c>
      <c r="W107" s="126">
        <f t="shared" ref="W107:W109" si="285">G107+M107+S107</f>
        <v>0</v>
      </c>
      <c r="X107" s="127">
        <f t="shared" ref="X107:X109" si="286">J107+P107+V107</f>
        <v>0</v>
      </c>
      <c r="Y107" s="127">
        <f t="shared" si="263"/>
        <v>0</v>
      </c>
      <c r="Z107" s="128" t="e">
        <f t="shared" si="264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19" t="s">
        <v>76</v>
      </c>
      <c r="B108" s="120" t="s">
        <v>211</v>
      </c>
      <c r="C108" s="188" t="s">
        <v>205</v>
      </c>
      <c r="D108" s="122" t="s">
        <v>111</v>
      </c>
      <c r="E108" s="123"/>
      <c r="F108" s="124"/>
      <c r="G108" s="125">
        <f t="shared" si="279"/>
        <v>0</v>
      </c>
      <c r="H108" s="123"/>
      <c r="I108" s="124"/>
      <c r="J108" s="125">
        <f t="shared" si="280"/>
        <v>0</v>
      </c>
      <c r="K108" s="123"/>
      <c r="L108" s="124"/>
      <c r="M108" s="125">
        <f t="shared" si="281"/>
        <v>0</v>
      </c>
      <c r="N108" s="123"/>
      <c r="O108" s="124"/>
      <c r="P108" s="125">
        <f t="shared" si="282"/>
        <v>0</v>
      </c>
      <c r="Q108" s="123"/>
      <c r="R108" s="124"/>
      <c r="S108" s="125">
        <f t="shared" si="283"/>
        <v>0</v>
      </c>
      <c r="T108" s="123"/>
      <c r="U108" s="124"/>
      <c r="V108" s="125">
        <f t="shared" si="284"/>
        <v>0</v>
      </c>
      <c r="W108" s="126">
        <f t="shared" si="285"/>
        <v>0</v>
      </c>
      <c r="X108" s="127">
        <f t="shared" si="286"/>
        <v>0</v>
      </c>
      <c r="Y108" s="127">
        <f t="shared" si="263"/>
        <v>0</v>
      </c>
      <c r="Z108" s="128" t="e">
        <f t="shared" si="264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32" t="s">
        <v>76</v>
      </c>
      <c r="B109" s="133" t="s">
        <v>212</v>
      </c>
      <c r="C109" s="164" t="s">
        <v>205</v>
      </c>
      <c r="D109" s="134" t="s">
        <v>111</v>
      </c>
      <c r="E109" s="135"/>
      <c r="F109" s="136"/>
      <c r="G109" s="137">
        <f t="shared" si="279"/>
        <v>0</v>
      </c>
      <c r="H109" s="135"/>
      <c r="I109" s="136"/>
      <c r="J109" s="137">
        <f t="shared" si="280"/>
        <v>0</v>
      </c>
      <c r="K109" s="135"/>
      <c r="L109" s="136"/>
      <c r="M109" s="137">
        <f t="shared" si="281"/>
        <v>0</v>
      </c>
      <c r="N109" s="135"/>
      <c r="O109" s="136"/>
      <c r="P109" s="137">
        <f t="shared" si="282"/>
        <v>0</v>
      </c>
      <c r="Q109" s="135"/>
      <c r="R109" s="136"/>
      <c r="S109" s="137">
        <f t="shared" si="283"/>
        <v>0</v>
      </c>
      <c r="T109" s="135"/>
      <c r="U109" s="136"/>
      <c r="V109" s="137">
        <f t="shared" si="284"/>
        <v>0</v>
      </c>
      <c r="W109" s="138">
        <f t="shared" si="285"/>
        <v>0</v>
      </c>
      <c r="X109" s="127">
        <f t="shared" si="286"/>
        <v>0</v>
      </c>
      <c r="Y109" s="127">
        <f t="shared" si="263"/>
        <v>0</v>
      </c>
      <c r="Z109" s="128" t="e">
        <f t="shared" si="264"/>
        <v>#DIV/0!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08" t="s">
        <v>71</v>
      </c>
      <c r="B110" s="155" t="s">
        <v>213</v>
      </c>
      <c r="C110" s="225" t="s">
        <v>214</v>
      </c>
      <c r="D110" s="141"/>
      <c r="E110" s="142">
        <f>SUM(E111:E113)</f>
        <v>0</v>
      </c>
      <c r="F110" s="143"/>
      <c r="G110" s="144">
        <f t="shared" ref="G110:H110" si="287">SUM(G111:G113)</f>
        <v>0</v>
      </c>
      <c r="H110" s="142">
        <f t="shared" si="287"/>
        <v>0</v>
      </c>
      <c r="I110" s="143"/>
      <c r="J110" s="144">
        <f t="shared" ref="J110:K110" si="288">SUM(J111:J113)</f>
        <v>0</v>
      </c>
      <c r="K110" s="142">
        <f t="shared" si="288"/>
        <v>0</v>
      </c>
      <c r="L110" s="143"/>
      <c r="M110" s="144">
        <f t="shared" ref="M110:N110" si="289">SUM(M111:M113)</f>
        <v>0</v>
      </c>
      <c r="N110" s="142">
        <f t="shared" si="289"/>
        <v>0</v>
      </c>
      <c r="O110" s="143"/>
      <c r="P110" s="144">
        <f t="shared" ref="P110:Q110" si="290">SUM(P111:P113)</f>
        <v>0</v>
      </c>
      <c r="Q110" s="142">
        <f t="shared" si="290"/>
        <v>0</v>
      </c>
      <c r="R110" s="143"/>
      <c r="S110" s="144">
        <f t="shared" ref="S110:T110" si="291">SUM(S111:S113)</f>
        <v>0</v>
      </c>
      <c r="T110" s="142">
        <f t="shared" si="291"/>
        <v>0</v>
      </c>
      <c r="U110" s="143"/>
      <c r="V110" s="144">
        <f t="shared" ref="V110:X110" si="292">SUM(V111:V113)</f>
        <v>0</v>
      </c>
      <c r="W110" s="144">
        <f t="shared" si="292"/>
        <v>0</v>
      </c>
      <c r="X110" s="144">
        <f t="shared" si="292"/>
        <v>0</v>
      </c>
      <c r="Y110" s="144">
        <f t="shared" si="263"/>
        <v>0</v>
      </c>
      <c r="Z110" s="144" t="e">
        <f t="shared" si="264"/>
        <v>#DIV/0!</v>
      </c>
      <c r="AA110" s="146"/>
      <c r="AB110" s="118"/>
      <c r="AC110" s="118"/>
      <c r="AD110" s="118"/>
      <c r="AE110" s="118"/>
      <c r="AF110" s="118"/>
      <c r="AG110" s="118"/>
    </row>
    <row r="111" spans="1:33" ht="30" customHeight="1" x14ac:dyDescent="0.25">
      <c r="A111" s="119" t="s">
        <v>76</v>
      </c>
      <c r="B111" s="120" t="s">
        <v>215</v>
      </c>
      <c r="C111" s="188" t="s">
        <v>205</v>
      </c>
      <c r="D111" s="122" t="s">
        <v>111</v>
      </c>
      <c r="E111" s="123"/>
      <c r="F111" s="124"/>
      <c r="G111" s="125">
        <f t="shared" ref="G111:G113" si="293">E111*F111</f>
        <v>0</v>
      </c>
      <c r="H111" s="123"/>
      <c r="I111" s="124"/>
      <c r="J111" s="125">
        <f t="shared" ref="J111:J113" si="294">H111*I111</f>
        <v>0</v>
      </c>
      <c r="K111" s="123"/>
      <c r="L111" s="124"/>
      <c r="M111" s="125">
        <f t="shared" ref="M111:M113" si="295">K111*L111</f>
        <v>0</v>
      </c>
      <c r="N111" s="123"/>
      <c r="O111" s="124"/>
      <c r="P111" s="125">
        <f t="shared" ref="P111:P113" si="296">N111*O111</f>
        <v>0</v>
      </c>
      <c r="Q111" s="123"/>
      <c r="R111" s="124"/>
      <c r="S111" s="125">
        <f t="shared" ref="S111:S113" si="297">Q111*R111</f>
        <v>0</v>
      </c>
      <c r="T111" s="123"/>
      <c r="U111" s="124"/>
      <c r="V111" s="125">
        <f t="shared" ref="V111:V113" si="298">T111*U111</f>
        <v>0</v>
      </c>
      <c r="W111" s="126">
        <f t="shared" ref="W111:W113" si="299">G111+M111+S111</f>
        <v>0</v>
      </c>
      <c r="X111" s="127">
        <f t="shared" ref="X111:X113" si="300">J111+P111+V111</f>
        <v>0</v>
      </c>
      <c r="Y111" s="127">
        <f t="shared" si="263"/>
        <v>0</v>
      </c>
      <c r="Z111" s="128" t="e">
        <f t="shared" si="264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76</v>
      </c>
      <c r="B112" s="120" t="s">
        <v>216</v>
      </c>
      <c r="C112" s="188" t="s">
        <v>205</v>
      </c>
      <c r="D112" s="122" t="s">
        <v>111</v>
      </c>
      <c r="E112" s="123"/>
      <c r="F112" s="124"/>
      <c r="G112" s="125">
        <f t="shared" si="293"/>
        <v>0</v>
      </c>
      <c r="H112" s="123"/>
      <c r="I112" s="124"/>
      <c r="J112" s="125">
        <f t="shared" si="294"/>
        <v>0</v>
      </c>
      <c r="K112" s="123"/>
      <c r="L112" s="124"/>
      <c r="M112" s="125">
        <f t="shared" si="295"/>
        <v>0</v>
      </c>
      <c r="N112" s="123"/>
      <c r="O112" s="124"/>
      <c r="P112" s="125">
        <f t="shared" si="296"/>
        <v>0</v>
      </c>
      <c r="Q112" s="123"/>
      <c r="R112" s="124"/>
      <c r="S112" s="125">
        <f t="shared" si="297"/>
        <v>0</v>
      </c>
      <c r="T112" s="123"/>
      <c r="U112" s="124"/>
      <c r="V112" s="125">
        <f t="shared" si="298"/>
        <v>0</v>
      </c>
      <c r="W112" s="126">
        <f t="shared" si="299"/>
        <v>0</v>
      </c>
      <c r="X112" s="127">
        <f t="shared" si="300"/>
        <v>0</v>
      </c>
      <c r="Y112" s="127">
        <f t="shared" si="263"/>
        <v>0</v>
      </c>
      <c r="Z112" s="128" t="e">
        <f t="shared" si="264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32" t="s">
        <v>76</v>
      </c>
      <c r="B113" s="133" t="s">
        <v>217</v>
      </c>
      <c r="C113" s="164" t="s">
        <v>205</v>
      </c>
      <c r="D113" s="134" t="s">
        <v>111</v>
      </c>
      <c r="E113" s="149"/>
      <c r="F113" s="150"/>
      <c r="G113" s="151">
        <f t="shared" si="293"/>
        <v>0</v>
      </c>
      <c r="H113" s="149"/>
      <c r="I113" s="150"/>
      <c r="J113" s="151">
        <f t="shared" si="294"/>
        <v>0</v>
      </c>
      <c r="K113" s="149"/>
      <c r="L113" s="150"/>
      <c r="M113" s="151">
        <f t="shared" si="295"/>
        <v>0</v>
      </c>
      <c r="N113" s="149"/>
      <c r="O113" s="150"/>
      <c r="P113" s="151">
        <f t="shared" si="296"/>
        <v>0</v>
      </c>
      <c r="Q113" s="149"/>
      <c r="R113" s="150"/>
      <c r="S113" s="151">
        <f t="shared" si="297"/>
        <v>0</v>
      </c>
      <c r="T113" s="149"/>
      <c r="U113" s="150"/>
      <c r="V113" s="151">
        <f t="shared" si="298"/>
        <v>0</v>
      </c>
      <c r="W113" s="138">
        <f t="shared" si="299"/>
        <v>0</v>
      </c>
      <c r="X113" s="166">
        <f t="shared" si="300"/>
        <v>0</v>
      </c>
      <c r="Y113" s="166">
        <f t="shared" si="263"/>
        <v>0</v>
      </c>
      <c r="Z113" s="226" t="e">
        <f t="shared" si="264"/>
        <v>#DIV/0!</v>
      </c>
      <c r="AA113" s="13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67" t="s">
        <v>218</v>
      </c>
      <c r="B114" s="168"/>
      <c r="C114" s="169"/>
      <c r="D114" s="170"/>
      <c r="E114" s="174">
        <f>E110+E106+E102</f>
        <v>0</v>
      </c>
      <c r="F114" s="190"/>
      <c r="G114" s="173">
        <f t="shared" ref="G114:H114" si="301">G110+G106+G102</f>
        <v>0</v>
      </c>
      <c r="H114" s="174">
        <f t="shared" si="301"/>
        <v>0</v>
      </c>
      <c r="I114" s="190"/>
      <c r="J114" s="173">
        <f t="shared" ref="J114:K114" si="302">J110+J106+J102</f>
        <v>0</v>
      </c>
      <c r="K114" s="191">
        <f t="shared" si="302"/>
        <v>0</v>
      </c>
      <c r="L114" s="190"/>
      <c r="M114" s="173">
        <f t="shared" ref="M114:N114" si="303">M110+M106+M102</f>
        <v>0</v>
      </c>
      <c r="N114" s="191">
        <f t="shared" si="303"/>
        <v>0</v>
      </c>
      <c r="O114" s="190"/>
      <c r="P114" s="173">
        <f t="shared" ref="P114:Q114" si="304">P110+P106+P102</f>
        <v>0</v>
      </c>
      <c r="Q114" s="191">
        <f t="shared" si="304"/>
        <v>0</v>
      </c>
      <c r="R114" s="190"/>
      <c r="S114" s="173">
        <f t="shared" ref="S114:T114" si="305">S110+S106+S102</f>
        <v>0</v>
      </c>
      <c r="T114" s="191">
        <f t="shared" si="305"/>
        <v>0</v>
      </c>
      <c r="U114" s="190"/>
      <c r="V114" s="175">
        <f t="shared" ref="V114:X114" si="306">V110+V106+V102</f>
        <v>0</v>
      </c>
      <c r="W114" s="227">
        <f t="shared" si="306"/>
        <v>0</v>
      </c>
      <c r="X114" s="228">
        <f t="shared" si="306"/>
        <v>0</v>
      </c>
      <c r="Y114" s="228">
        <f t="shared" si="263"/>
        <v>0</v>
      </c>
      <c r="Z114" s="228" t="e">
        <f t="shared" si="264"/>
        <v>#DIV/0!</v>
      </c>
      <c r="AA114" s="229"/>
      <c r="AB114" s="7"/>
      <c r="AC114" s="7"/>
      <c r="AD114" s="7"/>
      <c r="AE114" s="7"/>
      <c r="AF114" s="7"/>
      <c r="AG114" s="7"/>
    </row>
    <row r="115" spans="1:33" ht="30" customHeight="1" x14ac:dyDescent="0.25">
      <c r="A115" s="179" t="s">
        <v>71</v>
      </c>
      <c r="B115" s="211">
        <v>7</v>
      </c>
      <c r="C115" s="181" t="s">
        <v>219</v>
      </c>
      <c r="D115" s="182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230"/>
      <c r="X115" s="230"/>
      <c r="Y115" s="183"/>
      <c r="Z115" s="230"/>
      <c r="AA115" s="231"/>
      <c r="AB115" s="7"/>
      <c r="AC115" s="7"/>
      <c r="AD115" s="7"/>
      <c r="AE115" s="7"/>
      <c r="AF115" s="7"/>
      <c r="AG115" s="7"/>
    </row>
    <row r="116" spans="1:33" ht="30" customHeight="1" x14ac:dyDescent="0.25">
      <c r="A116" s="119" t="s">
        <v>76</v>
      </c>
      <c r="B116" s="120" t="s">
        <v>220</v>
      </c>
      <c r="C116" s="188" t="s">
        <v>221</v>
      </c>
      <c r="D116" s="122" t="s">
        <v>111</v>
      </c>
      <c r="E116" s="123"/>
      <c r="F116" s="124"/>
      <c r="G116" s="125">
        <f t="shared" ref="G116:G126" si="307">E116*F116</f>
        <v>0</v>
      </c>
      <c r="H116" s="123"/>
      <c r="I116" s="124"/>
      <c r="J116" s="125">
        <f t="shared" ref="J116:J126" si="308">H116*I116</f>
        <v>0</v>
      </c>
      <c r="K116" s="123"/>
      <c r="L116" s="124"/>
      <c r="M116" s="125">
        <f t="shared" ref="M116:M126" si="309">K116*L116</f>
        <v>0</v>
      </c>
      <c r="N116" s="123"/>
      <c r="O116" s="124"/>
      <c r="P116" s="125">
        <f t="shared" ref="P116:P126" si="310">N116*O116</f>
        <v>0</v>
      </c>
      <c r="Q116" s="123"/>
      <c r="R116" s="124"/>
      <c r="S116" s="125">
        <f t="shared" ref="S116:S126" si="311">Q116*R116</f>
        <v>0</v>
      </c>
      <c r="T116" s="123"/>
      <c r="U116" s="124"/>
      <c r="V116" s="232">
        <f t="shared" ref="V116:V126" si="312">T116*U116</f>
        <v>0</v>
      </c>
      <c r="W116" s="233">
        <f t="shared" ref="W116:W126" si="313">G116+M116+S116</f>
        <v>0</v>
      </c>
      <c r="X116" s="234">
        <f t="shared" ref="X116:X126" si="314">J116+P116+V116</f>
        <v>0</v>
      </c>
      <c r="Y116" s="234">
        <f t="shared" ref="Y116:Y127" si="315">W116-X116</f>
        <v>0</v>
      </c>
      <c r="Z116" s="235" t="e">
        <f t="shared" ref="Z116:Z127" si="316">Y116/W116</f>
        <v>#DIV/0!</v>
      </c>
      <c r="AA116" s="236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76</v>
      </c>
      <c r="B117" s="120" t="s">
        <v>222</v>
      </c>
      <c r="C117" s="188" t="s">
        <v>223</v>
      </c>
      <c r="D117" s="122" t="s">
        <v>111</v>
      </c>
      <c r="E117" s="123"/>
      <c r="F117" s="124"/>
      <c r="G117" s="125">
        <f t="shared" si="307"/>
        <v>0</v>
      </c>
      <c r="H117" s="123"/>
      <c r="I117" s="124"/>
      <c r="J117" s="125">
        <f t="shared" si="308"/>
        <v>0</v>
      </c>
      <c r="K117" s="123"/>
      <c r="L117" s="124"/>
      <c r="M117" s="125">
        <f t="shared" si="309"/>
        <v>0</v>
      </c>
      <c r="N117" s="123"/>
      <c r="O117" s="124"/>
      <c r="P117" s="125">
        <f t="shared" si="310"/>
        <v>0</v>
      </c>
      <c r="Q117" s="123"/>
      <c r="R117" s="124"/>
      <c r="S117" s="125">
        <f t="shared" si="311"/>
        <v>0</v>
      </c>
      <c r="T117" s="123"/>
      <c r="U117" s="124"/>
      <c r="V117" s="232">
        <f t="shared" si="312"/>
        <v>0</v>
      </c>
      <c r="W117" s="237">
        <f t="shared" si="313"/>
        <v>0</v>
      </c>
      <c r="X117" s="127">
        <f t="shared" si="314"/>
        <v>0</v>
      </c>
      <c r="Y117" s="127">
        <f t="shared" si="315"/>
        <v>0</v>
      </c>
      <c r="Z117" s="128" t="e">
        <f t="shared" si="31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76</v>
      </c>
      <c r="B118" s="120" t="s">
        <v>224</v>
      </c>
      <c r="C118" s="188" t="s">
        <v>225</v>
      </c>
      <c r="D118" s="122" t="s">
        <v>111</v>
      </c>
      <c r="E118" s="123"/>
      <c r="F118" s="124"/>
      <c r="G118" s="125">
        <f t="shared" si="307"/>
        <v>0</v>
      </c>
      <c r="H118" s="123"/>
      <c r="I118" s="124"/>
      <c r="J118" s="125">
        <f t="shared" si="308"/>
        <v>0</v>
      </c>
      <c r="K118" s="123"/>
      <c r="L118" s="124"/>
      <c r="M118" s="125">
        <f t="shared" si="309"/>
        <v>0</v>
      </c>
      <c r="N118" s="123"/>
      <c r="O118" s="124"/>
      <c r="P118" s="125">
        <f t="shared" si="310"/>
        <v>0</v>
      </c>
      <c r="Q118" s="123"/>
      <c r="R118" s="124"/>
      <c r="S118" s="125">
        <f t="shared" si="311"/>
        <v>0</v>
      </c>
      <c r="T118" s="123"/>
      <c r="U118" s="124"/>
      <c r="V118" s="232">
        <f t="shared" si="312"/>
        <v>0</v>
      </c>
      <c r="W118" s="237">
        <f t="shared" si="313"/>
        <v>0</v>
      </c>
      <c r="X118" s="127">
        <f t="shared" si="314"/>
        <v>0</v>
      </c>
      <c r="Y118" s="127">
        <f t="shared" si="315"/>
        <v>0</v>
      </c>
      <c r="Z118" s="128" t="e">
        <f t="shared" si="31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76</v>
      </c>
      <c r="B119" s="120" t="s">
        <v>226</v>
      </c>
      <c r="C119" s="188" t="s">
        <v>227</v>
      </c>
      <c r="D119" s="122" t="s">
        <v>111</v>
      </c>
      <c r="E119" s="123"/>
      <c r="F119" s="124"/>
      <c r="G119" s="125">
        <f t="shared" si="307"/>
        <v>0</v>
      </c>
      <c r="H119" s="123"/>
      <c r="I119" s="124"/>
      <c r="J119" s="125">
        <f t="shared" si="308"/>
        <v>0</v>
      </c>
      <c r="K119" s="123"/>
      <c r="L119" s="124"/>
      <c r="M119" s="125">
        <f t="shared" si="309"/>
        <v>0</v>
      </c>
      <c r="N119" s="123"/>
      <c r="O119" s="124"/>
      <c r="P119" s="125">
        <f t="shared" si="310"/>
        <v>0</v>
      </c>
      <c r="Q119" s="123"/>
      <c r="R119" s="124"/>
      <c r="S119" s="125">
        <f t="shared" si="311"/>
        <v>0</v>
      </c>
      <c r="T119" s="123"/>
      <c r="U119" s="124"/>
      <c r="V119" s="232">
        <f t="shared" si="312"/>
        <v>0</v>
      </c>
      <c r="W119" s="237">
        <f t="shared" si="313"/>
        <v>0</v>
      </c>
      <c r="X119" s="127">
        <f t="shared" si="314"/>
        <v>0</v>
      </c>
      <c r="Y119" s="127">
        <f t="shared" si="315"/>
        <v>0</v>
      </c>
      <c r="Z119" s="128" t="e">
        <f t="shared" si="31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19" t="s">
        <v>76</v>
      </c>
      <c r="B120" s="120" t="s">
        <v>228</v>
      </c>
      <c r="C120" s="188" t="s">
        <v>229</v>
      </c>
      <c r="D120" s="122" t="s">
        <v>111</v>
      </c>
      <c r="E120" s="123"/>
      <c r="F120" s="124"/>
      <c r="G120" s="125">
        <f t="shared" si="307"/>
        <v>0</v>
      </c>
      <c r="H120" s="123"/>
      <c r="I120" s="124"/>
      <c r="J120" s="125">
        <f t="shared" si="308"/>
        <v>0</v>
      </c>
      <c r="K120" s="123"/>
      <c r="L120" s="124"/>
      <c r="M120" s="125">
        <f t="shared" si="309"/>
        <v>0</v>
      </c>
      <c r="N120" s="123"/>
      <c r="O120" s="124"/>
      <c r="P120" s="125">
        <f t="shared" si="310"/>
        <v>0</v>
      </c>
      <c r="Q120" s="123"/>
      <c r="R120" s="124"/>
      <c r="S120" s="125">
        <f t="shared" si="311"/>
        <v>0</v>
      </c>
      <c r="T120" s="123"/>
      <c r="U120" s="124"/>
      <c r="V120" s="232">
        <f t="shared" si="312"/>
        <v>0</v>
      </c>
      <c r="W120" s="237">
        <f t="shared" si="313"/>
        <v>0</v>
      </c>
      <c r="X120" s="127">
        <f t="shared" si="314"/>
        <v>0</v>
      </c>
      <c r="Y120" s="127">
        <f t="shared" si="315"/>
        <v>0</v>
      </c>
      <c r="Z120" s="128" t="e">
        <f t="shared" si="31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19" t="s">
        <v>76</v>
      </c>
      <c r="B121" s="120" t="s">
        <v>230</v>
      </c>
      <c r="C121" s="188" t="s">
        <v>231</v>
      </c>
      <c r="D121" s="122" t="s">
        <v>111</v>
      </c>
      <c r="E121" s="123"/>
      <c r="F121" s="124"/>
      <c r="G121" s="125">
        <f t="shared" si="307"/>
        <v>0</v>
      </c>
      <c r="H121" s="123"/>
      <c r="I121" s="124"/>
      <c r="J121" s="125">
        <f t="shared" si="308"/>
        <v>0</v>
      </c>
      <c r="K121" s="123"/>
      <c r="L121" s="124"/>
      <c r="M121" s="125">
        <f t="shared" si="309"/>
        <v>0</v>
      </c>
      <c r="N121" s="123"/>
      <c r="O121" s="124"/>
      <c r="P121" s="125">
        <f t="shared" si="310"/>
        <v>0</v>
      </c>
      <c r="Q121" s="123"/>
      <c r="R121" s="124"/>
      <c r="S121" s="125">
        <f t="shared" si="311"/>
        <v>0</v>
      </c>
      <c r="T121" s="123"/>
      <c r="U121" s="124"/>
      <c r="V121" s="232">
        <f t="shared" si="312"/>
        <v>0</v>
      </c>
      <c r="W121" s="237">
        <f t="shared" si="313"/>
        <v>0</v>
      </c>
      <c r="X121" s="127">
        <f t="shared" si="314"/>
        <v>0</v>
      </c>
      <c r="Y121" s="127">
        <f t="shared" si="315"/>
        <v>0</v>
      </c>
      <c r="Z121" s="128" t="e">
        <f t="shared" si="316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76</v>
      </c>
      <c r="B122" s="120" t="s">
        <v>232</v>
      </c>
      <c r="C122" s="188" t="s">
        <v>233</v>
      </c>
      <c r="D122" s="122" t="s">
        <v>111</v>
      </c>
      <c r="E122" s="123"/>
      <c r="F122" s="124"/>
      <c r="G122" s="125">
        <f t="shared" si="307"/>
        <v>0</v>
      </c>
      <c r="H122" s="123"/>
      <c r="I122" s="124"/>
      <c r="J122" s="125">
        <f t="shared" si="308"/>
        <v>0</v>
      </c>
      <c r="K122" s="123"/>
      <c r="L122" s="124"/>
      <c r="M122" s="125">
        <f t="shared" si="309"/>
        <v>0</v>
      </c>
      <c r="N122" s="123"/>
      <c r="O122" s="124"/>
      <c r="P122" s="125">
        <f t="shared" si="310"/>
        <v>0</v>
      </c>
      <c r="Q122" s="123"/>
      <c r="R122" s="124"/>
      <c r="S122" s="125">
        <f t="shared" si="311"/>
        <v>0</v>
      </c>
      <c r="T122" s="123"/>
      <c r="U122" s="124"/>
      <c r="V122" s="232">
        <f t="shared" si="312"/>
        <v>0</v>
      </c>
      <c r="W122" s="237">
        <f t="shared" si="313"/>
        <v>0</v>
      </c>
      <c r="X122" s="127">
        <f t="shared" si="314"/>
        <v>0</v>
      </c>
      <c r="Y122" s="127">
        <f t="shared" si="315"/>
        <v>0</v>
      </c>
      <c r="Z122" s="128" t="e">
        <f t="shared" si="316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76</v>
      </c>
      <c r="B123" s="120" t="s">
        <v>234</v>
      </c>
      <c r="C123" s="188" t="s">
        <v>235</v>
      </c>
      <c r="D123" s="122" t="s">
        <v>111</v>
      </c>
      <c r="E123" s="123"/>
      <c r="F123" s="124"/>
      <c r="G123" s="125">
        <f t="shared" si="307"/>
        <v>0</v>
      </c>
      <c r="H123" s="123"/>
      <c r="I123" s="124"/>
      <c r="J123" s="125">
        <f t="shared" si="308"/>
        <v>0</v>
      </c>
      <c r="K123" s="123"/>
      <c r="L123" s="124"/>
      <c r="M123" s="125">
        <f t="shared" si="309"/>
        <v>0</v>
      </c>
      <c r="N123" s="123"/>
      <c r="O123" s="124"/>
      <c r="P123" s="125">
        <f t="shared" si="310"/>
        <v>0</v>
      </c>
      <c r="Q123" s="123"/>
      <c r="R123" s="124"/>
      <c r="S123" s="125">
        <f t="shared" si="311"/>
        <v>0</v>
      </c>
      <c r="T123" s="123"/>
      <c r="U123" s="124"/>
      <c r="V123" s="232">
        <f t="shared" si="312"/>
        <v>0</v>
      </c>
      <c r="W123" s="237">
        <f t="shared" si="313"/>
        <v>0</v>
      </c>
      <c r="X123" s="127">
        <f t="shared" si="314"/>
        <v>0</v>
      </c>
      <c r="Y123" s="127">
        <f t="shared" si="315"/>
        <v>0</v>
      </c>
      <c r="Z123" s="128" t="e">
        <f t="shared" si="31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32" t="s">
        <v>76</v>
      </c>
      <c r="B124" s="120" t="s">
        <v>236</v>
      </c>
      <c r="C124" s="164" t="s">
        <v>237</v>
      </c>
      <c r="D124" s="122" t="s">
        <v>111</v>
      </c>
      <c r="E124" s="135"/>
      <c r="F124" s="136"/>
      <c r="G124" s="125">
        <f t="shared" si="307"/>
        <v>0</v>
      </c>
      <c r="H124" s="135"/>
      <c r="I124" s="136"/>
      <c r="J124" s="125">
        <f t="shared" si="308"/>
        <v>0</v>
      </c>
      <c r="K124" s="123"/>
      <c r="L124" s="124"/>
      <c r="M124" s="125">
        <f t="shared" si="309"/>
        <v>0</v>
      </c>
      <c r="N124" s="123"/>
      <c r="O124" s="124"/>
      <c r="P124" s="125">
        <f t="shared" si="310"/>
        <v>0</v>
      </c>
      <c r="Q124" s="123"/>
      <c r="R124" s="124"/>
      <c r="S124" s="125">
        <f t="shared" si="311"/>
        <v>0</v>
      </c>
      <c r="T124" s="123"/>
      <c r="U124" s="124"/>
      <c r="V124" s="232">
        <f t="shared" si="312"/>
        <v>0</v>
      </c>
      <c r="W124" s="237">
        <f t="shared" si="313"/>
        <v>0</v>
      </c>
      <c r="X124" s="127">
        <f t="shared" si="314"/>
        <v>0</v>
      </c>
      <c r="Y124" s="127">
        <f t="shared" si="315"/>
        <v>0</v>
      </c>
      <c r="Z124" s="128" t="e">
        <f t="shared" si="316"/>
        <v>#DIV/0!</v>
      </c>
      <c r="AA124" s="13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32" t="s">
        <v>76</v>
      </c>
      <c r="B125" s="120" t="s">
        <v>238</v>
      </c>
      <c r="C125" s="164" t="s">
        <v>239</v>
      </c>
      <c r="D125" s="134" t="s">
        <v>111</v>
      </c>
      <c r="E125" s="123"/>
      <c r="F125" s="124"/>
      <c r="G125" s="125">
        <f t="shared" si="307"/>
        <v>0</v>
      </c>
      <c r="H125" s="123"/>
      <c r="I125" s="124"/>
      <c r="J125" s="125">
        <f t="shared" si="308"/>
        <v>0</v>
      </c>
      <c r="K125" s="123"/>
      <c r="L125" s="124"/>
      <c r="M125" s="125">
        <f t="shared" si="309"/>
        <v>0</v>
      </c>
      <c r="N125" s="123"/>
      <c r="O125" s="124"/>
      <c r="P125" s="125">
        <f t="shared" si="310"/>
        <v>0</v>
      </c>
      <c r="Q125" s="123"/>
      <c r="R125" s="124"/>
      <c r="S125" s="125">
        <f t="shared" si="311"/>
        <v>0</v>
      </c>
      <c r="T125" s="123"/>
      <c r="U125" s="124"/>
      <c r="V125" s="232">
        <f t="shared" si="312"/>
        <v>0</v>
      </c>
      <c r="W125" s="237">
        <f t="shared" si="313"/>
        <v>0</v>
      </c>
      <c r="X125" s="127">
        <f t="shared" si="314"/>
        <v>0</v>
      </c>
      <c r="Y125" s="127">
        <f t="shared" si="315"/>
        <v>0</v>
      </c>
      <c r="Z125" s="128" t="e">
        <f t="shared" si="316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76</v>
      </c>
      <c r="B126" s="120" t="s">
        <v>240</v>
      </c>
      <c r="C126" s="238" t="s">
        <v>241</v>
      </c>
      <c r="D126" s="134"/>
      <c r="E126" s="135"/>
      <c r="F126" s="136">
        <v>0.22</v>
      </c>
      <c r="G126" s="137">
        <f t="shared" si="307"/>
        <v>0</v>
      </c>
      <c r="H126" s="135"/>
      <c r="I126" s="136">
        <v>0.22</v>
      </c>
      <c r="J126" s="137">
        <f t="shared" si="308"/>
        <v>0</v>
      </c>
      <c r="K126" s="135"/>
      <c r="L126" s="136">
        <v>0.22</v>
      </c>
      <c r="M126" s="137">
        <f t="shared" si="309"/>
        <v>0</v>
      </c>
      <c r="N126" s="135"/>
      <c r="O126" s="136">
        <v>0.22</v>
      </c>
      <c r="P126" s="137">
        <f t="shared" si="310"/>
        <v>0</v>
      </c>
      <c r="Q126" s="135"/>
      <c r="R126" s="136">
        <v>0.22</v>
      </c>
      <c r="S126" s="137">
        <f t="shared" si="311"/>
        <v>0</v>
      </c>
      <c r="T126" s="135"/>
      <c r="U126" s="136">
        <v>0.22</v>
      </c>
      <c r="V126" s="239">
        <f t="shared" si="312"/>
        <v>0</v>
      </c>
      <c r="W126" s="240">
        <f t="shared" si="313"/>
        <v>0</v>
      </c>
      <c r="X126" s="241">
        <f t="shared" si="314"/>
        <v>0</v>
      </c>
      <c r="Y126" s="241">
        <f t="shared" si="315"/>
        <v>0</v>
      </c>
      <c r="Z126" s="242" t="e">
        <f t="shared" si="316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7" t="s">
        <v>242</v>
      </c>
      <c r="B127" s="243"/>
      <c r="C127" s="169"/>
      <c r="D127" s="170"/>
      <c r="E127" s="174">
        <f>SUM(E116:E125)</f>
        <v>0</v>
      </c>
      <c r="F127" s="190"/>
      <c r="G127" s="173">
        <f>SUM(G116:G126)</f>
        <v>0</v>
      </c>
      <c r="H127" s="174">
        <f>SUM(H116:H125)</f>
        <v>0</v>
      </c>
      <c r="I127" s="190"/>
      <c r="J127" s="173">
        <f>SUM(J116:J126)</f>
        <v>0</v>
      </c>
      <c r="K127" s="191">
        <f>SUM(K116:K125)</f>
        <v>0</v>
      </c>
      <c r="L127" s="190"/>
      <c r="M127" s="173">
        <f>SUM(M116:M126)</f>
        <v>0</v>
      </c>
      <c r="N127" s="191">
        <f>SUM(N116:N125)</f>
        <v>0</v>
      </c>
      <c r="O127" s="190"/>
      <c r="P127" s="173">
        <f>SUM(P116:P126)</f>
        <v>0</v>
      </c>
      <c r="Q127" s="191">
        <f>SUM(Q116:Q125)</f>
        <v>0</v>
      </c>
      <c r="R127" s="190"/>
      <c r="S127" s="173">
        <f>SUM(S116:S126)</f>
        <v>0</v>
      </c>
      <c r="T127" s="191">
        <f>SUM(T116:T125)</f>
        <v>0</v>
      </c>
      <c r="U127" s="190"/>
      <c r="V127" s="175">
        <f t="shared" ref="V127:X127" si="317">SUM(V116:V126)</f>
        <v>0</v>
      </c>
      <c r="W127" s="227">
        <f t="shared" si="317"/>
        <v>0</v>
      </c>
      <c r="X127" s="228">
        <f t="shared" si="317"/>
        <v>0</v>
      </c>
      <c r="Y127" s="228">
        <f t="shared" si="315"/>
        <v>0</v>
      </c>
      <c r="Z127" s="228" t="e">
        <f t="shared" si="316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x14ac:dyDescent="0.25">
      <c r="A128" s="244" t="s">
        <v>71</v>
      </c>
      <c r="B128" s="211">
        <v>8</v>
      </c>
      <c r="C128" s="245" t="s">
        <v>243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30"/>
      <c r="X128" s="230"/>
      <c r="Y128" s="183"/>
      <c r="Z128" s="230"/>
      <c r="AA128" s="231"/>
      <c r="AB128" s="118"/>
      <c r="AC128" s="118"/>
      <c r="AD128" s="118"/>
      <c r="AE128" s="118"/>
      <c r="AF128" s="118"/>
      <c r="AG128" s="118"/>
    </row>
    <row r="129" spans="1:33" ht="30" customHeight="1" x14ac:dyDescent="0.25">
      <c r="A129" s="119" t="s">
        <v>76</v>
      </c>
      <c r="B129" s="120" t="s">
        <v>244</v>
      </c>
      <c r="C129" s="188" t="s">
        <v>245</v>
      </c>
      <c r="D129" s="122" t="s">
        <v>246</v>
      </c>
      <c r="E129" s="123"/>
      <c r="F129" s="124"/>
      <c r="G129" s="125">
        <f t="shared" ref="G129:G134" si="318">E129*F129</f>
        <v>0</v>
      </c>
      <c r="H129" s="123"/>
      <c r="I129" s="124"/>
      <c r="J129" s="125">
        <f t="shared" ref="J129:J134" si="319">H129*I129</f>
        <v>0</v>
      </c>
      <c r="K129" s="123"/>
      <c r="L129" s="124"/>
      <c r="M129" s="125">
        <f t="shared" ref="M129:M134" si="320">K129*L129</f>
        <v>0</v>
      </c>
      <c r="N129" s="123"/>
      <c r="O129" s="124"/>
      <c r="P129" s="125">
        <f t="shared" ref="P129:P134" si="321">N129*O129</f>
        <v>0</v>
      </c>
      <c r="Q129" s="123"/>
      <c r="R129" s="124"/>
      <c r="S129" s="125">
        <f t="shared" ref="S129:S134" si="322">Q129*R129</f>
        <v>0</v>
      </c>
      <c r="T129" s="123"/>
      <c r="U129" s="124"/>
      <c r="V129" s="232">
        <f t="shared" ref="V129:V134" si="323">T129*U129</f>
        <v>0</v>
      </c>
      <c r="W129" s="233">
        <f t="shared" ref="W129:W134" si="324">G129+M129+S129</f>
        <v>0</v>
      </c>
      <c r="X129" s="234">
        <f t="shared" ref="X129:X134" si="325">J129+P129+V129</f>
        <v>0</v>
      </c>
      <c r="Y129" s="234">
        <f t="shared" ref="Y129:Y135" si="326">W129-X129</f>
        <v>0</v>
      </c>
      <c r="Z129" s="235" t="e">
        <f>Y129/W129</f>
        <v>#DIV/0!</v>
      </c>
      <c r="AA129" s="236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76</v>
      </c>
      <c r="B130" s="120" t="s">
        <v>247</v>
      </c>
      <c r="C130" s="188" t="s">
        <v>248</v>
      </c>
      <c r="D130" s="122" t="s">
        <v>246</v>
      </c>
      <c r="E130" s="123"/>
      <c r="F130" s="124"/>
      <c r="G130" s="125">
        <f t="shared" si="318"/>
        <v>0</v>
      </c>
      <c r="H130" s="123"/>
      <c r="I130" s="124"/>
      <c r="J130" s="125">
        <f t="shared" si="319"/>
        <v>0</v>
      </c>
      <c r="K130" s="123"/>
      <c r="L130" s="124"/>
      <c r="M130" s="125">
        <f t="shared" si="320"/>
        <v>0</v>
      </c>
      <c r="N130" s="123"/>
      <c r="O130" s="124"/>
      <c r="P130" s="125">
        <f t="shared" si="321"/>
        <v>0</v>
      </c>
      <c r="Q130" s="123"/>
      <c r="R130" s="124"/>
      <c r="S130" s="125">
        <f t="shared" si="322"/>
        <v>0</v>
      </c>
      <c r="T130" s="123"/>
      <c r="U130" s="124"/>
      <c r="V130" s="232">
        <f t="shared" si="323"/>
        <v>0</v>
      </c>
      <c r="W130" s="237">
        <f t="shared" si="324"/>
        <v>0</v>
      </c>
      <c r="X130" s="127">
        <f t="shared" si="325"/>
        <v>0</v>
      </c>
      <c r="Y130" s="127">
        <f t="shared" si="326"/>
        <v>0</v>
      </c>
      <c r="Z130" s="128" t="e">
        <f t="shared" ref="Z130:Z135" si="327">Y130/W130</f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76</v>
      </c>
      <c r="B131" s="120" t="s">
        <v>249</v>
      </c>
      <c r="C131" s="188" t="s">
        <v>250</v>
      </c>
      <c r="D131" s="122" t="s">
        <v>251</v>
      </c>
      <c r="E131" s="246"/>
      <c r="F131" s="247"/>
      <c r="G131" s="125">
        <f t="shared" si="318"/>
        <v>0</v>
      </c>
      <c r="H131" s="246"/>
      <c r="I131" s="247"/>
      <c r="J131" s="125">
        <f t="shared" si="319"/>
        <v>0</v>
      </c>
      <c r="K131" s="123"/>
      <c r="L131" s="124"/>
      <c r="M131" s="125">
        <f t="shared" si="320"/>
        <v>0</v>
      </c>
      <c r="N131" s="123"/>
      <c r="O131" s="124"/>
      <c r="P131" s="125">
        <f t="shared" si="321"/>
        <v>0</v>
      </c>
      <c r="Q131" s="123"/>
      <c r="R131" s="124"/>
      <c r="S131" s="125">
        <f t="shared" si="322"/>
        <v>0</v>
      </c>
      <c r="T131" s="123"/>
      <c r="U131" s="124"/>
      <c r="V131" s="232">
        <f t="shared" si="323"/>
        <v>0</v>
      </c>
      <c r="W131" s="248">
        <f t="shared" si="324"/>
        <v>0</v>
      </c>
      <c r="X131" s="127">
        <f t="shared" si="325"/>
        <v>0</v>
      </c>
      <c r="Y131" s="127">
        <f t="shared" si="326"/>
        <v>0</v>
      </c>
      <c r="Z131" s="128" t="e">
        <f t="shared" si="327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76</v>
      </c>
      <c r="B132" s="120" t="s">
        <v>252</v>
      </c>
      <c r="C132" s="188" t="s">
        <v>253</v>
      </c>
      <c r="D132" s="122" t="s">
        <v>251</v>
      </c>
      <c r="E132" s="123"/>
      <c r="F132" s="124"/>
      <c r="G132" s="125">
        <f t="shared" si="318"/>
        <v>0</v>
      </c>
      <c r="H132" s="123"/>
      <c r="I132" s="124"/>
      <c r="J132" s="125">
        <f t="shared" si="319"/>
        <v>0</v>
      </c>
      <c r="K132" s="246"/>
      <c r="L132" s="247"/>
      <c r="M132" s="125">
        <f t="shared" si="320"/>
        <v>0</v>
      </c>
      <c r="N132" s="246"/>
      <c r="O132" s="247"/>
      <c r="P132" s="125">
        <f t="shared" si="321"/>
        <v>0</v>
      </c>
      <c r="Q132" s="246"/>
      <c r="R132" s="247"/>
      <c r="S132" s="125">
        <f t="shared" si="322"/>
        <v>0</v>
      </c>
      <c r="T132" s="246"/>
      <c r="U132" s="247"/>
      <c r="V132" s="232">
        <f t="shared" si="323"/>
        <v>0</v>
      </c>
      <c r="W132" s="248">
        <f t="shared" si="324"/>
        <v>0</v>
      </c>
      <c r="X132" s="127">
        <f t="shared" si="325"/>
        <v>0</v>
      </c>
      <c r="Y132" s="127">
        <f t="shared" si="326"/>
        <v>0</v>
      </c>
      <c r="Z132" s="128" t="e">
        <f t="shared" si="327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76</v>
      </c>
      <c r="B133" s="120" t="s">
        <v>254</v>
      </c>
      <c r="C133" s="188" t="s">
        <v>255</v>
      </c>
      <c r="D133" s="122" t="s">
        <v>251</v>
      </c>
      <c r="E133" s="123"/>
      <c r="F133" s="124"/>
      <c r="G133" s="125">
        <f t="shared" si="318"/>
        <v>0</v>
      </c>
      <c r="H133" s="123"/>
      <c r="I133" s="124"/>
      <c r="J133" s="125">
        <f t="shared" si="319"/>
        <v>0</v>
      </c>
      <c r="K133" s="123"/>
      <c r="L133" s="124"/>
      <c r="M133" s="125">
        <f t="shared" si="320"/>
        <v>0</v>
      </c>
      <c r="N133" s="123"/>
      <c r="O133" s="124"/>
      <c r="P133" s="125">
        <f t="shared" si="321"/>
        <v>0</v>
      </c>
      <c r="Q133" s="123"/>
      <c r="R133" s="124"/>
      <c r="S133" s="125">
        <f t="shared" si="322"/>
        <v>0</v>
      </c>
      <c r="T133" s="123"/>
      <c r="U133" s="124"/>
      <c r="V133" s="232">
        <f t="shared" si="323"/>
        <v>0</v>
      </c>
      <c r="W133" s="237">
        <f t="shared" si="324"/>
        <v>0</v>
      </c>
      <c r="X133" s="127">
        <f t="shared" si="325"/>
        <v>0</v>
      </c>
      <c r="Y133" s="127">
        <f t="shared" si="326"/>
        <v>0</v>
      </c>
      <c r="Z133" s="128" t="e">
        <f t="shared" si="327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76</v>
      </c>
      <c r="B134" s="154" t="s">
        <v>256</v>
      </c>
      <c r="C134" s="165" t="s">
        <v>257</v>
      </c>
      <c r="D134" s="134"/>
      <c r="E134" s="135"/>
      <c r="F134" s="136">
        <v>0.22</v>
      </c>
      <c r="G134" s="137">
        <f t="shared" si="318"/>
        <v>0</v>
      </c>
      <c r="H134" s="135"/>
      <c r="I134" s="136">
        <v>0.22</v>
      </c>
      <c r="J134" s="137">
        <f t="shared" si="319"/>
        <v>0</v>
      </c>
      <c r="K134" s="135"/>
      <c r="L134" s="136">
        <v>0.22</v>
      </c>
      <c r="M134" s="137">
        <f t="shared" si="320"/>
        <v>0</v>
      </c>
      <c r="N134" s="135"/>
      <c r="O134" s="136">
        <v>0.22</v>
      </c>
      <c r="P134" s="137">
        <f t="shared" si="321"/>
        <v>0</v>
      </c>
      <c r="Q134" s="135"/>
      <c r="R134" s="136">
        <v>0.22</v>
      </c>
      <c r="S134" s="137">
        <f t="shared" si="322"/>
        <v>0</v>
      </c>
      <c r="T134" s="135"/>
      <c r="U134" s="136">
        <v>0.22</v>
      </c>
      <c r="V134" s="239">
        <f t="shared" si="323"/>
        <v>0</v>
      </c>
      <c r="W134" s="240">
        <f t="shared" si="324"/>
        <v>0</v>
      </c>
      <c r="X134" s="241">
        <f t="shared" si="325"/>
        <v>0</v>
      </c>
      <c r="Y134" s="241">
        <f t="shared" si="326"/>
        <v>0</v>
      </c>
      <c r="Z134" s="242" t="e">
        <f t="shared" si="327"/>
        <v>#DIV/0!</v>
      </c>
      <c r="AA134" s="152"/>
      <c r="AB134" s="7"/>
      <c r="AC134" s="7"/>
      <c r="AD134" s="7"/>
      <c r="AE134" s="7"/>
      <c r="AF134" s="7"/>
      <c r="AG134" s="7"/>
    </row>
    <row r="135" spans="1:33" ht="30" customHeight="1" x14ac:dyDescent="0.25">
      <c r="A135" s="167" t="s">
        <v>258</v>
      </c>
      <c r="B135" s="249"/>
      <c r="C135" s="169"/>
      <c r="D135" s="170"/>
      <c r="E135" s="174">
        <f>SUM(E129:E133)</f>
        <v>0</v>
      </c>
      <c r="F135" s="190"/>
      <c r="G135" s="174">
        <f>SUM(G129:G134)</f>
        <v>0</v>
      </c>
      <c r="H135" s="174">
        <f>SUM(H129:H133)</f>
        <v>0</v>
      </c>
      <c r="I135" s="190"/>
      <c r="J135" s="174">
        <f>SUM(J129:J134)</f>
        <v>0</v>
      </c>
      <c r="K135" s="174">
        <f>SUM(K129:K133)</f>
        <v>0</v>
      </c>
      <c r="L135" s="190"/>
      <c r="M135" s="174">
        <f>SUM(M129:M134)</f>
        <v>0</v>
      </c>
      <c r="N135" s="174">
        <f>SUM(N129:N133)</f>
        <v>0</v>
      </c>
      <c r="O135" s="190"/>
      <c r="P135" s="174">
        <f>SUM(P129:P134)</f>
        <v>0</v>
      </c>
      <c r="Q135" s="174">
        <f>SUM(Q129:Q133)</f>
        <v>0</v>
      </c>
      <c r="R135" s="190"/>
      <c r="S135" s="174">
        <f>SUM(S129:S134)</f>
        <v>0</v>
      </c>
      <c r="T135" s="174">
        <f>SUM(T129:T133)</f>
        <v>0</v>
      </c>
      <c r="U135" s="190"/>
      <c r="V135" s="250">
        <f t="shared" ref="V135:X135" si="328">SUM(V129:V134)</f>
        <v>0</v>
      </c>
      <c r="W135" s="227">
        <f t="shared" si="328"/>
        <v>0</v>
      </c>
      <c r="X135" s="228">
        <f t="shared" si="328"/>
        <v>0</v>
      </c>
      <c r="Y135" s="228">
        <f t="shared" si="326"/>
        <v>0</v>
      </c>
      <c r="Z135" s="228" t="e">
        <f t="shared" si="327"/>
        <v>#DIV/0!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25">
      <c r="A136" s="179" t="s">
        <v>71</v>
      </c>
      <c r="B136" s="180">
        <v>9</v>
      </c>
      <c r="C136" s="181" t="s">
        <v>259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51"/>
      <c r="X136" s="251"/>
      <c r="Y136" s="213"/>
      <c r="Z136" s="251"/>
      <c r="AA136" s="252"/>
      <c r="AB136" s="7"/>
      <c r="AC136" s="7"/>
      <c r="AD136" s="7"/>
      <c r="AE136" s="7"/>
      <c r="AF136" s="7"/>
      <c r="AG136" s="7"/>
    </row>
    <row r="137" spans="1:33" ht="30" customHeight="1" x14ac:dyDescent="0.25">
      <c r="A137" s="253" t="s">
        <v>76</v>
      </c>
      <c r="B137" s="254">
        <v>43839</v>
      </c>
      <c r="C137" s="255" t="s">
        <v>260</v>
      </c>
      <c r="D137" s="256"/>
      <c r="E137" s="257"/>
      <c r="F137" s="258"/>
      <c r="G137" s="259">
        <f t="shared" ref="G137:G142" si="329">E137*F137</f>
        <v>0</v>
      </c>
      <c r="H137" s="257"/>
      <c r="I137" s="258"/>
      <c r="J137" s="259">
        <f t="shared" ref="J137:J142" si="330">H137*I137</f>
        <v>0</v>
      </c>
      <c r="K137" s="260"/>
      <c r="L137" s="258"/>
      <c r="M137" s="259">
        <f t="shared" ref="M137:M142" si="331">K137*L137</f>
        <v>0</v>
      </c>
      <c r="N137" s="260"/>
      <c r="O137" s="258"/>
      <c r="P137" s="259">
        <f t="shared" ref="P137:P142" si="332">N137*O137</f>
        <v>0</v>
      </c>
      <c r="Q137" s="260"/>
      <c r="R137" s="258"/>
      <c r="S137" s="259">
        <f t="shared" ref="S137:S142" si="333">Q137*R137</f>
        <v>0</v>
      </c>
      <c r="T137" s="260"/>
      <c r="U137" s="258"/>
      <c r="V137" s="259">
        <f t="shared" ref="V137:V142" si="334">T137*U137</f>
        <v>0</v>
      </c>
      <c r="W137" s="234">
        <f t="shared" ref="W137:W142" si="335">G137+M137+S137</f>
        <v>0</v>
      </c>
      <c r="X137" s="127">
        <f t="shared" ref="X137:X142" si="336">J137+P137+V137</f>
        <v>0</v>
      </c>
      <c r="Y137" s="127">
        <f t="shared" ref="Y137:Y143" si="337">W137-X137</f>
        <v>0</v>
      </c>
      <c r="Z137" s="128" t="e">
        <f t="shared" ref="Z137:Z143" si="338">Y137/W137</f>
        <v>#DIV/0!</v>
      </c>
      <c r="AA137" s="236"/>
      <c r="AB137" s="130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76</v>
      </c>
      <c r="B138" s="261">
        <v>43870</v>
      </c>
      <c r="C138" s="188" t="s">
        <v>261</v>
      </c>
      <c r="D138" s="262"/>
      <c r="E138" s="263"/>
      <c r="F138" s="124"/>
      <c r="G138" s="125">
        <f t="shared" si="329"/>
        <v>0</v>
      </c>
      <c r="H138" s="263"/>
      <c r="I138" s="124"/>
      <c r="J138" s="125">
        <f t="shared" si="330"/>
        <v>0</v>
      </c>
      <c r="K138" s="123"/>
      <c r="L138" s="124"/>
      <c r="M138" s="125">
        <f t="shared" si="331"/>
        <v>0</v>
      </c>
      <c r="N138" s="123"/>
      <c r="O138" s="124"/>
      <c r="P138" s="125">
        <f t="shared" si="332"/>
        <v>0</v>
      </c>
      <c r="Q138" s="123"/>
      <c r="R138" s="124"/>
      <c r="S138" s="125">
        <f t="shared" si="333"/>
        <v>0</v>
      </c>
      <c r="T138" s="123"/>
      <c r="U138" s="124"/>
      <c r="V138" s="125">
        <f t="shared" si="334"/>
        <v>0</v>
      </c>
      <c r="W138" s="126">
        <f t="shared" si="335"/>
        <v>0</v>
      </c>
      <c r="X138" s="127">
        <f t="shared" si="336"/>
        <v>0</v>
      </c>
      <c r="Y138" s="127">
        <f t="shared" si="337"/>
        <v>0</v>
      </c>
      <c r="Z138" s="128" t="e">
        <f t="shared" si="338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63" customHeight="1" x14ac:dyDescent="0.25">
      <c r="A139" s="119" t="s">
        <v>76</v>
      </c>
      <c r="B139" s="261">
        <v>43899</v>
      </c>
      <c r="C139" s="188" t="s">
        <v>262</v>
      </c>
      <c r="D139" s="262"/>
      <c r="E139" s="263"/>
      <c r="F139" s="124"/>
      <c r="G139" s="125">
        <f t="shared" si="329"/>
        <v>0</v>
      </c>
      <c r="H139" s="263"/>
      <c r="I139" s="124"/>
      <c r="J139" s="125">
        <f t="shared" si="330"/>
        <v>0</v>
      </c>
      <c r="K139" s="123"/>
      <c r="L139" s="124"/>
      <c r="M139" s="125">
        <f t="shared" si="331"/>
        <v>0</v>
      </c>
      <c r="N139" s="123"/>
      <c r="O139" s="124"/>
      <c r="P139" s="125">
        <f t="shared" si="332"/>
        <v>0</v>
      </c>
      <c r="Q139" s="123"/>
      <c r="R139" s="124"/>
      <c r="S139" s="125">
        <f t="shared" si="333"/>
        <v>0</v>
      </c>
      <c r="T139" s="123"/>
      <c r="U139" s="124"/>
      <c r="V139" s="125">
        <f t="shared" si="334"/>
        <v>0</v>
      </c>
      <c r="W139" s="126">
        <f t="shared" si="335"/>
        <v>0</v>
      </c>
      <c r="X139" s="127">
        <f t="shared" si="336"/>
        <v>0</v>
      </c>
      <c r="Y139" s="127">
        <f t="shared" si="337"/>
        <v>0</v>
      </c>
      <c r="Z139" s="128" t="e">
        <f t="shared" si="338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19" t="s">
        <v>76</v>
      </c>
      <c r="B140" s="261">
        <v>43930</v>
      </c>
      <c r="C140" s="188" t="s">
        <v>263</v>
      </c>
      <c r="D140" s="262" t="s">
        <v>142</v>
      </c>
      <c r="E140" s="263">
        <v>1</v>
      </c>
      <c r="F140" s="124">
        <v>89000</v>
      </c>
      <c r="G140" s="125">
        <v>89000</v>
      </c>
      <c r="H140" s="263">
        <v>1</v>
      </c>
      <c r="I140" s="124">
        <v>89000</v>
      </c>
      <c r="J140" s="125">
        <f t="shared" si="330"/>
        <v>89000</v>
      </c>
      <c r="K140" s="123"/>
      <c r="L140" s="124"/>
      <c r="M140" s="125">
        <f t="shared" si="331"/>
        <v>0</v>
      </c>
      <c r="N140" s="123"/>
      <c r="O140" s="124"/>
      <c r="P140" s="125">
        <f t="shared" si="332"/>
        <v>0</v>
      </c>
      <c r="Q140" s="123"/>
      <c r="R140" s="124"/>
      <c r="S140" s="125">
        <f t="shared" si="333"/>
        <v>0</v>
      </c>
      <c r="T140" s="123"/>
      <c r="U140" s="124"/>
      <c r="V140" s="125">
        <f t="shared" si="334"/>
        <v>0</v>
      </c>
      <c r="W140" s="126">
        <f t="shared" si="335"/>
        <v>89000</v>
      </c>
      <c r="X140" s="127">
        <f t="shared" si="336"/>
        <v>89000</v>
      </c>
      <c r="Y140" s="127">
        <f t="shared" si="337"/>
        <v>0</v>
      </c>
      <c r="Z140" s="128">
        <f t="shared" si="338"/>
        <v>0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76</v>
      </c>
      <c r="B141" s="261">
        <v>43960</v>
      </c>
      <c r="C141" s="164" t="s">
        <v>264</v>
      </c>
      <c r="D141" s="264" t="s">
        <v>142</v>
      </c>
      <c r="E141" s="265">
        <v>1</v>
      </c>
      <c r="F141" s="136">
        <v>161000</v>
      </c>
      <c r="G141" s="137">
        <v>161000</v>
      </c>
      <c r="H141" s="265">
        <v>1</v>
      </c>
      <c r="I141" s="136">
        <v>161000</v>
      </c>
      <c r="J141" s="137">
        <f t="shared" si="330"/>
        <v>161000</v>
      </c>
      <c r="K141" s="135"/>
      <c r="L141" s="136"/>
      <c r="M141" s="137">
        <f t="shared" si="331"/>
        <v>0</v>
      </c>
      <c r="N141" s="135"/>
      <c r="O141" s="136"/>
      <c r="P141" s="137">
        <f t="shared" si="332"/>
        <v>0</v>
      </c>
      <c r="Q141" s="135"/>
      <c r="R141" s="136"/>
      <c r="S141" s="137">
        <f t="shared" si="333"/>
        <v>0</v>
      </c>
      <c r="T141" s="135"/>
      <c r="U141" s="136"/>
      <c r="V141" s="137">
        <f t="shared" si="334"/>
        <v>0</v>
      </c>
      <c r="W141" s="138">
        <f t="shared" si="335"/>
        <v>161000</v>
      </c>
      <c r="X141" s="127">
        <f t="shared" si="336"/>
        <v>161000</v>
      </c>
      <c r="Y141" s="127">
        <f t="shared" si="337"/>
        <v>0</v>
      </c>
      <c r="Z141" s="128">
        <f t="shared" si="338"/>
        <v>0</v>
      </c>
      <c r="AA141" s="139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32" t="s">
        <v>76</v>
      </c>
      <c r="B142" s="261">
        <v>43991</v>
      </c>
      <c r="C142" s="238" t="s">
        <v>265</v>
      </c>
      <c r="D142" s="148"/>
      <c r="E142" s="135"/>
      <c r="F142" s="136">
        <v>0.22</v>
      </c>
      <c r="G142" s="137">
        <f t="shared" si="329"/>
        <v>0</v>
      </c>
      <c r="H142" s="135"/>
      <c r="I142" s="136">
        <v>0.22</v>
      </c>
      <c r="J142" s="137">
        <f t="shared" si="330"/>
        <v>0</v>
      </c>
      <c r="K142" s="135"/>
      <c r="L142" s="136">
        <v>0.22</v>
      </c>
      <c r="M142" s="137">
        <f t="shared" si="331"/>
        <v>0</v>
      </c>
      <c r="N142" s="135"/>
      <c r="O142" s="136">
        <v>0.22</v>
      </c>
      <c r="P142" s="137">
        <f t="shared" si="332"/>
        <v>0</v>
      </c>
      <c r="Q142" s="135"/>
      <c r="R142" s="136">
        <v>0.22</v>
      </c>
      <c r="S142" s="137">
        <f t="shared" si="333"/>
        <v>0</v>
      </c>
      <c r="T142" s="135"/>
      <c r="U142" s="136">
        <v>0.22</v>
      </c>
      <c r="V142" s="137">
        <f t="shared" si="334"/>
        <v>0</v>
      </c>
      <c r="W142" s="138">
        <f t="shared" si="335"/>
        <v>0</v>
      </c>
      <c r="X142" s="166">
        <f t="shared" si="336"/>
        <v>0</v>
      </c>
      <c r="Y142" s="166">
        <f t="shared" si="337"/>
        <v>0</v>
      </c>
      <c r="Z142" s="226" t="e">
        <f t="shared" si="338"/>
        <v>#DIV/0!</v>
      </c>
      <c r="AA142" s="139"/>
      <c r="AB142" s="7"/>
      <c r="AC142" s="7"/>
      <c r="AD142" s="7"/>
      <c r="AE142" s="7"/>
      <c r="AF142" s="7"/>
      <c r="AG142" s="7"/>
    </row>
    <row r="143" spans="1:33" ht="30" customHeight="1" x14ac:dyDescent="0.25">
      <c r="A143" s="167" t="s">
        <v>266</v>
      </c>
      <c r="B143" s="168"/>
      <c r="C143" s="169"/>
      <c r="D143" s="170"/>
      <c r="E143" s="174">
        <f>SUM(E137:E141)</f>
        <v>2</v>
      </c>
      <c r="F143" s="190"/>
      <c r="G143" s="173">
        <f>SUM(G137:G142)</f>
        <v>250000</v>
      </c>
      <c r="H143" s="174">
        <f>SUM(H137:H141)</f>
        <v>2</v>
      </c>
      <c r="I143" s="190"/>
      <c r="J143" s="173">
        <f>SUM(J137:J142)</f>
        <v>250000</v>
      </c>
      <c r="K143" s="191">
        <f>SUM(K137:K141)</f>
        <v>0</v>
      </c>
      <c r="L143" s="190"/>
      <c r="M143" s="173">
        <f>SUM(M137:M142)</f>
        <v>0</v>
      </c>
      <c r="N143" s="191">
        <f>SUM(N137:N141)</f>
        <v>0</v>
      </c>
      <c r="O143" s="190"/>
      <c r="P143" s="173">
        <f>SUM(P137:P142)</f>
        <v>0</v>
      </c>
      <c r="Q143" s="191">
        <f>SUM(Q137:Q141)</f>
        <v>0</v>
      </c>
      <c r="R143" s="190"/>
      <c r="S143" s="173">
        <f>SUM(S137:S142)</f>
        <v>0</v>
      </c>
      <c r="T143" s="191">
        <f>SUM(T137:T141)</f>
        <v>0</v>
      </c>
      <c r="U143" s="190"/>
      <c r="V143" s="175">
        <f t="shared" ref="V143:X143" si="339">SUM(V137:V142)</f>
        <v>0</v>
      </c>
      <c r="W143" s="227">
        <f t="shared" si="339"/>
        <v>250000</v>
      </c>
      <c r="X143" s="228">
        <f t="shared" si="339"/>
        <v>250000</v>
      </c>
      <c r="Y143" s="228">
        <f t="shared" si="337"/>
        <v>0</v>
      </c>
      <c r="Z143" s="228">
        <f t="shared" si="338"/>
        <v>0</v>
      </c>
      <c r="AA143" s="229"/>
      <c r="AB143" s="7"/>
      <c r="AC143" s="7"/>
      <c r="AD143" s="7"/>
      <c r="AE143" s="7"/>
      <c r="AF143" s="7"/>
      <c r="AG143" s="7"/>
    </row>
    <row r="144" spans="1:33" ht="30" customHeight="1" x14ac:dyDescent="0.25">
      <c r="A144" s="179" t="s">
        <v>71</v>
      </c>
      <c r="B144" s="211">
        <v>10</v>
      </c>
      <c r="C144" s="266" t="s">
        <v>267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30"/>
      <c r="X144" s="230"/>
      <c r="Y144" s="183"/>
      <c r="Z144" s="230"/>
      <c r="AA144" s="231"/>
      <c r="AB144" s="7"/>
      <c r="AC144" s="7"/>
      <c r="AD144" s="7"/>
      <c r="AE144" s="7"/>
      <c r="AF144" s="7"/>
      <c r="AG144" s="7"/>
    </row>
    <row r="145" spans="1:33" ht="30" customHeight="1" x14ac:dyDescent="0.25">
      <c r="A145" s="119" t="s">
        <v>76</v>
      </c>
      <c r="B145" s="261">
        <v>43840</v>
      </c>
      <c r="C145" s="267" t="s">
        <v>268</v>
      </c>
      <c r="D145" s="256"/>
      <c r="E145" s="268"/>
      <c r="F145" s="160"/>
      <c r="G145" s="161">
        <f t="shared" ref="G145:G149" si="340">E145*F145</f>
        <v>0</v>
      </c>
      <c r="H145" s="268"/>
      <c r="I145" s="160"/>
      <c r="J145" s="161">
        <f t="shared" ref="J145:J149" si="341">H145*I145</f>
        <v>0</v>
      </c>
      <c r="K145" s="159"/>
      <c r="L145" s="160"/>
      <c r="M145" s="161">
        <f t="shared" ref="M145:M149" si="342">K145*L145</f>
        <v>0</v>
      </c>
      <c r="N145" s="159"/>
      <c r="O145" s="160"/>
      <c r="P145" s="161">
        <f t="shared" ref="P145:P149" si="343">N145*O145</f>
        <v>0</v>
      </c>
      <c r="Q145" s="159"/>
      <c r="R145" s="160"/>
      <c r="S145" s="161">
        <f t="shared" ref="S145:S149" si="344">Q145*R145</f>
        <v>0</v>
      </c>
      <c r="T145" s="159"/>
      <c r="U145" s="160"/>
      <c r="V145" s="269">
        <f t="shared" ref="V145:V149" si="345">T145*U145</f>
        <v>0</v>
      </c>
      <c r="W145" s="270">
        <f t="shared" ref="W145:W149" si="346">G145+M145+S145</f>
        <v>0</v>
      </c>
      <c r="X145" s="234">
        <f t="shared" ref="X145:X149" si="347">J145+P145+V145</f>
        <v>0</v>
      </c>
      <c r="Y145" s="234">
        <f t="shared" ref="Y145:Y150" si="348">W145-X145</f>
        <v>0</v>
      </c>
      <c r="Z145" s="235" t="e">
        <f t="shared" ref="Z145:Z150" si="349">Y145/W145</f>
        <v>#DIV/0!</v>
      </c>
      <c r="AA145" s="271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19" t="s">
        <v>76</v>
      </c>
      <c r="B146" s="261">
        <v>43871</v>
      </c>
      <c r="C146" s="267" t="s">
        <v>268</v>
      </c>
      <c r="D146" s="262"/>
      <c r="E146" s="263"/>
      <c r="F146" s="124"/>
      <c r="G146" s="125">
        <f t="shared" si="340"/>
        <v>0</v>
      </c>
      <c r="H146" s="263"/>
      <c r="I146" s="124"/>
      <c r="J146" s="125">
        <f t="shared" si="341"/>
        <v>0</v>
      </c>
      <c r="K146" s="123"/>
      <c r="L146" s="124"/>
      <c r="M146" s="125">
        <f t="shared" si="342"/>
        <v>0</v>
      </c>
      <c r="N146" s="123"/>
      <c r="O146" s="124"/>
      <c r="P146" s="125">
        <f t="shared" si="343"/>
        <v>0</v>
      </c>
      <c r="Q146" s="123"/>
      <c r="R146" s="124"/>
      <c r="S146" s="125">
        <f t="shared" si="344"/>
        <v>0</v>
      </c>
      <c r="T146" s="123"/>
      <c r="U146" s="124"/>
      <c r="V146" s="232">
        <f t="shared" si="345"/>
        <v>0</v>
      </c>
      <c r="W146" s="237">
        <f t="shared" si="346"/>
        <v>0</v>
      </c>
      <c r="X146" s="127">
        <f t="shared" si="347"/>
        <v>0</v>
      </c>
      <c r="Y146" s="127">
        <f t="shared" si="348"/>
        <v>0</v>
      </c>
      <c r="Z146" s="128" t="e">
        <f t="shared" si="349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19" t="s">
        <v>76</v>
      </c>
      <c r="B147" s="261">
        <v>43900</v>
      </c>
      <c r="C147" s="267" t="s">
        <v>268</v>
      </c>
      <c r="D147" s="262"/>
      <c r="E147" s="263"/>
      <c r="F147" s="124"/>
      <c r="G147" s="125">
        <f t="shared" si="340"/>
        <v>0</v>
      </c>
      <c r="H147" s="263"/>
      <c r="I147" s="124"/>
      <c r="J147" s="125">
        <f t="shared" si="341"/>
        <v>0</v>
      </c>
      <c r="K147" s="123"/>
      <c r="L147" s="124"/>
      <c r="M147" s="125">
        <f t="shared" si="342"/>
        <v>0</v>
      </c>
      <c r="N147" s="123"/>
      <c r="O147" s="124"/>
      <c r="P147" s="125">
        <f t="shared" si="343"/>
        <v>0</v>
      </c>
      <c r="Q147" s="123"/>
      <c r="R147" s="124"/>
      <c r="S147" s="125">
        <f t="shared" si="344"/>
        <v>0</v>
      </c>
      <c r="T147" s="123"/>
      <c r="U147" s="124"/>
      <c r="V147" s="232">
        <f t="shared" si="345"/>
        <v>0</v>
      </c>
      <c r="W147" s="237">
        <f t="shared" si="346"/>
        <v>0</v>
      </c>
      <c r="X147" s="127">
        <f t="shared" si="347"/>
        <v>0</v>
      </c>
      <c r="Y147" s="127">
        <f t="shared" si="348"/>
        <v>0</v>
      </c>
      <c r="Z147" s="128" t="e">
        <f t="shared" si="349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32" t="s">
        <v>76</v>
      </c>
      <c r="B148" s="272">
        <v>43931</v>
      </c>
      <c r="C148" s="164" t="s">
        <v>269</v>
      </c>
      <c r="D148" s="264" t="s">
        <v>79</v>
      </c>
      <c r="E148" s="265"/>
      <c r="F148" s="136"/>
      <c r="G148" s="125">
        <f t="shared" si="340"/>
        <v>0</v>
      </c>
      <c r="H148" s="265"/>
      <c r="I148" s="136"/>
      <c r="J148" s="125">
        <f t="shared" si="341"/>
        <v>0</v>
      </c>
      <c r="K148" s="135"/>
      <c r="L148" s="136"/>
      <c r="M148" s="137">
        <f t="shared" si="342"/>
        <v>0</v>
      </c>
      <c r="N148" s="135"/>
      <c r="O148" s="136"/>
      <c r="P148" s="137">
        <f t="shared" si="343"/>
        <v>0</v>
      </c>
      <c r="Q148" s="135"/>
      <c r="R148" s="136"/>
      <c r="S148" s="137">
        <f t="shared" si="344"/>
        <v>0</v>
      </c>
      <c r="T148" s="135"/>
      <c r="U148" s="136"/>
      <c r="V148" s="239">
        <f t="shared" si="345"/>
        <v>0</v>
      </c>
      <c r="W148" s="273">
        <f t="shared" si="346"/>
        <v>0</v>
      </c>
      <c r="X148" s="127">
        <f t="shared" si="347"/>
        <v>0</v>
      </c>
      <c r="Y148" s="127">
        <f t="shared" si="348"/>
        <v>0</v>
      </c>
      <c r="Z148" s="128" t="e">
        <f t="shared" si="349"/>
        <v>#DIV/0!</v>
      </c>
      <c r="AA148" s="223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132" t="s">
        <v>76</v>
      </c>
      <c r="B149" s="274">
        <v>43961</v>
      </c>
      <c r="C149" s="238" t="s">
        <v>270</v>
      </c>
      <c r="D149" s="275"/>
      <c r="E149" s="135"/>
      <c r="F149" s="136">
        <v>0.22</v>
      </c>
      <c r="G149" s="137">
        <f t="shared" si="340"/>
        <v>0</v>
      </c>
      <c r="H149" s="135"/>
      <c r="I149" s="136">
        <v>0.22</v>
      </c>
      <c r="J149" s="137">
        <f t="shared" si="341"/>
        <v>0</v>
      </c>
      <c r="K149" s="135"/>
      <c r="L149" s="136">
        <v>0.22</v>
      </c>
      <c r="M149" s="137">
        <f t="shared" si="342"/>
        <v>0</v>
      </c>
      <c r="N149" s="135"/>
      <c r="O149" s="136">
        <v>0.22</v>
      </c>
      <c r="P149" s="137">
        <f t="shared" si="343"/>
        <v>0</v>
      </c>
      <c r="Q149" s="135"/>
      <c r="R149" s="136">
        <v>0.22</v>
      </c>
      <c r="S149" s="137">
        <f t="shared" si="344"/>
        <v>0</v>
      </c>
      <c r="T149" s="135"/>
      <c r="U149" s="136">
        <v>0.22</v>
      </c>
      <c r="V149" s="239">
        <f t="shared" si="345"/>
        <v>0</v>
      </c>
      <c r="W149" s="240">
        <f t="shared" si="346"/>
        <v>0</v>
      </c>
      <c r="X149" s="241">
        <f t="shared" si="347"/>
        <v>0</v>
      </c>
      <c r="Y149" s="241">
        <f t="shared" si="348"/>
        <v>0</v>
      </c>
      <c r="Z149" s="242" t="e">
        <f t="shared" si="349"/>
        <v>#DIV/0!</v>
      </c>
      <c r="AA149" s="276"/>
      <c r="AB149" s="7"/>
      <c r="AC149" s="7"/>
      <c r="AD149" s="7"/>
      <c r="AE149" s="7"/>
      <c r="AF149" s="7"/>
      <c r="AG149" s="7"/>
    </row>
    <row r="150" spans="1:33" ht="30" customHeight="1" x14ac:dyDescent="0.25">
      <c r="A150" s="167" t="s">
        <v>271</v>
      </c>
      <c r="B150" s="168"/>
      <c r="C150" s="169"/>
      <c r="D150" s="170"/>
      <c r="E150" s="174">
        <f>SUM(E145:E148)</f>
        <v>0</v>
      </c>
      <c r="F150" s="190"/>
      <c r="G150" s="173">
        <f>SUM(G145:G149)</f>
        <v>0</v>
      </c>
      <c r="H150" s="174">
        <f>SUM(H145:H148)</f>
        <v>0</v>
      </c>
      <c r="I150" s="190"/>
      <c r="J150" s="173">
        <f>SUM(J145:J149)</f>
        <v>0</v>
      </c>
      <c r="K150" s="191">
        <f>SUM(K145:K148)</f>
        <v>0</v>
      </c>
      <c r="L150" s="190"/>
      <c r="M150" s="173">
        <f>SUM(M145:M149)</f>
        <v>0</v>
      </c>
      <c r="N150" s="191">
        <f>SUM(N145:N148)</f>
        <v>0</v>
      </c>
      <c r="O150" s="190"/>
      <c r="P150" s="173">
        <f>SUM(P145:P149)</f>
        <v>0</v>
      </c>
      <c r="Q150" s="191">
        <f>SUM(Q145:Q148)</f>
        <v>0</v>
      </c>
      <c r="R150" s="190"/>
      <c r="S150" s="173">
        <f>SUM(S145:S149)</f>
        <v>0</v>
      </c>
      <c r="T150" s="191">
        <f>SUM(T145:T148)</f>
        <v>0</v>
      </c>
      <c r="U150" s="190"/>
      <c r="V150" s="175">
        <f t="shared" ref="V150:X150" si="350">SUM(V145:V149)</f>
        <v>0</v>
      </c>
      <c r="W150" s="227">
        <f t="shared" si="350"/>
        <v>0</v>
      </c>
      <c r="X150" s="228">
        <f t="shared" si="350"/>
        <v>0</v>
      </c>
      <c r="Y150" s="228">
        <f t="shared" si="348"/>
        <v>0</v>
      </c>
      <c r="Z150" s="228" t="e">
        <f t="shared" si="349"/>
        <v>#DIV/0!</v>
      </c>
      <c r="AA150" s="229"/>
      <c r="AB150" s="7"/>
      <c r="AC150" s="7"/>
      <c r="AD150" s="7"/>
      <c r="AE150" s="7"/>
      <c r="AF150" s="7"/>
      <c r="AG150" s="7"/>
    </row>
    <row r="151" spans="1:33" ht="30" customHeight="1" x14ac:dyDescent="0.25">
      <c r="A151" s="179" t="s">
        <v>71</v>
      </c>
      <c r="B151" s="211">
        <v>11</v>
      </c>
      <c r="C151" s="181" t="s">
        <v>272</v>
      </c>
      <c r="D151" s="182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30"/>
      <c r="X151" s="230"/>
      <c r="Y151" s="183"/>
      <c r="Z151" s="230"/>
      <c r="AA151" s="231"/>
      <c r="AB151" s="7"/>
      <c r="AC151" s="7"/>
      <c r="AD151" s="7"/>
      <c r="AE151" s="7"/>
      <c r="AF151" s="7"/>
      <c r="AG151" s="7"/>
    </row>
    <row r="152" spans="1:33" ht="30" customHeight="1" x14ac:dyDescent="0.25">
      <c r="A152" s="277" t="s">
        <v>76</v>
      </c>
      <c r="B152" s="261">
        <v>43841</v>
      </c>
      <c r="C152" s="267" t="s">
        <v>273</v>
      </c>
      <c r="D152" s="158" t="s">
        <v>111</v>
      </c>
      <c r="E152" s="159"/>
      <c r="F152" s="160"/>
      <c r="G152" s="161">
        <f t="shared" ref="G152:G153" si="351">E152*F152</f>
        <v>0</v>
      </c>
      <c r="H152" s="159"/>
      <c r="I152" s="160"/>
      <c r="J152" s="161">
        <f t="shared" ref="J152:J153" si="352">H152*I152</f>
        <v>0</v>
      </c>
      <c r="K152" s="159"/>
      <c r="L152" s="160"/>
      <c r="M152" s="161">
        <f t="shared" ref="M152:M153" si="353">K152*L152</f>
        <v>0</v>
      </c>
      <c r="N152" s="159"/>
      <c r="O152" s="160"/>
      <c r="P152" s="161">
        <f t="shared" ref="P152:P153" si="354">N152*O152</f>
        <v>0</v>
      </c>
      <c r="Q152" s="159"/>
      <c r="R152" s="160"/>
      <c r="S152" s="161">
        <f t="shared" ref="S152:S153" si="355">Q152*R152</f>
        <v>0</v>
      </c>
      <c r="T152" s="159"/>
      <c r="U152" s="160"/>
      <c r="V152" s="269">
        <f t="shared" ref="V152:V153" si="356">T152*U152</f>
        <v>0</v>
      </c>
      <c r="W152" s="270">
        <f t="shared" ref="W152:W153" si="357">G152+M152+S152</f>
        <v>0</v>
      </c>
      <c r="X152" s="234">
        <f t="shared" ref="X152:X153" si="358">J152+P152+V152</f>
        <v>0</v>
      </c>
      <c r="Y152" s="234">
        <f t="shared" ref="Y152:Y154" si="359">W152-X152</f>
        <v>0</v>
      </c>
      <c r="Z152" s="235" t="e">
        <f t="shared" ref="Z152:Z154" si="360">Y152/W152</f>
        <v>#DIV/0!</v>
      </c>
      <c r="AA152" s="271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278" t="s">
        <v>76</v>
      </c>
      <c r="B153" s="261">
        <v>43872</v>
      </c>
      <c r="C153" s="164" t="s">
        <v>273</v>
      </c>
      <c r="D153" s="134" t="s">
        <v>111</v>
      </c>
      <c r="E153" s="135"/>
      <c r="F153" s="136"/>
      <c r="G153" s="125">
        <f t="shared" si="351"/>
        <v>0</v>
      </c>
      <c r="H153" s="135"/>
      <c r="I153" s="136"/>
      <c r="J153" s="125">
        <f t="shared" si="352"/>
        <v>0</v>
      </c>
      <c r="K153" s="135"/>
      <c r="L153" s="136"/>
      <c r="M153" s="137">
        <f t="shared" si="353"/>
        <v>0</v>
      </c>
      <c r="N153" s="135"/>
      <c r="O153" s="136"/>
      <c r="P153" s="137">
        <f t="shared" si="354"/>
        <v>0</v>
      </c>
      <c r="Q153" s="135"/>
      <c r="R153" s="136"/>
      <c r="S153" s="137">
        <f t="shared" si="355"/>
        <v>0</v>
      </c>
      <c r="T153" s="135"/>
      <c r="U153" s="136"/>
      <c r="V153" s="239">
        <f t="shared" si="356"/>
        <v>0</v>
      </c>
      <c r="W153" s="279">
        <f t="shared" si="357"/>
        <v>0</v>
      </c>
      <c r="X153" s="241">
        <f t="shared" si="358"/>
        <v>0</v>
      </c>
      <c r="Y153" s="241">
        <f t="shared" si="359"/>
        <v>0</v>
      </c>
      <c r="Z153" s="242" t="e">
        <f t="shared" si="360"/>
        <v>#DIV/0!</v>
      </c>
      <c r="AA153" s="276"/>
      <c r="AB153" s="130"/>
      <c r="AC153" s="131"/>
      <c r="AD153" s="131"/>
      <c r="AE153" s="131"/>
      <c r="AF153" s="131"/>
      <c r="AG153" s="131"/>
    </row>
    <row r="154" spans="1:33" ht="30" customHeight="1" x14ac:dyDescent="0.25">
      <c r="A154" s="407" t="s">
        <v>274</v>
      </c>
      <c r="B154" s="408"/>
      <c r="C154" s="408"/>
      <c r="D154" s="409"/>
      <c r="E154" s="174">
        <f>SUM(E152:E153)</f>
        <v>0</v>
      </c>
      <c r="F154" s="190"/>
      <c r="G154" s="173">
        <f t="shared" ref="G154:H154" si="361">SUM(G152:G153)</f>
        <v>0</v>
      </c>
      <c r="H154" s="174">
        <f t="shared" si="361"/>
        <v>0</v>
      </c>
      <c r="I154" s="190"/>
      <c r="J154" s="173">
        <f t="shared" ref="J154:K154" si="362">SUM(J152:J153)</f>
        <v>0</v>
      </c>
      <c r="K154" s="191">
        <f t="shared" si="362"/>
        <v>0</v>
      </c>
      <c r="L154" s="190"/>
      <c r="M154" s="173">
        <f t="shared" ref="M154:N154" si="363">SUM(M152:M153)</f>
        <v>0</v>
      </c>
      <c r="N154" s="191">
        <f t="shared" si="363"/>
        <v>0</v>
      </c>
      <c r="O154" s="190"/>
      <c r="P154" s="173">
        <f t="shared" ref="P154:Q154" si="364">SUM(P152:P153)</f>
        <v>0</v>
      </c>
      <c r="Q154" s="191">
        <f t="shared" si="364"/>
        <v>0</v>
      </c>
      <c r="R154" s="190"/>
      <c r="S154" s="173">
        <f t="shared" ref="S154:T154" si="365">SUM(S152:S153)</f>
        <v>0</v>
      </c>
      <c r="T154" s="191">
        <f t="shared" si="365"/>
        <v>0</v>
      </c>
      <c r="U154" s="190"/>
      <c r="V154" s="175">
        <f t="shared" ref="V154:X154" si="366">SUM(V152:V153)</f>
        <v>0</v>
      </c>
      <c r="W154" s="227">
        <f t="shared" si="366"/>
        <v>0</v>
      </c>
      <c r="X154" s="228">
        <f t="shared" si="366"/>
        <v>0</v>
      </c>
      <c r="Y154" s="228">
        <f t="shared" si="359"/>
        <v>0</v>
      </c>
      <c r="Z154" s="228" t="e">
        <f t="shared" si="360"/>
        <v>#DIV/0!</v>
      </c>
      <c r="AA154" s="229"/>
      <c r="AB154" s="7"/>
      <c r="AC154" s="7"/>
      <c r="AD154" s="7"/>
      <c r="AE154" s="7"/>
      <c r="AF154" s="7"/>
      <c r="AG154" s="7"/>
    </row>
    <row r="155" spans="1:33" ht="30" customHeight="1" x14ac:dyDescent="0.25">
      <c r="A155" s="210" t="s">
        <v>71</v>
      </c>
      <c r="B155" s="211">
        <v>12</v>
      </c>
      <c r="C155" s="212" t="s">
        <v>275</v>
      </c>
      <c r="D155" s="280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30"/>
      <c r="X155" s="230"/>
      <c r="Y155" s="183"/>
      <c r="Z155" s="230"/>
      <c r="AA155" s="231"/>
      <c r="AB155" s="7"/>
      <c r="AC155" s="7"/>
      <c r="AD155" s="7"/>
      <c r="AE155" s="7"/>
      <c r="AF155" s="7"/>
      <c r="AG155" s="7"/>
    </row>
    <row r="156" spans="1:33" ht="30" customHeight="1" x14ac:dyDescent="0.25">
      <c r="A156" s="156" t="s">
        <v>76</v>
      </c>
      <c r="B156" s="281">
        <v>43842</v>
      </c>
      <c r="C156" s="282" t="s">
        <v>276</v>
      </c>
      <c r="D156" s="256" t="s">
        <v>277</v>
      </c>
      <c r="E156" s="268"/>
      <c r="F156" s="160"/>
      <c r="G156" s="161">
        <f t="shared" ref="G156:G159" si="367">E156*F156</f>
        <v>0</v>
      </c>
      <c r="H156" s="268"/>
      <c r="I156" s="160"/>
      <c r="J156" s="161">
        <f t="shared" ref="J156:J159" si="368">H156*I156</f>
        <v>0</v>
      </c>
      <c r="K156" s="159"/>
      <c r="L156" s="160"/>
      <c r="M156" s="161">
        <f t="shared" ref="M156:M159" si="369">K156*L156</f>
        <v>0</v>
      </c>
      <c r="N156" s="159"/>
      <c r="O156" s="160"/>
      <c r="P156" s="161">
        <f t="shared" ref="P156:P159" si="370">N156*O156</f>
        <v>0</v>
      </c>
      <c r="Q156" s="159"/>
      <c r="R156" s="160"/>
      <c r="S156" s="161">
        <f t="shared" ref="S156:S159" si="371">Q156*R156</f>
        <v>0</v>
      </c>
      <c r="T156" s="159"/>
      <c r="U156" s="160"/>
      <c r="V156" s="269">
        <f t="shared" ref="V156:V159" si="372">T156*U156</f>
        <v>0</v>
      </c>
      <c r="W156" s="270">
        <f t="shared" ref="W156:W159" si="373">G156+M156+S156</f>
        <v>0</v>
      </c>
      <c r="X156" s="234">
        <f t="shared" ref="X156:X159" si="374">J156+P156+V156</f>
        <v>0</v>
      </c>
      <c r="Y156" s="234">
        <f t="shared" ref="Y156:Y160" si="375">W156-X156</f>
        <v>0</v>
      </c>
      <c r="Z156" s="235" t="e">
        <f t="shared" ref="Z156:Z160" si="376">Y156/W156</f>
        <v>#DIV/0!</v>
      </c>
      <c r="AA156" s="283"/>
      <c r="AB156" s="130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76</v>
      </c>
      <c r="B157" s="261">
        <v>43873</v>
      </c>
      <c r="C157" s="188" t="s">
        <v>278</v>
      </c>
      <c r="D157" s="262" t="s">
        <v>246</v>
      </c>
      <c r="E157" s="263"/>
      <c r="F157" s="124"/>
      <c r="G157" s="125">
        <f t="shared" si="367"/>
        <v>0</v>
      </c>
      <c r="H157" s="263"/>
      <c r="I157" s="124"/>
      <c r="J157" s="125">
        <f t="shared" si="368"/>
        <v>0</v>
      </c>
      <c r="K157" s="123"/>
      <c r="L157" s="124"/>
      <c r="M157" s="125">
        <f t="shared" si="369"/>
        <v>0</v>
      </c>
      <c r="N157" s="123"/>
      <c r="O157" s="124"/>
      <c r="P157" s="125">
        <f t="shared" si="370"/>
        <v>0</v>
      </c>
      <c r="Q157" s="123"/>
      <c r="R157" s="124"/>
      <c r="S157" s="125">
        <f t="shared" si="371"/>
        <v>0</v>
      </c>
      <c r="T157" s="123"/>
      <c r="U157" s="124"/>
      <c r="V157" s="232">
        <f t="shared" si="372"/>
        <v>0</v>
      </c>
      <c r="W157" s="284">
        <f t="shared" si="373"/>
        <v>0</v>
      </c>
      <c r="X157" s="127">
        <f t="shared" si="374"/>
        <v>0</v>
      </c>
      <c r="Y157" s="127">
        <f t="shared" si="375"/>
        <v>0</v>
      </c>
      <c r="Z157" s="128" t="e">
        <f t="shared" si="376"/>
        <v>#DIV/0!</v>
      </c>
      <c r="AA157" s="285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32" t="s">
        <v>76</v>
      </c>
      <c r="B158" s="272">
        <v>43902</v>
      </c>
      <c r="C158" s="164" t="s">
        <v>279</v>
      </c>
      <c r="D158" s="264" t="s">
        <v>246</v>
      </c>
      <c r="E158" s="265"/>
      <c r="F158" s="136"/>
      <c r="G158" s="137">
        <f t="shared" si="367"/>
        <v>0</v>
      </c>
      <c r="H158" s="265"/>
      <c r="I158" s="136"/>
      <c r="J158" s="137">
        <f t="shared" si="368"/>
        <v>0</v>
      </c>
      <c r="K158" s="135"/>
      <c r="L158" s="136"/>
      <c r="M158" s="137">
        <f t="shared" si="369"/>
        <v>0</v>
      </c>
      <c r="N158" s="135"/>
      <c r="O158" s="136"/>
      <c r="P158" s="137">
        <f t="shared" si="370"/>
        <v>0</v>
      </c>
      <c r="Q158" s="135"/>
      <c r="R158" s="136"/>
      <c r="S158" s="137">
        <f t="shared" si="371"/>
        <v>0</v>
      </c>
      <c r="T158" s="135"/>
      <c r="U158" s="136"/>
      <c r="V158" s="239">
        <f t="shared" si="372"/>
        <v>0</v>
      </c>
      <c r="W158" s="273">
        <f t="shared" si="373"/>
        <v>0</v>
      </c>
      <c r="X158" s="127">
        <f t="shared" si="374"/>
        <v>0</v>
      </c>
      <c r="Y158" s="127">
        <f t="shared" si="375"/>
        <v>0</v>
      </c>
      <c r="Z158" s="128" t="e">
        <f t="shared" si="376"/>
        <v>#DIV/0!</v>
      </c>
      <c r="AA158" s="286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32" t="s">
        <v>76</v>
      </c>
      <c r="B159" s="272">
        <v>43933</v>
      </c>
      <c r="C159" s="238" t="s">
        <v>280</v>
      </c>
      <c r="D159" s="275"/>
      <c r="E159" s="265"/>
      <c r="F159" s="136">
        <v>0.22</v>
      </c>
      <c r="G159" s="137">
        <f t="shared" si="367"/>
        <v>0</v>
      </c>
      <c r="H159" s="265"/>
      <c r="I159" s="136">
        <v>0.22</v>
      </c>
      <c r="J159" s="137">
        <f t="shared" si="368"/>
        <v>0</v>
      </c>
      <c r="K159" s="135"/>
      <c r="L159" s="136">
        <v>0.22</v>
      </c>
      <c r="M159" s="137">
        <f t="shared" si="369"/>
        <v>0</v>
      </c>
      <c r="N159" s="135"/>
      <c r="O159" s="136">
        <v>0.22</v>
      </c>
      <c r="P159" s="137">
        <f t="shared" si="370"/>
        <v>0</v>
      </c>
      <c r="Q159" s="135"/>
      <c r="R159" s="136">
        <v>0.22</v>
      </c>
      <c r="S159" s="137">
        <f t="shared" si="371"/>
        <v>0</v>
      </c>
      <c r="T159" s="135"/>
      <c r="U159" s="136">
        <v>0.22</v>
      </c>
      <c r="V159" s="239">
        <f t="shared" si="372"/>
        <v>0</v>
      </c>
      <c r="W159" s="240">
        <f t="shared" si="373"/>
        <v>0</v>
      </c>
      <c r="X159" s="241">
        <f t="shared" si="374"/>
        <v>0</v>
      </c>
      <c r="Y159" s="241">
        <f t="shared" si="375"/>
        <v>0</v>
      </c>
      <c r="Z159" s="242" t="e">
        <f t="shared" si="376"/>
        <v>#DIV/0!</v>
      </c>
      <c r="AA159" s="152"/>
      <c r="AB159" s="7"/>
      <c r="AC159" s="7"/>
      <c r="AD159" s="7"/>
      <c r="AE159" s="7"/>
      <c r="AF159" s="7"/>
      <c r="AG159" s="7"/>
    </row>
    <row r="160" spans="1:33" ht="30" customHeight="1" x14ac:dyDescent="0.25">
      <c r="A160" s="167" t="s">
        <v>281</v>
      </c>
      <c r="B160" s="168"/>
      <c r="C160" s="169"/>
      <c r="D160" s="287"/>
      <c r="E160" s="174">
        <f>SUM(E156:E158)</f>
        <v>0</v>
      </c>
      <c r="F160" s="190"/>
      <c r="G160" s="173">
        <f>SUM(G156:G159)</f>
        <v>0</v>
      </c>
      <c r="H160" s="174">
        <f>SUM(H156:H158)</f>
        <v>0</v>
      </c>
      <c r="I160" s="190"/>
      <c r="J160" s="173">
        <f>SUM(J156:J159)</f>
        <v>0</v>
      </c>
      <c r="K160" s="191">
        <f>SUM(K156:K158)</f>
        <v>0</v>
      </c>
      <c r="L160" s="190"/>
      <c r="M160" s="173">
        <f>SUM(M156:M159)</f>
        <v>0</v>
      </c>
      <c r="N160" s="191">
        <f>SUM(N156:N158)</f>
        <v>0</v>
      </c>
      <c r="O160" s="190"/>
      <c r="P160" s="173">
        <f>SUM(P156:P159)</f>
        <v>0</v>
      </c>
      <c r="Q160" s="191">
        <f>SUM(Q156:Q158)</f>
        <v>0</v>
      </c>
      <c r="R160" s="190"/>
      <c r="S160" s="173">
        <f>SUM(S156:S159)</f>
        <v>0</v>
      </c>
      <c r="T160" s="191">
        <f>SUM(T156:T158)</f>
        <v>0</v>
      </c>
      <c r="U160" s="190"/>
      <c r="V160" s="175">
        <f t="shared" ref="V160:X160" si="377">SUM(V156:V159)</f>
        <v>0</v>
      </c>
      <c r="W160" s="227">
        <f t="shared" si="377"/>
        <v>0</v>
      </c>
      <c r="X160" s="228">
        <f t="shared" si="377"/>
        <v>0</v>
      </c>
      <c r="Y160" s="228">
        <f t="shared" si="375"/>
        <v>0</v>
      </c>
      <c r="Z160" s="228" t="e">
        <f t="shared" si="376"/>
        <v>#DIV/0!</v>
      </c>
      <c r="AA160" s="229"/>
      <c r="AB160" s="7"/>
      <c r="AC160" s="7"/>
      <c r="AD160" s="7"/>
      <c r="AE160" s="7"/>
      <c r="AF160" s="7"/>
      <c r="AG160" s="7"/>
    </row>
    <row r="161" spans="1:33" ht="30" customHeight="1" x14ac:dyDescent="0.25">
      <c r="A161" s="210" t="s">
        <v>71</v>
      </c>
      <c r="B161" s="288">
        <v>13</v>
      </c>
      <c r="C161" s="212" t="s">
        <v>282</v>
      </c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230"/>
      <c r="X161" s="230"/>
      <c r="Y161" s="183"/>
      <c r="Z161" s="230"/>
      <c r="AA161" s="231"/>
      <c r="AB161" s="6"/>
      <c r="AC161" s="7"/>
      <c r="AD161" s="7"/>
      <c r="AE161" s="7"/>
      <c r="AF161" s="7"/>
      <c r="AG161" s="7"/>
    </row>
    <row r="162" spans="1:33" ht="30" customHeight="1" x14ac:dyDescent="0.25">
      <c r="A162" s="108" t="s">
        <v>73</v>
      </c>
      <c r="B162" s="289" t="s">
        <v>283</v>
      </c>
      <c r="C162" s="290" t="s">
        <v>284</v>
      </c>
      <c r="D162" s="141"/>
      <c r="E162" s="142">
        <f>SUM(E163:E165)</f>
        <v>2</v>
      </c>
      <c r="F162" s="143"/>
      <c r="G162" s="144">
        <f>SUM(G163:G166)</f>
        <v>90000</v>
      </c>
      <c r="H162" s="142">
        <f>SUM(H163:H165)</f>
        <v>2</v>
      </c>
      <c r="I162" s="143"/>
      <c r="J162" s="144">
        <f>SUM(J163:J166)</f>
        <v>90000</v>
      </c>
      <c r="K162" s="142">
        <f>SUM(K163:K165)</f>
        <v>0</v>
      </c>
      <c r="L162" s="143"/>
      <c r="M162" s="144">
        <f>SUM(M163:M166)</f>
        <v>0</v>
      </c>
      <c r="N162" s="142">
        <f>SUM(N163:N165)</f>
        <v>0</v>
      </c>
      <c r="O162" s="143"/>
      <c r="P162" s="144">
        <f>SUM(P163:P166)</f>
        <v>0</v>
      </c>
      <c r="Q162" s="142">
        <f>SUM(Q163:Q165)</f>
        <v>0</v>
      </c>
      <c r="R162" s="143"/>
      <c r="S162" s="144">
        <f>SUM(S163:S166)</f>
        <v>0</v>
      </c>
      <c r="T162" s="142">
        <f>SUM(T163:T165)</f>
        <v>0</v>
      </c>
      <c r="U162" s="143"/>
      <c r="V162" s="291">
        <f t="shared" ref="V162:X162" si="378">SUM(V163:V166)</f>
        <v>0</v>
      </c>
      <c r="W162" s="292">
        <f t="shared" si="378"/>
        <v>90000</v>
      </c>
      <c r="X162" s="144">
        <f t="shared" si="378"/>
        <v>90000</v>
      </c>
      <c r="Y162" s="144">
        <f t="shared" ref="Y162:Y189" si="379">W162-X162</f>
        <v>0</v>
      </c>
      <c r="Z162" s="144">
        <f t="shared" ref="Z162:Z190" si="380">Y162/W162</f>
        <v>0</v>
      </c>
      <c r="AA162" s="146"/>
      <c r="AB162" s="118"/>
      <c r="AC162" s="118"/>
      <c r="AD162" s="118"/>
      <c r="AE162" s="118"/>
      <c r="AF162" s="118"/>
      <c r="AG162" s="118"/>
    </row>
    <row r="163" spans="1:33" ht="30" customHeight="1" x14ac:dyDescent="0.25">
      <c r="A163" s="119" t="s">
        <v>76</v>
      </c>
      <c r="B163" s="120" t="s">
        <v>285</v>
      </c>
      <c r="C163" s="293" t="s">
        <v>286</v>
      </c>
      <c r="D163" s="122" t="s">
        <v>142</v>
      </c>
      <c r="E163" s="123">
        <v>1</v>
      </c>
      <c r="F163" s="124">
        <v>60000</v>
      </c>
      <c r="G163" s="125">
        <f t="shared" ref="G163:G166" si="381">E163*F163</f>
        <v>60000</v>
      </c>
      <c r="H163" s="123">
        <v>1</v>
      </c>
      <c r="I163" s="124">
        <v>60000</v>
      </c>
      <c r="J163" s="125">
        <f t="shared" ref="J163:J166" si="382">H163*I163</f>
        <v>60000</v>
      </c>
      <c r="K163" s="123"/>
      <c r="L163" s="124"/>
      <c r="M163" s="125">
        <f t="shared" ref="M163:M166" si="383">K163*L163</f>
        <v>0</v>
      </c>
      <c r="N163" s="123"/>
      <c r="O163" s="124"/>
      <c r="P163" s="125">
        <f t="shared" ref="P163:P166" si="384">N163*O163</f>
        <v>0</v>
      </c>
      <c r="Q163" s="123"/>
      <c r="R163" s="124"/>
      <c r="S163" s="125">
        <f t="shared" ref="S163:S166" si="385">Q163*R163</f>
        <v>0</v>
      </c>
      <c r="T163" s="123"/>
      <c r="U163" s="124"/>
      <c r="V163" s="232">
        <f t="shared" ref="V163:V166" si="386">T163*U163</f>
        <v>0</v>
      </c>
      <c r="W163" s="237">
        <f t="shared" ref="W163:W166" si="387">G163+M163+S163</f>
        <v>60000</v>
      </c>
      <c r="X163" s="127">
        <f t="shared" ref="X163:X166" si="388">J163+P163+V163</f>
        <v>60000</v>
      </c>
      <c r="Y163" s="127">
        <f t="shared" si="379"/>
        <v>0</v>
      </c>
      <c r="Z163" s="128">
        <f t="shared" si="380"/>
        <v>0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19" t="s">
        <v>76</v>
      </c>
      <c r="B164" s="120" t="s">
        <v>287</v>
      </c>
      <c r="C164" s="294" t="s">
        <v>288</v>
      </c>
      <c r="D164" s="122" t="s">
        <v>142</v>
      </c>
      <c r="E164" s="123">
        <v>1</v>
      </c>
      <c r="F164" s="124">
        <v>30000</v>
      </c>
      <c r="G164" s="125">
        <f t="shared" si="381"/>
        <v>30000</v>
      </c>
      <c r="H164" s="123">
        <v>1</v>
      </c>
      <c r="I164" s="124">
        <v>30000</v>
      </c>
      <c r="J164" s="125">
        <f t="shared" si="382"/>
        <v>30000</v>
      </c>
      <c r="K164" s="123"/>
      <c r="L164" s="124"/>
      <c r="M164" s="125">
        <f t="shared" si="383"/>
        <v>0</v>
      </c>
      <c r="N164" s="123"/>
      <c r="O164" s="124"/>
      <c r="P164" s="125">
        <f t="shared" si="384"/>
        <v>0</v>
      </c>
      <c r="Q164" s="123"/>
      <c r="R164" s="124"/>
      <c r="S164" s="125">
        <f t="shared" si="385"/>
        <v>0</v>
      </c>
      <c r="T164" s="123"/>
      <c r="U164" s="124"/>
      <c r="V164" s="232">
        <f t="shared" si="386"/>
        <v>0</v>
      </c>
      <c r="W164" s="237">
        <f t="shared" si="387"/>
        <v>30000</v>
      </c>
      <c r="X164" s="127">
        <f t="shared" si="388"/>
        <v>30000</v>
      </c>
      <c r="Y164" s="127">
        <f t="shared" si="379"/>
        <v>0</v>
      </c>
      <c r="Z164" s="128">
        <f t="shared" si="380"/>
        <v>0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19" t="s">
        <v>76</v>
      </c>
      <c r="B165" s="120" t="s">
        <v>289</v>
      </c>
      <c r="C165" s="294" t="s">
        <v>290</v>
      </c>
      <c r="D165" s="122" t="s">
        <v>142</v>
      </c>
      <c r="E165" s="123"/>
      <c r="F165" s="124"/>
      <c r="G165" s="125">
        <f t="shared" si="381"/>
        <v>0</v>
      </c>
      <c r="H165" s="123"/>
      <c r="I165" s="124"/>
      <c r="J165" s="125">
        <f t="shared" si="382"/>
        <v>0</v>
      </c>
      <c r="K165" s="123"/>
      <c r="L165" s="124"/>
      <c r="M165" s="125">
        <f t="shared" si="383"/>
        <v>0</v>
      </c>
      <c r="N165" s="123"/>
      <c r="O165" s="124"/>
      <c r="P165" s="125">
        <f t="shared" si="384"/>
        <v>0</v>
      </c>
      <c r="Q165" s="123"/>
      <c r="R165" s="124"/>
      <c r="S165" s="125">
        <f t="shared" si="385"/>
        <v>0</v>
      </c>
      <c r="T165" s="123"/>
      <c r="U165" s="124"/>
      <c r="V165" s="232">
        <f t="shared" si="386"/>
        <v>0</v>
      </c>
      <c r="W165" s="237">
        <f t="shared" si="387"/>
        <v>0</v>
      </c>
      <c r="X165" s="127">
        <f t="shared" si="388"/>
        <v>0</v>
      </c>
      <c r="Y165" s="127">
        <f t="shared" si="379"/>
        <v>0</v>
      </c>
      <c r="Z165" s="128" t="e">
        <f t="shared" si="38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47" t="s">
        <v>76</v>
      </c>
      <c r="B166" s="154" t="s">
        <v>291</v>
      </c>
      <c r="C166" s="294" t="s">
        <v>292</v>
      </c>
      <c r="D166" s="148"/>
      <c r="E166" s="149"/>
      <c r="F166" s="150">
        <v>0.22</v>
      </c>
      <c r="G166" s="151">
        <f t="shared" si="381"/>
        <v>0</v>
      </c>
      <c r="H166" s="149"/>
      <c r="I166" s="150">
        <v>0.22</v>
      </c>
      <c r="J166" s="151">
        <f t="shared" si="382"/>
        <v>0</v>
      </c>
      <c r="K166" s="149"/>
      <c r="L166" s="150">
        <v>0.22</v>
      </c>
      <c r="M166" s="151">
        <f t="shared" si="383"/>
        <v>0</v>
      </c>
      <c r="N166" s="149"/>
      <c r="O166" s="150">
        <v>0.22</v>
      </c>
      <c r="P166" s="151">
        <f t="shared" si="384"/>
        <v>0</v>
      </c>
      <c r="Q166" s="149"/>
      <c r="R166" s="150">
        <v>0.22</v>
      </c>
      <c r="S166" s="151">
        <f t="shared" si="385"/>
        <v>0</v>
      </c>
      <c r="T166" s="149"/>
      <c r="U166" s="150">
        <v>0.22</v>
      </c>
      <c r="V166" s="295">
        <f t="shared" si="386"/>
        <v>0</v>
      </c>
      <c r="W166" s="240">
        <f t="shared" si="387"/>
        <v>0</v>
      </c>
      <c r="X166" s="241">
        <f t="shared" si="388"/>
        <v>0</v>
      </c>
      <c r="Y166" s="241">
        <f t="shared" si="379"/>
        <v>0</v>
      </c>
      <c r="Z166" s="242" t="e">
        <f t="shared" si="380"/>
        <v>#DIV/0!</v>
      </c>
      <c r="AA166" s="15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296" t="s">
        <v>73</v>
      </c>
      <c r="B167" s="297" t="s">
        <v>293</v>
      </c>
      <c r="C167" s="225" t="s">
        <v>294</v>
      </c>
      <c r="D167" s="111"/>
      <c r="E167" s="112">
        <f>SUM(E168:E170)</f>
        <v>2</v>
      </c>
      <c r="F167" s="113"/>
      <c r="G167" s="114">
        <f>SUM(G168:G171)</f>
        <v>222000</v>
      </c>
      <c r="H167" s="112">
        <f>SUM(H168:H170)</f>
        <v>2</v>
      </c>
      <c r="I167" s="113"/>
      <c r="J167" s="114">
        <f>SUM(J168:J171)</f>
        <v>222000</v>
      </c>
      <c r="K167" s="112">
        <f>SUM(K168:K170)</f>
        <v>0</v>
      </c>
      <c r="L167" s="113"/>
      <c r="M167" s="114">
        <f>SUM(M168:M171)</f>
        <v>0</v>
      </c>
      <c r="N167" s="112">
        <f>SUM(N168:N170)</f>
        <v>0</v>
      </c>
      <c r="O167" s="113"/>
      <c r="P167" s="114">
        <f>SUM(P168:P171)</f>
        <v>0</v>
      </c>
      <c r="Q167" s="112">
        <f>SUM(Q168:Q170)</f>
        <v>0</v>
      </c>
      <c r="R167" s="113"/>
      <c r="S167" s="114">
        <f>SUM(S168:S171)</f>
        <v>0</v>
      </c>
      <c r="T167" s="112">
        <f>SUM(T168:T170)</f>
        <v>0</v>
      </c>
      <c r="U167" s="113"/>
      <c r="V167" s="114">
        <f t="shared" ref="V167:X167" si="389">SUM(V168:V171)</f>
        <v>0</v>
      </c>
      <c r="W167" s="114">
        <f t="shared" si="389"/>
        <v>222000</v>
      </c>
      <c r="X167" s="114">
        <f t="shared" si="389"/>
        <v>222000</v>
      </c>
      <c r="Y167" s="114">
        <f t="shared" si="379"/>
        <v>0</v>
      </c>
      <c r="Z167" s="114">
        <f t="shared" si="380"/>
        <v>0</v>
      </c>
      <c r="AA167" s="114"/>
      <c r="AB167" s="118"/>
      <c r="AC167" s="118"/>
      <c r="AD167" s="118"/>
      <c r="AE167" s="118"/>
      <c r="AF167" s="118"/>
      <c r="AG167" s="118"/>
    </row>
    <row r="168" spans="1:33" ht="85.5" customHeight="1" x14ac:dyDescent="0.25">
      <c r="A168" s="119" t="s">
        <v>76</v>
      </c>
      <c r="B168" s="120" t="s">
        <v>295</v>
      </c>
      <c r="C168" s="188" t="s">
        <v>355</v>
      </c>
      <c r="D168" s="122"/>
      <c r="E168" s="123">
        <v>1</v>
      </c>
      <c r="F168" s="124">
        <v>95000</v>
      </c>
      <c r="G168" s="125">
        <f t="shared" ref="G168:G171" si="390">E168*F168</f>
        <v>95000</v>
      </c>
      <c r="H168" s="123">
        <v>1</v>
      </c>
      <c r="I168" s="124">
        <v>95000</v>
      </c>
      <c r="J168" s="125">
        <f t="shared" ref="J168:J171" si="391">H168*I168</f>
        <v>95000</v>
      </c>
      <c r="K168" s="123"/>
      <c r="L168" s="124"/>
      <c r="M168" s="125">
        <f t="shared" ref="M168:M171" si="392">K168*L168</f>
        <v>0</v>
      </c>
      <c r="N168" s="123"/>
      <c r="O168" s="124"/>
      <c r="P168" s="125">
        <f t="shared" ref="P168:P171" si="393">N168*O168</f>
        <v>0</v>
      </c>
      <c r="Q168" s="123"/>
      <c r="R168" s="124"/>
      <c r="S168" s="125">
        <f t="shared" ref="S168:S171" si="394">Q168*R168</f>
        <v>0</v>
      </c>
      <c r="T168" s="123"/>
      <c r="U168" s="124"/>
      <c r="V168" s="125">
        <f t="shared" ref="V168:V171" si="395">T168*U168</f>
        <v>0</v>
      </c>
      <c r="W168" s="126">
        <f t="shared" ref="W168:W171" si="396">G168+M168+S168</f>
        <v>95000</v>
      </c>
      <c r="X168" s="127">
        <f t="shared" ref="X168:X171" si="397">J168+P168+V168</f>
        <v>95000</v>
      </c>
      <c r="Y168" s="127">
        <f t="shared" si="379"/>
        <v>0</v>
      </c>
      <c r="Z168" s="128">
        <f t="shared" si="380"/>
        <v>0</v>
      </c>
      <c r="AA168" s="129"/>
      <c r="AB168" s="131"/>
      <c r="AC168" s="131"/>
      <c r="AD168" s="131"/>
      <c r="AE168" s="131"/>
      <c r="AF168" s="131"/>
      <c r="AG168" s="131"/>
    </row>
    <row r="169" spans="1:33" ht="48" customHeight="1" x14ac:dyDescent="0.25">
      <c r="A169" s="119" t="s">
        <v>76</v>
      </c>
      <c r="B169" s="120" t="s">
        <v>297</v>
      </c>
      <c r="C169" s="188" t="s">
        <v>356</v>
      </c>
      <c r="D169" s="122"/>
      <c r="E169" s="123">
        <v>1</v>
      </c>
      <c r="F169" s="124">
        <v>127000</v>
      </c>
      <c r="G169" s="125">
        <v>127000</v>
      </c>
      <c r="H169" s="123">
        <v>1</v>
      </c>
      <c r="I169" s="124">
        <v>127000</v>
      </c>
      <c r="J169" s="125">
        <f t="shared" si="391"/>
        <v>127000</v>
      </c>
      <c r="K169" s="123"/>
      <c r="L169" s="124"/>
      <c r="M169" s="125">
        <f t="shared" si="392"/>
        <v>0</v>
      </c>
      <c r="N169" s="123"/>
      <c r="O169" s="124"/>
      <c r="P169" s="125">
        <f t="shared" si="393"/>
        <v>0</v>
      </c>
      <c r="Q169" s="123"/>
      <c r="R169" s="124"/>
      <c r="S169" s="125">
        <f t="shared" si="394"/>
        <v>0</v>
      </c>
      <c r="T169" s="123"/>
      <c r="U169" s="124"/>
      <c r="V169" s="125">
        <f t="shared" si="395"/>
        <v>0</v>
      </c>
      <c r="W169" s="126">
        <f t="shared" si="396"/>
        <v>127000</v>
      </c>
      <c r="X169" s="127">
        <f t="shared" si="397"/>
        <v>127000</v>
      </c>
      <c r="Y169" s="127">
        <f t="shared" si="379"/>
        <v>0</v>
      </c>
      <c r="Z169" s="128">
        <f t="shared" si="380"/>
        <v>0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32" t="s">
        <v>76</v>
      </c>
      <c r="B170" s="133" t="s">
        <v>298</v>
      </c>
      <c r="C170" s="188" t="s">
        <v>296</v>
      </c>
      <c r="D170" s="134"/>
      <c r="E170" s="135"/>
      <c r="F170" s="136"/>
      <c r="G170" s="137">
        <f t="shared" si="390"/>
        <v>0</v>
      </c>
      <c r="H170" s="135"/>
      <c r="I170" s="136"/>
      <c r="J170" s="137">
        <f t="shared" si="391"/>
        <v>0</v>
      </c>
      <c r="K170" s="135"/>
      <c r="L170" s="136"/>
      <c r="M170" s="137">
        <f t="shared" si="392"/>
        <v>0</v>
      </c>
      <c r="N170" s="135"/>
      <c r="O170" s="136"/>
      <c r="P170" s="137">
        <f t="shared" si="393"/>
        <v>0</v>
      </c>
      <c r="Q170" s="135"/>
      <c r="R170" s="136"/>
      <c r="S170" s="137">
        <f t="shared" si="394"/>
        <v>0</v>
      </c>
      <c r="T170" s="135"/>
      <c r="U170" s="136"/>
      <c r="V170" s="137">
        <f t="shared" si="395"/>
        <v>0</v>
      </c>
      <c r="W170" s="138">
        <f t="shared" si="396"/>
        <v>0</v>
      </c>
      <c r="X170" s="127">
        <f t="shared" si="397"/>
        <v>0</v>
      </c>
      <c r="Y170" s="127">
        <f t="shared" si="379"/>
        <v>0</v>
      </c>
      <c r="Z170" s="128" t="e">
        <f t="shared" si="380"/>
        <v>#DIV/0!</v>
      </c>
      <c r="AA170" s="13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32" t="s">
        <v>76</v>
      </c>
      <c r="B171" s="133" t="s">
        <v>299</v>
      </c>
      <c r="C171" s="189" t="s">
        <v>300</v>
      </c>
      <c r="D171" s="148"/>
      <c r="E171" s="135"/>
      <c r="F171" s="136">
        <v>0.22</v>
      </c>
      <c r="G171" s="137">
        <f t="shared" si="390"/>
        <v>0</v>
      </c>
      <c r="H171" s="135"/>
      <c r="I171" s="136">
        <v>0.22</v>
      </c>
      <c r="J171" s="137">
        <f t="shared" si="391"/>
        <v>0</v>
      </c>
      <c r="K171" s="135"/>
      <c r="L171" s="136">
        <v>0.22</v>
      </c>
      <c r="M171" s="137">
        <f t="shared" si="392"/>
        <v>0</v>
      </c>
      <c r="N171" s="135"/>
      <c r="O171" s="136">
        <v>0.22</v>
      </c>
      <c r="P171" s="137">
        <f t="shared" si="393"/>
        <v>0</v>
      </c>
      <c r="Q171" s="135"/>
      <c r="R171" s="136">
        <v>0.22</v>
      </c>
      <c r="S171" s="137">
        <f t="shared" si="394"/>
        <v>0</v>
      </c>
      <c r="T171" s="135"/>
      <c r="U171" s="136">
        <v>0.22</v>
      </c>
      <c r="V171" s="137">
        <f t="shared" si="395"/>
        <v>0</v>
      </c>
      <c r="W171" s="138">
        <f t="shared" si="396"/>
        <v>0</v>
      </c>
      <c r="X171" s="127">
        <f t="shared" si="397"/>
        <v>0</v>
      </c>
      <c r="Y171" s="127">
        <f t="shared" si="379"/>
        <v>0</v>
      </c>
      <c r="Z171" s="128" t="e">
        <f t="shared" si="380"/>
        <v>#DIV/0!</v>
      </c>
      <c r="AA171" s="15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08" t="s">
        <v>73</v>
      </c>
      <c r="B172" s="155" t="s">
        <v>301</v>
      </c>
      <c r="C172" s="225" t="s">
        <v>302</v>
      </c>
      <c r="D172" s="141"/>
      <c r="E172" s="142">
        <f>SUM(E173:E175)</f>
        <v>0</v>
      </c>
      <c r="F172" s="143"/>
      <c r="G172" s="144">
        <f t="shared" ref="G172:H172" si="398">SUM(G173:G175)</f>
        <v>0</v>
      </c>
      <c r="H172" s="142">
        <f t="shared" si="398"/>
        <v>0</v>
      </c>
      <c r="I172" s="143"/>
      <c r="J172" s="144">
        <f t="shared" ref="J172:K172" si="399">SUM(J173:J175)</f>
        <v>0</v>
      </c>
      <c r="K172" s="142">
        <f t="shared" si="399"/>
        <v>0</v>
      </c>
      <c r="L172" s="143"/>
      <c r="M172" s="144">
        <f t="shared" ref="M172:N172" si="400">SUM(M173:M175)</f>
        <v>0</v>
      </c>
      <c r="N172" s="142">
        <f t="shared" si="400"/>
        <v>0</v>
      </c>
      <c r="O172" s="143"/>
      <c r="P172" s="144">
        <f t="shared" ref="P172:Q172" si="401">SUM(P173:P175)</f>
        <v>0</v>
      </c>
      <c r="Q172" s="142">
        <f t="shared" si="401"/>
        <v>0</v>
      </c>
      <c r="R172" s="143"/>
      <c r="S172" s="144">
        <f t="shared" ref="S172:T172" si="402">SUM(S173:S175)</f>
        <v>0</v>
      </c>
      <c r="T172" s="142">
        <f t="shared" si="402"/>
        <v>0</v>
      </c>
      <c r="U172" s="143"/>
      <c r="V172" s="144">
        <f t="shared" ref="V172:X172" si="403">SUM(V173:V175)</f>
        <v>0</v>
      </c>
      <c r="W172" s="144">
        <f t="shared" si="403"/>
        <v>0</v>
      </c>
      <c r="X172" s="144">
        <f t="shared" si="403"/>
        <v>0</v>
      </c>
      <c r="Y172" s="144">
        <f t="shared" si="379"/>
        <v>0</v>
      </c>
      <c r="Z172" s="144" t="e">
        <f t="shared" si="380"/>
        <v>#DIV/0!</v>
      </c>
      <c r="AA172" s="298"/>
      <c r="AB172" s="118"/>
      <c r="AC172" s="118"/>
      <c r="AD172" s="118"/>
      <c r="AE172" s="118"/>
      <c r="AF172" s="118"/>
      <c r="AG172" s="118"/>
    </row>
    <row r="173" spans="1:33" ht="30" customHeight="1" x14ac:dyDescent="0.25">
      <c r="A173" s="119" t="s">
        <v>76</v>
      </c>
      <c r="B173" s="120" t="s">
        <v>303</v>
      </c>
      <c r="C173" s="188" t="s">
        <v>304</v>
      </c>
      <c r="D173" s="122"/>
      <c r="E173" s="123"/>
      <c r="F173" s="124"/>
      <c r="G173" s="125">
        <f t="shared" ref="G173:G175" si="404">E173*F173</f>
        <v>0</v>
      </c>
      <c r="H173" s="123"/>
      <c r="I173" s="124"/>
      <c r="J173" s="125">
        <f t="shared" ref="J173:J175" si="405">H173*I173</f>
        <v>0</v>
      </c>
      <c r="K173" s="123"/>
      <c r="L173" s="124"/>
      <c r="M173" s="125">
        <f t="shared" ref="M173:M175" si="406">K173*L173</f>
        <v>0</v>
      </c>
      <c r="N173" s="123"/>
      <c r="O173" s="124"/>
      <c r="P173" s="125">
        <f t="shared" ref="P173:P175" si="407">N173*O173</f>
        <v>0</v>
      </c>
      <c r="Q173" s="123"/>
      <c r="R173" s="124"/>
      <c r="S173" s="125">
        <f t="shared" ref="S173:S175" si="408">Q173*R173</f>
        <v>0</v>
      </c>
      <c r="T173" s="123"/>
      <c r="U173" s="124"/>
      <c r="V173" s="125">
        <f t="shared" ref="V173:V175" si="409">T173*U173</f>
        <v>0</v>
      </c>
      <c r="W173" s="126">
        <f t="shared" ref="W173:W175" si="410">G173+M173+S173</f>
        <v>0</v>
      </c>
      <c r="X173" s="127">
        <f t="shared" ref="X173:X175" si="411">J173+P173+V173</f>
        <v>0</v>
      </c>
      <c r="Y173" s="127">
        <f t="shared" si="379"/>
        <v>0</v>
      </c>
      <c r="Z173" s="128" t="e">
        <f t="shared" si="380"/>
        <v>#DIV/0!</v>
      </c>
      <c r="AA173" s="285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76</v>
      </c>
      <c r="B174" s="120" t="s">
        <v>305</v>
      </c>
      <c r="C174" s="188" t="s">
        <v>304</v>
      </c>
      <c r="D174" s="122"/>
      <c r="E174" s="123"/>
      <c r="F174" s="124"/>
      <c r="G174" s="125">
        <f t="shared" si="404"/>
        <v>0</v>
      </c>
      <c r="H174" s="123"/>
      <c r="I174" s="124"/>
      <c r="J174" s="125">
        <f t="shared" si="405"/>
        <v>0</v>
      </c>
      <c r="K174" s="123"/>
      <c r="L174" s="124"/>
      <c r="M174" s="125">
        <f t="shared" si="406"/>
        <v>0</v>
      </c>
      <c r="N174" s="123"/>
      <c r="O174" s="124"/>
      <c r="P174" s="125">
        <f t="shared" si="407"/>
        <v>0</v>
      </c>
      <c r="Q174" s="123"/>
      <c r="R174" s="124"/>
      <c r="S174" s="125">
        <f t="shared" si="408"/>
        <v>0</v>
      </c>
      <c r="T174" s="123"/>
      <c r="U174" s="124"/>
      <c r="V174" s="125">
        <f t="shared" si="409"/>
        <v>0</v>
      </c>
      <c r="W174" s="126">
        <f t="shared" si="410"/>
        <v>0</v>
      </c>
      <c r="X174" s="127">
        <f t="shared" si="411"/>
        <v>0</v>
      </c>
      <c r="Y174" s="127">
        <f t="shared" si="379"/>
        <v>0</v>
      </c>
      <c r="Z174" s="128" t="e">
        <f t="shared" si="380"/>
        <v>#DIV/0!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76</v>
      </c>
      <c r="B175" s="133" t="s">
        <v>306</v>
      </c>
      <c r="C175" s="164" t="s">
        <v>304</v>
      </c>
      <c r="D175" s="134"/>
      <c r="E175" s="135"/>
      <c r="F175" s="136"/>
      <c r="G175" s="137">
        <f t="shared" si="404"/>
        <v>0</v>
      </c>
      <c r="H175" s="135"/>
      <c r="I175" s="136"/>
      <c r="J175" s="137">
        <f t="shared" si="405"/>
        <v>0</v>
      </c>
      <c r="K175" s="135"/>
      <c r="L175" s="136"/>
      <c r="M175" s="137">
        <f t="shared" si="406"/>
        <v>0</v>
      </c>
      <c r="N175" s="135"/>
      <c r="O175" s="136"/>
      <c r="P175" s="137">
        <f t="shared" si="407"/>
        <v>0</v>
      </c>
      <c r="Q175" s="135"/>
      <c r="R175" s="136"/>
      <c r="S175" s="137">
        <f t="shared" si="408"/>
        <v>0</v>
      </c>
      <c r="T175" s="135"/>
      <c r="U175" s="136"/>
      <c r="V175" s="137">
        <f t="shared" si="409"/>
        <v>0</v>
      </c>
      <c r="W175" s="138">
        <f t="shared" si="410"/>
        <v>0</v>
      </c>
      <c r="X175" s="127">
        <f t="shared" si="411"/>
        <v>0</v>
      </c>
      <c r="Y175" s="127">
        <f t="shared" si="379"/>
        <v>0</v>
      </c>
      <c r="Z175" s="128" t="e">
        <f t="shared" si="380"/>
        <v>#DIV/0!</v>
      </c>
      <c r="AA175" s="286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08" t="s">
        <v>73</v>
      </c>
      <c r="B176" s="155" t="s">
        <v>307</v>
      </c>
      <c r="C176" s="299" t="s">
        <v>282</v>
      </c>
      <c r="D176" s="141"/>
      <c r="E176" s="142">
        <f>SUM(E177:E183)</f>
        <v>23</v>
      </c>
      <c r="F176" s="143"/>
      <c r="G176" s="144">
        <f>SUM(G177:G188)</f>
        <v>868800</v>
      </c>
      <c r="H176" s="142">
        <f>SUM(H177:H183)</f>
        <v>23</v>
      </c>
      <c r="I176" s="143"/>
      <c r="J176" s="144">
        <f>SUM(J177:J188)</f>
        <v>868800</v>
      </c>
      <c r="K176" s="142">
        <f>SUM(K177:K183)</f>
        <v>0</v>
      </c>
      <c r="L176" s="143"/>
      <c r="M176" s="144">
        <f>SUM(M177:M188)</f>
        <v>0</v>
      </c>
      <c r="N176" s="142">
        <f>SUM(N177:N183)</f>
        <v>0</v>
      </c>
      <c r="O176" s="143"/>
      <c r="P176" s="144">
        <f>SUM(P177:P188)</f>
        <v>0</v>
      </c>
      <c r="Q176" s="142">
        <f>SUM(Q177:Q183)</f>
        <v>0</v>
      </c>
      <c r="R176" s="143"/>
      <c r="S176" s="144">
        <f>SUM(S177:S188)</f>
        <v>0</v>
      </c>
      <c r="T176" s="142">
        <f>SUM(T177:T183)</f>
        <v>0</v>
      </c>
      <c r="U176" s="143"/>
      <c r="V176" s="144">
        <f>SUM(V177:V188)</f>
        <v>0</v>
      </c>
      <c r="W176" s="144">
        <f>SUM(W177:W188)</f>
        <v>868800</v>
      </c>
      <c r="X176" s="144">
        <f>SUM(X177:X188)</f>
        <v>868800</v>
      </c>
      <c r="Y176" s="144">
        <f t="shared" si="379"/>
        <v>0</v>
      </c>
      <c r="Z176" s="144">
        <f t="shared" si="380"/>
        <v>0</v>
      </c>
      <c r="AA176" s="298"/>
      <c r="AB176" s="118"/>
      <c r="AC176" s="118"/>
      <c r="AD176" s="118"/>
      <c r="AE176" s="118"/>
      <c r="AF176" s="118"/>
      <c r="AG176" s="118"/>
    </row>
    <row r="177" spans="1:33" ht="30" customHeight="1" x14ac:dyDescent="0.25">
      <c r="A177" s="119" t="s">
        <v>76</v>
      </c>
      <c r="B177" s="120" t="s">
        <v>308</v>
      </c>
      <c r="C177" s="188" t="s">
        <v>357</v>
      </c>
      <c r="D177" s="122" t="s">
        <v>79</v>
      </c>
      <c r="E177" s="123">
        <v>5</v>
      </c>
      <c r="F177" s="124">
        <v>30000</v>
      </c>
      <c r="G177" s="125">
        <f t="shared" ref="G177:G182" si="412">E177*F177</f>
        <v>150000</v>
      </c>
      <c r="H177" s="123">
        <v>5</v>
      </c>
      <c r="I177" s="124">
        <v>30000</v>
      </c>
      <c r="J177" s="125">
        <f t="shared" ref="J177:J188" si="413">H177*I177</f>
        <v>150000</v>
      </c>
      <c r="K177" s="123"/>
      <c r="L177" s="124"/>
      <c r="M177" s="125">
        <f t="shared" ref="M177:M188" si="414">K177*L177</f>
        <v>0</v>
      </c>
      <c r="N177" s="123"/>
      <c r="O177" s="124"/>
      <c r="P177" s="125">
        <f t="shared" ref="P177:P188" si="415">N177*O177</f>
        <v>0</v>
      </c>
      <c r="Q177" s="123"/>
      <c r="R177" s="124"/>
      <c r="S177" s="125">
        <f t="shared" ref="S177:S188" si="416">Q177*R177</f>
        <v>0</v>
      </c>
      <c r="T177" s="123"/>
      <c r="U177" s="124"/>
      <c r="V177" s="125">
        <f t="shared" ref="V177:V188" si="417">T177*U177</f>
        <v>0</v>
      </c>
      <c r="W177" s="126">
        <f t="shared" ref="W177:W188" si="418">G177+M177+S177</f>
        <v>150000</v>
      </c>
      <c r="X177" s="127">
        <f t="shared" ref="X177:X188" si="419">J177+P177+V177</f>
        <v>150000</v>
      </c>
      <c r="Y177" s="127">
        <f t="shared" si="379"/>
        <v>0</v>
      </c>
      <c r="Z177" s="128">
        <f t="shared" si="380"/>
        <v>0</v>
      </c>
      <c r="AA177" s="285"/>
      <c r="AB177" s="131"/>
      <c r="AC177" s="131"/>
      <c r="AD177" s="131"/>
      <c r="AE177" s="131"/>
      <c r="AF177" s="131"/>
      <c r="AG177" s="131"/>
    </row>
    <row r="178" spans="1:33" ht="44.25" customHeight="1" x14ac:dyDescent="0.25">
      <c r="A178" s="119" t="s">
        <v>76</v>
      </c>
      <c r="B178" s="120" t="s">
        <v>309</v>
      </c>
      <c r="C178" s="188" t="s">
        <v>310</v>
      </c>
      <c r="D178" s="122"/>
      <c r="E178" s="123"/>
      <c r="F178" s="124"/>
      <c r="G178" s="125">
        <f t="shared" si="412"/>
        <v>0</v>
      </c>
      <c r="H178" s="123"/>
      <c r="I178" s="124"/>
      <c r="J178" s="125">
        <f t="shared" si="413"/>
        <v>0</v>
      </c>
      <c r="K178" s="123"/>
      <c r="L178" s="124"/>
      <c r="M178" s="125">
        <f t="shared" si="414"/>
        <v>0</v>
      </c>
      <c r="N178" s="123"/>
      <c r="O178" s="124"/>
      <c r="P178" s="125">
        <f t="shared" si="415"/>
        <v>0</v>
      </c>
      <c r="Q178" s="123"/>
      <c r="R178" s="124"/>
      <c r="S178" s="125">
        <f t="shared" si="416"/>
        <v>0</v>
      </c>
      <c r="T178" s="123"/>
      <c r="U178" s="124"/>
      <c r="V178" s="125">
        <f t="shared" si="417"/>
        <v>0</v>
      </c>
      <c r="W178" s="138">
        <f t="shared" si="418"/>
        <v>0</v>
      </c>
      <c r="X178" s="127">
        <f t="shared" si="419"/>
        <v>0</v>
      </c>
      <c r="Y178" s="127">
        <f t="shared" si="379"/>
        <v>0</v>
      </c>
      <c r="Z178" s="128" t="e">
        <f t="shared" si="380"/>
        <v>#DIV/0!</v>
      </c>
      <c r="AA178" s="285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19" t="s">
        <v>76</v>
      </c>
      <c r="B179" s="120" t="s">
        <v>311</v>
      </c>
      <c r="C179" s="188" t="s">
        <v>312</v>
      </c>
      <c r="D179" s="122" t="s">
        <v>79</v>
      </c>
      <c r="E179" s="123">
        <v>5</v>
      </c>
      <c r="F179" s="124">
        <v>360</v>
      </c>
      <c r="G179" s="125">
        <f t="shared" si="412"/>
        <v>1800</v>
      </c>
      <c r="H179" s="123">
        <v>5</v>
      </c>
      <c r="I179" s="124">
        <v>360</v>
      </c>
      <c r="J179" s="125">
        <f t="shared" si="413"/>
        <v>1800</v>
      </c>
      <c r="K179" s="123"/>
      <c r="L179" s="124"/>
      <c r="M179" s="125">
        <f t="shared" si="414"/>
        <v>0</v>
      </c>
      <c r="N179" s="123"/>
      <c r="O179" s="124"/>
      <c r="P179" s="125">
        <f t="shared" si="415"/>
        <v>0</v>
      </c>
      <c r="Q179" s="123"/>
      <c r="R179" s="124"/>
      <c r="S179" s="125">
        <f t="shared" si="416"/>
        <v>0</v>
      </c>
      <c r="T179" s="123"/>
      <c r="U179" s="124"/>
      <c r="V179" s="125">
        <f t="shared" si="417"/>
        <v>0</v>
      </c>
      <c r="W179" s="138">
        <f t="shared" si="418"/>
        <v>1800</v>
      </c>
      <c r="X179" s="127">
        <f t="shared" si="419"/>
        <v>1800</v>
      </c>
      <c r="Y179" s="127">
        <f t="shared" si="379"/>
        <v>0</v>
      </c>
      <c r="Z179" s="128">
        <f t="shared" si="380"/>
        <v>0</v>
      </c>
      <c r="AA179" s="285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19" t="s">
        <v>76</v>
      </c>
      <c r="B180" s="120" t="s">
        <v>313</v>
      </c>
      <c r="C180" s="188" t="s">
        <v>314</v>
      </c>
      <c r="D180" s="122"/>
      <c r="E180" s="123"/>
      <c r="F180" s="124"/>
      <c r="G180" s="125">
        <f t="shared" si="412"/>
        <v>0</v>
      </c>
      <c r="H180" s="123"/>
      <c r="I180" s="124"/>
      <c r="J180" s="125">
        <f t="shared" si="413"/>
        <v>0</v>
      </c>
      <c r="K180" s="123"/>
      <c r="L180" s="124"/>
      <c r="M180" s="125">
        <f t="shared" si="414"/>
        <v>0</v>
      </c>
      <c r="N180" s="123"/>
      <c r="O180" s="124"/>
      <c r="P180" s="125">
        <f t="shared" si="415"/>
        <v>0</v>
      </c>
      <c r="Q180" s="123"/>
      <c r="R180" s="124"/>
      <c r="S180" s="125">
        <f t="shared" si="416"/>
        <v>0</v>
      </c>
      <c r="T180" s="123"/>
      <c r="U180" s="124"/>
      <c r="V180" s="125">
        <f t="shared" si="417"/>
        <v>0</v>
      </c>
      <c r="W180" s="138">
        <f t="shared" si="418"/>
        <v>0</v>
      </c>
      <c r="X180" s="127">
        <f t="shared" si="419"/>
        <v>0</v>
      </c>
      <c r="Y180" s="127">
        <f t="shared" si="379"/>
        <v>0</v>
      </c>
      <c r="Z180" s="128" t="e">
        <f t="shared" si="380"/>
        <v>#DIV/0!</v>
      </c>
      <c r="AA180" s="285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19" t="s">
        <v>76</v>
      </c>
      <c r="B181" s="120" t="s">
        <v>315</v>
      </c>
      <c r="C181" s="164" t="s">
        <v>358</v>
      </c>
      <c r="D181" s="122" t="s">
        <v>79</v>
      </c>
      <c r="E181" s="123">
        <v>5</v>
      </c>
      <c r="F181" s="124">
        <v>24000</v>
      </c>
      <c r="G181" s="125">
        <f t="shared" si="412"/>
        <v>120000</v>
      </c>
      <c r="H181" s="123">
        <v>5</v>
      </c>
      <c r="I181" s="124">
        <v>24000</v>
      </c>
      <c r="J181" s="125">
        <f t="shared" si="413"/>
        <v>120000</v>
      </c>
      <c r="K181" s="123"/>
      <c r="L181" s="124"/>
      <c r="M181" s="125">
        <f t="shared" si="414"/>
        <v>0</v>
      </c>
      <c r="N181" s="123"/>
      <c r="O181" s="124"/>
      <c r="P181" s="125">
        <f t="shared" si="415"/>
        <v>0</v>
      </c>
      <c r="Q181" s="123"/>
      <c r="R181" s="124"/>
      <c r="S181" s="125">
        <f t="shared" si="416"/>
        <v>0</v>
      </c>
      <c r="T181" s="123"/>
      <c r="U181" s="124"/>
      <c r="V181" s="125">
        <f t="shared" si="417"/>
        <v>0</v>
      </c>
      <c r="W181" s="138">
        <f t="shared" si="418"/>
        <v>120000</v>
      </c>
      <c r="X181" s="127">
        <f t="shared" si="419"/>
        <v>120000</v>
      </c>
      <c r="Y181" s="127">
        <f t="shared" si="379"/>
        <v>0</v>
      </c>
      <c r="Z181" s="128">
        <f t="shared" si="380"/>
        <v>0</v>
      </c>
      <c r="AA181" s="285"/>
      <c r="AB181" s="130"/>
      <c r="AC181" s="131"/>
      <c r="AD181" s="131"/>
      <c r="AE181" s="131"/>
      <c r="AF181" s="131"/>
      <c r="AG181" s="131"/>
    </row>
    <row r="182" spans="1:33" ht="30" customHeight="1" x14ac:dyDescent="0.25">
      <c r="A182" s="119" t="s">
        <v>76</v>
      </c>
      <c r="B182" s="120" t="s">
        <v>316</v>
      </c>
      <c r="C182" s="164" t="s">
        <v>359</v>
      </c>
      <c r="D182" s="122" t="s">
        <v>79</v>
      </c>
      <c r="E182" s="123">
        <v>5</v>
      </c>
      <c r="F182" s="124">
        <v>24000</v>
      </c>
      <c r="G182" s="125">
        <f t="shared" si="412"/>
        <v>120000</v>
      </c>
      <c r="H182" s="123">
        <v>5</v>
      </c>
      <c r="I182" s="124">
        <v>24000</v>
      </c>
      <c r="J182" s="125">
        <f t="shared" si="413"/>
        <v>120000</v>
      </c>
      <c r="K182" s="123"/>
      <c r="L182" s="124"/>
      <c r="M182" s="125">
        <f t="shared" si="414"/>
        <v>0</v>
      </c>
      <c r="N182" s="123"/>
      <c r="O182" s="124"/>
      <c r="P182" s="125">
        <f t="shared" si="415"/>
        <v>0</v>
      </c>
      <c r="Q182" s="123"/>
      <c r="R182" s="124"/>
      <c r="S182" s="125">
        <f t="shared" si="416"/>
        <v>0</v>
      </c>
      <c r="T182" s="123"/>
      <c r="U182" s="124"/>
      <c r="V182" s="125">
        <f t="shared" si="417"/>
        <v>0</v>
      </c>
      <c r="W182" s="138">
        <f t="shared" si="418"/>
        <v>120000</v>
      </c>
      <c r="X182" s="127">
        <f t="shared" si="419"/>
        <v>120000</v>
      </c>
      <c r="Y182" s="127">
        <f t="shared" si="379"/>
        <v>0</v>
      </c>
      <c r="Z182" s="128">
        <f t="shared" si="380"/>
        <v>0</v>
      </c>
      <c r="AA182" s="285"/>
      <c r="AB182" s="131"/>
      <c r="AC182" s="131"/>
      <c r="AD182" s="131"/>
      <c r="AE182" s="131"/>
      <c r="AF182" s="131"/>
      <c r="AG182" s="131"/>
    </row>
    <row r="183" spans="1:33" s="353" customFormat="1" ht="30" customHeight="1" x14ac:dyDescent="0.25">
      <c r="A183" s="132" t="s">
        <v>76</v>
      </c>
      <c r="B183" s="133" t="s">
        <v>317</v>
      </c>
      <c r="C183" s="164" t="s">
        <v>360</v>
      </c>
      <c r="D183" s="134" t="s">
        <v>79</v>
      </c>
      <c r="E183" s="135">
        <v>3</v>
      </c>
      <c r="F183" s="136">
        <v>15000</v>
      </c>
      <c r="G183" s="137">
        <f t="shared" ref="G183:G188" si="420">E183*F183</f>
        <v>45000</v>
      </c>
      <c r="H183" s="135">
        <v>3</v>
      </c>
      <c r="I183" s="136">
        <v>15000</v>
      </c>
      <c r="J183" s="137">
        <f t="shared" si="413"/>
        <v>45000</v>
      </c>
      <c r="K183" s="135"/>
      <c r="L183" s="136"/>
      <c r="M183" s="137">
        <f t="shared" si="414"/>
        <v>0</v>
      </c>
      <c r="N183" s="135"/>
      <c r="O183" s="136"/>
      <c r="P183" s="137">
        <f t="shared" si="415"/>
        <v>0</v>
      </c>
      <c r="Q183" s="135"/>
      <c r="R183" s="136"/>
      <c r="S183" s="137">
        <f t="shared" si="416"/>
        <v>0</v>
      </c>
      <c r="T183" s="135"/>
      <c r="U183" s="136"/>
      <c r="V183" s="137">
        <f t="shared" si="417"/>
        <v>0</v>
      </c>
      <c r="W183" s="138">
        <f t="shared" si="418"/>
        <v>45000</v>
      </c>
      <c r="X183" s="350">
        <f t="shared" si="419"/>
        <v>45000</v>
      </c>
      <c r="Y183" s="350">
        <f t="shared" si="379"/>
        <v>0</v>
      </c>
      <c r="Z183" s="351">
        <f t="shared" si="380"/>
        <v>0</v>
      </c>
      <c r="AA183" s="286"/>
      <c r="AB183" s="352"/>
      <c r="AC183" s="352"/>
      <c r="AD183" s="352"/>
      <c r="AE183" s="352"/>
      <c r="AF183" s="352"/>
      <c r="AG183" s="352"/>
    </row>
    <row r="184" spans="1:33" s="366" customFormat="1" ht="30" customHeight="1" x14ac:dyDescent="0.25">
      <c r="A184" s="357" t="s">
        <v>76</v>
      </c>
      <c r="B184" s="358" t="s">
        <v>318</v>
      </c>
      <c r="C184" s="364" t="s">
        <v>365</v>
      </c>
      <c r="D184" s="368" t="s">
        <v>79</v>
      </c>
      <c r="E184" s="361">
        <v>3</v>
      </c>
      <c r="F184" s="361">
        <v>12000</v>
      </c>
      <c r="G184" s="361">
        <f t="shared" si="420"/>
        <v>36000</v>
      </c>
      <c r="H184" s="361">
        <v>3</v>
      </c>
      <c r="I184" s="361">
        <v>12000</v>
      </c>
      <c r="J184" s="361">
        <f t="shared" si="413"/>
        <v>36000</v>
      </c>
      <c r="K184" s="361"/>
      <c r="L184" s="361"/>
      <c r="M184" s="361"/>
      <c r="N184" s="361"/>
      <c r="O184" s="361"/>
      <c r="P184" s="361"/>
      <c r="Q184" s="361"/>
      <c r="R184" s="361"/>
      <c r="S184" s="361"/>
      <c r="T184" s="361"/>
      <c r="U184" s="361"/>
      <c r="V184" s="361"/>
      <c r="W184" s="362">
        <v>36000</v>
      </c>
      <c r="X184" s="362">
        <v>36000</v>
      </c>
      <c r="Y184" s="362">
        <v>0</v>
      </c>
      <c r="Z184" s="363">
        <v>0</v>
      </c>
      <c r="AA184" s="364"/>
      <c r="AB184" s="365"/>
      <c r="AC184" s="365"/>
      <c r="AD184" s="365"/>
      <c r="AE184" s="365"/>
      <c r="AF184" s="365"/>
      <c r="AG184" s="365"/>
    </row>
    <row r="185" spans="1:33" s="366" customFormat="1" ht="30" customHeight="1" x14ac:dyDescent="0.25">
      <c r="A185" s="357" t="s">
        <v>76</v>
      </c>
      <c r="B185" s="358" t="s">
        <v>361</v>
      </c>
      <c r="C185" s="364" t="s">
        <v>366</v>
      </c>
      <c r="D185" s="368" t="s">
        <v>79</v>
      </c>
      <c r="E185" s="361">
        <v>3</v>
      </c>
      <c r="F185" s="361">
        <v>12000</v>
      </c>
      <c r="G185" s="361">
        <f t="shared" si="420"/>
        <v>36000</v>
      </c>
      <c r="H185" s="361">
        <v>3</v>
      </c>
      <c r="I185" s="361">
        <v>12000</v>
      </c>
      <c r="J185" s="361">
        <f t="shared" si="413"/>
        <v>36000</v>
      </c>
      <c r="K185" s="361"/>
      <c r="L185" s="361"/>
      <c r="M185" s="361"/>
      <c r="N185" s="361"/>
      <c r="O185" s="361"/>
      <c r="P185" s="361"/>
      <c r="Q185" s="361"/>
      <c r="R185" s="361"/>
      <c r="S185" s="361"/>
      <c r="T185" s="361"/>
      <c r="U185" s="361"/>
      <c r="V185" s="361"/>
      <c r="W185" s="362">
        <v>36000</v>
      </c>
      <c r="X185" s="362">
        <v>36000</v>
      </c>
      <c r="Y185" s="362">
        <v>0</v>
      </c>
      <c r="Z185" s="363">
        <v>0</v>
      </c>
      <c r="AA185" s="364"/>
      <c r="AB185" s="365"/>
      <c r="AC185" s="365"/>
      <c r="AD185" s="365"/>
      <c r="AE185" s="365"/>
      <c r="AF185" s="365"/>
      <c r="AG185" s="365"/>
    </row>
    <row r="186" spans="1:33" s="366" customFormat="1" ht="30" customHeight="1" x14ac:dyDescent="0.25">
      <c r="A186" s="357" t="s">
        <v>76</v>
      </c>
      <c r="B186" s="358" t="s">
        <v>362</v>
      </c>
      <c r="C186" s="364" t="s">
        <v>367</v>
      </c>
      <c r="D186" s="368" t="s">
        <v>142</v>
      </c>
      <c r="E186" s="361">
        <v>1</v>
      </c>
      <c r="F186" s="361">
        <v>290000</v>
      </c>
      <c r="G186" s="361">
        <f t="shared" si="420"/>
        <v>290000</v>
      </c>
      <c r="H186" s="361">
        <v>1</v>
      </c>
      <c r="I186" s="361">
        <v>290000</v>
      </c>
      <c r="J186" s="361">
        <f t="shared" si="413"/>
        <v>290000</v>
      </c>
      <c r="K186" s="361"/>
      <c r="L186" s="361"/>
      <c r="M186" s="361"/>
      <c r="N186" s="361"/>
      <c r="O186" s="361"/>
      <c r="P186" s="361"/>
      <c r="Q186" s="361"/>
      <c r="R186" s="361"/>
      <c r="S186" s="361"/>
      <c r="T186" s="361"/>
      <c r="U186" s="361"/>
      <c r="V186" s="361"/>
      <c r="W186" s="362">
        <v>290000</v>
      </c>
      <c r="X186" s="362">
        <v>290000</v>
      </c>
      <c r="Y186" s="362">
        <v>0</v>
      </c>
      <c r="Z186" s="363">
        <v>0</v>
      </c>
      <c r="AA186" s="364"/>
      <c r="AB186" s="365"/>
      <c r="AC186" s="365"/>
      <c r="AD186" s="365"/>
      <c r="AE186" s="365"/>
      <c r="AF186" s="365"/>
      <c r="AG186" s="365"/>
    </row>
    <row r="187" spans="1:33" s="366" customFormat="1" ht="30" customHeight="1" x14ac:dyDescent="0.25">
      <c r="A187" s="357" t="s">
        <v>76</v>
      </c>
      <c r="B187" s="358" t="s">
        <v>363</v>
      </c>
      <c r="C187" s="364" t="s">
        <v>368</v>
      </c>
      <c r="D187" s="368" t="s">
        <v>369</v>
      </c>
      <c r="E187" s="361">
        <v>20</v>
      </c>
      <c r="F187" s="361">
        <v>3500</v>
      </c>
      <c r="G187" s="361">
        <f t="shared" si="420"/>
        <v>70000</v>
      </c>
      <c r="H187" s="361">
        <v>20</v>
      </c>
      <c r="I187" s="361">
        <v>3500</v>
      </c>
      <c r="J187" s="361">
        <f t="shared" si="413"/>
        <v>70000</v>
      </c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2">
        <v>70000</v>
      </c>
      <c r="X187" s="362">
        <v>70000</v>
      </c>
      <c r="Y187" s="362">
        <v>0</v>
      </c>
      <c r="Z187" s="363">
        <v>0</v>
      </c>
      <c r="AA187" s="364"/>
      <c r="AB187" s="365"/>
      <c r="AC187" s="365"/>
      <c r="AD187" s="365"/>
      <c r="AE187" s="365"/>
      <c r="AF187" s="365"/>
      <c r="AG187" s="365"/>
    </row>
    <row r="188" spans="1:33" s="353" customFormat="1" ht="30" customHeight="1" thickBot="1" x14ac:dyDescent="0.3">
      <c r="A188" s="340" t="s">
        <v>76</v>
      </c>
      <c r="B188" s="369" t="s">
        <v>364</v>
      </c>
      <c r="C188" s="370" t="s">
        <v>319</v>
      </c>
      <c r="D188" s="371"/>
      <c r="E188" s="344"/>
      <c r="F188" s="345">
        <v>0.22</v>
      </c>
      <c r="G188" s="346">
        <f t="shared" si="420"/>
        <v>0</v>
      </c>
      <c r="H188" s="344"/>
      <c r="I188" s="345">
        <v>0.22</v>
      </c>
      <c r="J188" s="346">
        <f t="shared" si="413"/>
        <v>0</v>
      </c>
      <c r="K188" s="344"/>
      <c r="L188" s="345">
        <v>0.22</v>
      </c>
      <c r="M188" s="346">
        <f t="shared" si="414"/>
        <v>0</v>
      </c>
      <c r="N188" s="344"/>
      <c r="O188" s="345">
        <v>0.22</v>
      </c>
      <c r="P188" s="346">
        <f t="shared" si="415"/>
        <v>0</v>
      </c>
      <c r="Q188" s="344"/>
      <c r="R188" s="345">
        <v>0.22</v>
      </c>
      <c r="S188" s="346">
        <f t="shared" si="416"/>
        <v>0</v>
      </c>
      <c r="T188" s="344"/>
      <c r="U188" s="345">
        <v>0.22</v>
      </c>
      <c r="V188" s="346">
        <f t="shared" si="417"/>
        <v>0</v>
      </c>
      <c r="W188" s="350">
        <f t="shared" si="418"/>
        <v>0</v>
      </c>
      <c r="X188" s="127">
        <f t="shared" si="419"/>
        <v>0</v>
      </c>
      <c r="Y188" s="127">
        <f t="shared" si="379"/>
        <v>0</v>
      </c>
      <c r="Z188" s="128" t="e">
        <f t="shared" si="380"/>
        <v>#DIV/0!</v>
      </c>
      <c r="AA188" s="372"/>
      <c r="AB188" s="367"/>
      <c r="AC188" s="367"/>
      <c r="AD188" s="367"/>
      <c r="AE188" s="367"/>
      <c r="AF188" s="367"/>
      <c r="AG188" s="367"/>
    </row>
    <row r="189" spans="1:33" ht="30" customHeight="1" thickBot="1" x14ac:dyDescent="0.3">
      <c r="A189" s="300" t="s">
        <v>320</v>
      </c>
      <c r="B189" s="301"/>
      <c r="C189" s="302"/>
      <c r="D189" s="303"/>
      <c r="E189" s="174">
        <f>E176+E172+E167+E162</f>
        <v>27</v>
      </c>
      <c r="F189" s="190"/>
      <c r="G189" s="304">
        <f t="shared" ref="G189:H189" si="421">G176+G172+G167+G162</f>
        <v>1180800</v>
      </c>
      <c r="H189" s="174">
        <f t="shared" si="421"/>
        <v>27</v>
      </c>
      <c r="I189" s="190"/>
      <c r="J189" s="304">
        <f t="shared" ref="J189:K189" si="422">J176+J172+J167+J162</f>
        <v>1180800</v>
      </c>
      <c r="K189" s="174">
        <f t="shared" si="422"/>
        <v>0</v>
      </c>
      <c r="L189" s="190"/>
      <c r="M189" s="304">
        <f t="shared" ref="M189:N189" si="423">M176+M172+M167+M162</f>
        <v>0</v>
      </c>
      <c r="N189" s="174">
        <f t="shared" si="423"/>
        <v>0</v>
      </c>
      <c r="O189" s="190"/>
      <c r="P189" s="304">
        <f t="shared" ref="P189:Q189" si="424">P176+P172+P167+P162</f>
        <v>0</v>
      </c>
      <c r="Q189" s="174">
        <f t="shared" si="424"/>
        <v>0</v>
      </c>
      <c r="R189" s="190"/>
      <c r="S189" s="304">
        <f t="shared" ref="S189:T189" si="425">S176+S172+S167+S162</f>
        <v>0</v>
      </c>
      <c r="T189" s="174">
        <f t="shared" si="425"/>
        <v>0</v>
      </c>
      <c r="U189" s="190"/>
      <c r="V189" s="304">
        <f>V176+V172+V167+V162</f>
        <v>0</v>
      </c>
      <c r="W189" s="228">
        <f t="shared" ref="W189:X189" si="426">W176+W162+W172+W167</f>
        <v>1180800</v>
      </c>
      <c r="X189" s="228">
        <f t="shared" si="426"/>
        <v>1180800</v>
      </c>
      <c r="Y189" s="228">
        <f t="shared" si="379"/>
        <v>0</v>
      </c>
      <c r="Z189" s="228">
        <f t="shared" si="380"/>
        <v>0</v>
      </c>
      <c r="AA189" s="229"/>
      <c r="AB189" s="7"/>
      <c r="AC189" s="7"/>
      <c r="AD189" s="7"/>
      <c r="AE189" s="7"/>
      <c r="AF189" s="7"/>
      <c r="AG189" s="7"/>
    </row>
    <row r="190" spans="1:33" ht="30" customHeight="1" thickBot="1" x14ac:dyDescent="0.3">
      <c r="A190" s="305" t="s">
        <v>321</v>
      </c>
      <c r="B190" s="306"/>
      <c r="C190" s="307"/>
      <c r="D190" s="308"/>
      <c r="E190" s="309"/>
      <c r="F190" s="310"/>
      <c r="G190" s="311">
        <f>G34+G48+G57+G86+G100+G114+G127+G135+G143+G150+G154+G160+G189</f>
        <v>2047200</v>
      </c>
      <c r="H190" s="309"/>
      <c r="I190" s="310"/>
      <c r="J190" s="311">
        <f>J34+J48+J57+J86+J100+J114+J127+J135+J143+J150+J154+J160+J189</f>
        <v>2047200</v>
      </c>
      <c r="K190" s="309"/>
      <c r="L190" s="310"/>
      <c r="M190" s="311">
        <f>M34+M48+M57+M86+M100+M114+M127+M135+M143+M150+M154+M160+M189</f>
        <v>0</v>
      </c>
      <c r="N190" s="309"/>
      <c r="O190" s="310"/>
      <c r="P190" s="311">
        <f>P34+P48+P57+P86+P100+P114+P127+P135+P143+P150+P154+P160+P189</f>
        <v>0</v>
      </c>
      <c r="Q190" s="309"/>
      <c r="R190" s="310"/>
      <c r="S190" s="311">
        <f>S34+S48+S57+S86+S100+S114+S127+S135+S143+S150+S154+S160+S189</f>
        <v>0</v>
      </c>
      <c r="T190" s="309"/>
      <c r="U190" s="310"/>
      <c r="V190" s="311">
        <f>V34+V48+V57+V86+V100+V114+V127+V135+V143+V150+V154+V160+V189</f>
        <v>0</v>
      </c>
      <c r="W190" s="311">
        <f>W34+W48+W57+W86+W100+W114+W127+W135+W143+W150+W154+W160+W189</f>
        <v>2047200</v>
      </c>
      <c r="X190" s="311">
        <f>X34+X48+X57+X86+X100+X114+X127+X135+X143+X150+X154+X160+X189</f>
        <v>2047200</v>
      </c>
      <c r="Y190" s="311">
        <f>Y34+Y48+Y57+Y86+Y100+Y114+Y127+Y135+Y143+Y150+Y154+Y160+Y189</f>
        <v>0</v>
      </c>
      <c r="Z190" s="312">
        <f t="shared" si="380"/>
        <v>0</v>
      </c>
      <c r="AA190" s="313"/>
      <c r="AB190" s="7"/>
      <c r="AC190" s="7"/>
      <c r="AD190" s="7"/>
      <c r="AE190" s="7"/>
      <c r="AF190" s="7"/>
      <c r="AG190" s="7"/>
    </row>
    <row r="191" spans="1:33" ht="15" customHeight="1" thickBot="1" x14ac:dyDescent="0.3">
      <c r="A191" s="393"/>
      <c r="B191" s="393"/>
      <c r="C191" s="393"/>
      <c r="D191" s="74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314"/>
      <c r="X191" s="314"/>
      <c r="Y191" s="314"/>
      <c r="Z191" s="314"/>
      <c r="AA191" s="83"/>
      <c r="AB191" s="7"/>
      <c r="AC191" s="7"/>
      <c r="AD191" s="7"/>
      <c r="AE191" s="7"/>
      <c r="AF191" s="7"/>
      <c r="AG191" s="7"/>
    </row>
    <row r="192" spans="1:33" ht="30" customHeight="1" thickBot="1" x14ac:dyDescent="0.3">
      <c r="A192" s="391" t="s">
        <v>322</v>
      </c>
      <c r="B192" s="392"/>
      <c r="C192" s="392"/>
      <c r="D192" s="315"/>
      <c r="E192" s="309"/>
      <c r="F192" s="310"/>
      <c r="G192" s="316">
        <f>Фінансування!C27-'Кошторис  витрат'!G190</f>
        <v>0</v>
      </c>
      <c r="H192" s="309"/>
      <c r="I192" s="310"/>
      <c r="J192" s="316">
        <f>Фінансування!C28-'Кошторис  витрат'!J190</f>
        <v>0</v>
      </c>
      <c r="K192" s="309"/>
      <c r="L192" s="310"/>
      <c r="M192" s="316">
        <f>Фінансування!J27-'Кошторис  витрат'!M190</f>
        <v>0</v>
      </c>
      <c r="N192" s="309"/>
      <c r="O192" s="310"/>
      <c r="P192" s="316">
        <f>Фінансування!J28-'Кошторис  витрат'!P190</f>
        <v>0</v>
      </c>
      <c r="Q192" s="309"/>
      <c r="R192" s="310"/>
      <c r="S192" s="316">
        <f>Фінансування!L27-'Кошторис  витрат'!S190</f>
        <v>0</v>
      </c>
      <c r="T192" s="309"/>
      <c r="U192" s="310"/>
      <c r="V192" s="316">
        <f>Фінансування!L28-'Кошторис  витрат'!V190</f>
        <v>0</v>
      </c>
      <c r="W192" s="317">
        <f>Фінансування!N27-'Кошторис  витрат'!W190</f>
        <v>0</v>
      </c>
      <c r="X192" s="317">
        <f>Фінансування!N28-'Кошторис  витрат'!X190</f>
        <v>0</v>
      </c>
      <c r="Y192" s="317"/>
      <c r="Z192" s="317"/>
      <c r="AA192" s="318"/>
      <c r="AB192" s="7"/>
      <c r="AC192" s="7"/>
      <c r="AD192" s="7"/>
      <c r="AE192" s="7"/>
      <c r="AF192" s="7"/>
      <c r="AG192" s="7"/>
    </row>
    <row r="193" spans="1:33" ht="15.75" customHeight="1" x14ac:dyDescent="0.25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321"/>
      <c r="B196" s="322"/>
      <c r="C196" s="323"/>
      <c r="D196" s="320"/>
      <c r="E196" s="324"/>
      <c r="F196" s="324"/>
      <c r="G196" s="70"/>
      <c r="H196" s="325"/>
      <c r="I196" s="321"/>
      <c r="J196" s="324"/>
      <c r="K196" s="326"/>
      <c r="L196" s="2"/>
      <c r="M196" s="70"/>
      <c r="N196" s="326"/>
      <c r="O196" s="2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2"/>
      <c r="AD196" s="1"/>
      <c r="AE196" s="1"/>
      <c r="AF196" s="1"/>
      <c r="AG196" s="1"/>
    </row>
    <row r="197" spans="1:33" ht="15.75" customHeight="1" x14ac:dyDescent="0.25">
      <c r="A197" s="327"/>
      <c r="B197" s="328"/>
      <c r="C197" s="329" t="s">
        <v>323</v>
      </c>
      <c r="D197" s="330"/>
      <c r="E197" s="331" t="s">
        <v>324</v>
      </c>
      <c r="F197" s="331"/>
      <c r="G197" s="332"/>
      <c r="H197" s="333"/>
      <c r="I197" s="334" t="s">
        <v>325</v>
      </c>
      <c r="J197" s="332"/>
      <c r="K197" s="333"/>
      <c r="L197" s="334"/>
      <c r="M197" s="332"/>
      <c r="N197" s="333"/>
      <c r="O197" s="334"/>
      <c r="P197" s="332"/>
      <c r="Q197" s="332"/>
      <c r="R197" s="332"/>
      <c r="S197" s="332"/>
      <c r="T197" s="332"/>
      <c r="U197" s="332"/>
      <c r="V197" s="332"/>
      <c r="W197" s="335"/>
      <c r="X197" s="335"/>
      <c r="Y197" s="335"/>
      <c r="Z197" s="335"/>
      <c r="AA197" s="336"/>
      <c r="AB197" s="337"/>
      <c r="AC197" s="336"/>
      <c r="AD197" s="337"/>
      <c r="AE197" s="337"/>
      <c r="AF197" s="337"/>
      <c r="AG197" s="337"/>
    </row>
    <row r="198" spans="1:33" ht="15.75" customHeight="1" x14ac:dyDescent="0.25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</sheetData>
  <mergeCells count="25">
    <mergeCell ref="A100:D100"/>
    <mergeCell ref="Q7:V7"/>
    <mergeCell ref="W7:Z7"/>
    <mergeCell ref="AA7:AA9"/>
    <mergeCell ref="Q8:S8"/>
    <mergeCell ref="T8:V8"/>
    <mergeCell ref="W8:W9"/>
    <mergeCell ref="X8:X9"/>
    <mergeCell ref="Y8:Z8"/>
    <mergeCell ref="A192:C192"/>
    <mergeCell ref="A191:C191"/>
    <mergeCell ref="K7:P7"/>
    <mergeCell ref="A1:E1"/>
    <mergeCell ref="A7:A9"/>
    <mergeCell ref="B7:B9"/>
    <mergeCell ref="C7:C9"/>
    <mergeCell ref="D7:D9"/>
    <mergeCell ref="E7:J7"/>
    <mergeCell ref="A154:D154"/>
    <mergeCell ref="K8:M8"/>
    <mergeCell ref="N8:P8"/>
    <mergeCell ref="E8:G8"/>
    <mergeCell ref="H8:J8"/>
    <mergeCell ref="E55:G56"/>
    <mergeCell ref="H55:J56"/>
  </mergeCells>
  <pageMargins left="0" right="0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Админ</cp:lastModifiedBy>
  <cp:lastPrinted>2021-11-08T08:21:50Z</cp:lastPrinted>
  <dcterms:created xsi:type="dcterms:W3CDTF">2020-11-14T13:09:40Z</dcterms:created>
  <dcterms:modified xsi:type="dcterms:W3CDTF">2021-11-09T09:45:59Z</dcterms:modified>
</cp:coreProperties>
</file>