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УКФ_МОЦАРТ_СЕЗОН_2021\ГО ЛьвівМоцАрт_Ковчег\"/>
    </mc:Choice>
  </mc:AlternateContent>
  <bookViews>
    <workbookView xWindow="0" yWindow="0" windowWidth="28800" windowHeight="12045" activeTab="1"/>
  </bookViews>
  <sheets>
    <sheet name="Фінансування" sheetId="1" r:id="rId1"/>
    <sheet name="Кошторис  витрат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W88" i="2" l="1"/>
  <c r="J185" i="2" l="1"/>
  <c r="X185" i="2" s="1"/>
  <c r="Y185" i="2" s="1"/>
  <c r="Z185" i="2" s="1"/>
  <c r="J186" i="2"/>
  <c r="X186" i="2" s="1"/>
  <c r="Y186" i="2" s="1"/>
  <c r="Z186" i="2" s="1"/>
  <c r="J187" i="2"/>
  <c r="X187" i="2" s="1"/>
  <c r="Y187" i="2" s="1"/>
  <c r="Z187" i="2" s="1"/>
  <c r="J188" i="2"/>
  <c r="X188" i="2" s="1"/>
  <c r="Y188" i="2" s="1"/>
  <c r="Z188" i="2" s="1"/>
  <c r="J190" i="2"/>
  <c r="Z184" i="2"/>
  <c r="Y184" i="2"/>
  <c r="Y190" i="2"/>
  <c r="Z190" i="2" s="1"/>
  <c r="X184" i="2"/>
  <c r="X189" i="2"/>
  <c r="Y189" i="2" s="1"/>
  <c r="Z189" i="2" s="1"/>
  <c r="X190" i="2"/>
  <c r="X191" i="2"/>
  <c r="W184" i="2"/>
  <c r="W185" i="2"/>
  <c r="W186" i="2"/>
  <c r="W187" i="2"/>
  <c r="W188" i="2"/>
  <c r="W189" i="2"/>
  <c r="W190" i="2"/>
  <c r="W191" i="2"/>
  <c r="J184" i="2"/>
  <c r="Z72" i="2"/>
  <c r="Y72" i="2"/>
  <c r="X72" i="2"/>
  <c r="W69" i="2"/>
  <c r="W70" i="2"/>
  <c r="W71" i="2"/>
  <c r="W72" i="2"/>
  <c r="J69" i="2"/>
  <c r="X69" i="2" s="1"/>
  <c r="Y69" i="2" s="1"/>
  <c r="Z69" i="2" s="1"/>
  <c r="J70" i="2"/>
  <c r="X70" i="2" s="1"/>
  <c r="Y70" i="2" s="1"/>
  <c r="Z70" i="2" s="1"/>
  <c r="J71" i="2"/>
  <c r="X71" i="2" s="1"/>
  <c r="Y71" i="2" s="1"/>
  <c r="Z71" i="2" s="1"/>
  <c r="J72" i="2"/>
  <c r="J26" i="2"/>
  <c r="J27" i="2"/>
  <c r="J28" i="2"/>
  <c r="Z23" i="2"/>
  <c r="Y23" i="2"/>
  <c r="Y26" i="2"/>
  <c r="Z26" i="2" s="1"/>
  <c r="X23" i="2"/>
  <c r="X26" i="2"/>
  <c r="X28" i="2"/>
  <c r="Y28" i="2" s="1"/>
  <c r="Z28" i="2" s="1"/>
  <c r="W23" i="2"/>
  <c r="W24" i="2"/>
  <c r="W25" i="2"/>
  <c r="W26" i="2"/>
  <c r="W27" i="2"/>
  <c r="W28" i="2"/>
  <c r="J23" i="2"/>
  <c r="J24" i="2"/>
  <c r="X24" i="2" s="1"/>
  <c r="Y24" i="2" s="1"/>
  <c r="Z24" i="2" s="1"/>
  <c r="J25" i="2"/>
  <c r="X25" i="2" s="1"/>
  <c r="Y25" i="2" s="1"/>
  <c r="Z25" i="2" s="1"/>
  <c r="X27" i="2"/>
  <c r="Y27" i="2" s="1"/>
  <c r="Z27" i="2" s="1"/>
  <c r="V191" i="2" l="1"/>
  <c r="S191" i="2"/>
  <c r="P191" i="2"/>
  <c r="M191" i="2"/>
  <c r="J191" i="2"/>
  <c r="G191" i="2"/>
  <c r="Y191" i="2" l="1"/>
  <c r="Z191" i="2" s="1"/>
  <c r="G186" i="2" l="1"/>
  <c r="G187" i="2"/>
  <c r="G188" i="2"/>
  <c r="G189" i="2"/>
  <c r="G184" i="2"/>
  <c r="G185" i="2"/>
  <c r="G142" i="2"/>
  <c r="G69" i="2"/>
  <c r="G70" i="2"/>
  <c r="G71" i="2"/>
  <c r="G23" i="2"/>
  <c r="G24" i="2"/>
  <c r="G25" i="2"/>
  <c r="G26" i="2"/>
  <c r="G27" i="2"/>
  <c r="V183" i="2" l="1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2" i="2"/>
  <c r="Q162" i="2"/>
  <c r="N162" i="2"/>
  <c r="K162" i="2"/>
  <c r="H162" i="2"/>
  <c r="E162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6" i="2"/>
  <c r="S136" i="2"/>
  <c r="P136" i="2"/>
  <c r="M136" i="2"/>
  <c r="J136" i="2"/>
  <c r="G136" i="2"/>
  <c r="T134" i="2"/>
  <c r="Q134" i="2"/>
  <c r="N134" i="2"/>
  <c r="K134" i="2"/>
  <c r="H134" i="2"/>
  <c r="E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T126" i="2"/>
  <c r="Q126" i="2"/>
  <c r="N126" i="2"/>
  <c r="K126" i="2"/>
  <c r="H126" i="2"/>
  <c r="E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T109" i="2"/>
  <c r="Q109" i="2"/>
  <c r="N109" i="2"/>
  <c r="K109" i="2"/>
  <c r="H109" i="2"/>
  <c r="E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G88" i="2"/>
  <c r="T87" i="2"/>
  <c r="Q87" i="2"/>
  <c r="N87" i="2"/>
  <c r="K87" i="2"/>
  <c r="H87" i="2"/>
  <c r="E87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T73" i="2"/>
  <c r="Q73" i="2"/>
  <c r="N73" i="2"/>
  <c r="K73" i="2"/>
  <c r="H73" i="2"/>
  <c r="E73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59" i="2"/>
  <c r="S59" i="2"/>
  <c r="P59" i="2"/>
  <c r="M59" i="2"/>
  <c r="V58" i="2"/>
  <c r="S58" i="2"/>
  <c r="S57" i="2" s="1"/>
  <c r="P58" i="2"/>
  <c r="M58" i="2"/>
  <c r="V57" i="2"/>
  <c r="T57" i="2"/>
  <c r="Q57" i="2"/>
  <c r="N57" i="2"/>
  <c r="K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T53" i="2"/>
  <c r="Q53" i="2"/>
  <c r="N53" i="2"/>
  <c r="K53" i="2"/>
  <c r="H53" i="2"/>
  <c r="H60" i="2" s="1"/>
  <c r="E53" i="2"/>
  <c r="E60" i="2" s="1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T47" i="2"/>
  <c r="Q47" i="2"/>
  <c r="N47" i="2"/>
  <c r="K47" i="2"/>
  <c r="H47" i="2"/>
  <c r="E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6" i="2"/>
  <c r="S36" i="2"/>
  <c r="P36" i="2"/>
  <c r="M36" i="2"/>
  <c r="J36" i="2"/>
  <c r="G36" i="2"/>
  <c r="V35" i="2"/>
  <c r="S35" i="2"/>
  <c r="P35" i="2"/>
  <c r="M35" i="2"/>
  <c r="J35" i="2"/>
  <c r="G35" i="2"/>
  <c r="V34" i="2"/>
  <c r="S34" i="2"/>
  <c r="P34" i="2"/>
  <c r="M34" i="2"/>
  <c r="J34" i="2"/>
  <c r="G34" i="2"/>
  <c r="T33" i="2"/>
  <c r="Q33" i="2"/>
  <c r="N33" i="2"/>
  <c r="K33" i="2"/>
  <c r="H33" i="2"/>
  <c r="E3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K29" i="1" s="1"/>
  <c r="J28" i="1"/>
  <c r="J27" i="1"/>
  <c r="P167" i="2" l="1"/>
  <c r="J53" i="2"/>
  <c r="J60" i="2" s="1"/>
  <c r="M87" i="2"/>
  <c r="S162" i="2"/>
  <c r="W165" i="2"/>
  <c r="W166" i="2"/>
  <c r="V167" i="2"/>
  <c r="V176" i="2"/>
  <c r="W164" i="2"/>
  <c r="X75" i="2"/>
  <c r="H85" i="2"/>
  <c r="V162" i="2"/>
  <c r="X177" i="2"/>
  <c r="X178" i="2"/>
  <c r="X180" i="2"/>
  <c r="X181" i="2"/>
  <c r="X182" i="2"/>
  <c r="X183" i="2"/>
  <c r="S154" i="2"/>
  <c r="W153" i="2"/>
  <c r="M160" i="2"/>
  <c r="X173" i="2"/>
  <c r="V172" i="2"/>
  <c r="S81" i="2"/>
  <c r="P81" i="2"/>
  <c r="X84" i="2"/>
  <c r="S91" i="2"/>
  <c r="W94" i="2"/>
  <c r="G95" i="2"/>
  <c r="W48" i="2"/>
  <c r="S47" i="2"/>
  <c r="W49" i="2"/>
  <c r="W50" i="2"/>
  <c r="X54" i="2"/>
  <c r="X55" i="2"/>
  <c r="V53" i="2"/>
  <c r="V60" i="2" s="1"/>
  <c r="W58" i="2"/>
  <c r="W59" i="2"/>
  <c r="W74" i="2"/>
  <c r="S73" i="2"/>
  <c r="W75" i="2"/>
  <c r="M81" i="2"/>
  <c r="X88" i="2"/>
  <c r="V87" i="2"/>
  <c r="X89" i="2"/>
  <c r="X90" i="2"/>
  <c r="X92" i="2"/>
  <c r="V105" i="2"/>
  <c r="X120" i="2"/>
  <c r="X121" i="2"/>
  <c r="X122" i="2"/>
  <c r="X123" i="2"/>
  <c r="X124" i="2"/>
  <c r="X125" i="2"/>
  <c r="P134" i="2"/>
  <c r="X129" i="2"/>
  <c r="X131" i="2"/>
  <c r="X133" i="2"/>
  <c r="V33" i="2"/>
  <c r="V39" i="2"/>
  <c r="W76" i="2"/>
  <c r="M101" i="2"/>
  <c r="S101" i="2"/>
  <c r="W104" i="2"/>
  <c r="M126" i="2"/>
  <c r="W117" i="2"/>
  <c r="W118" i="2"/>
  <c r="W119" i="2"/>
  <c r="W120" i="2"/>
  <c r="Y120" i="2" s="1"/>
  <c r="Z120" i="2" s="1"/>
  <c r="W121" i="2"/>
  <c r="Y121" i="2" s="1"/>
  <c r="Z121" i="2" s="1"/>
  <c r="W122" i="2"/>
  <c r="Y122" i="2" s="1"/>
  <c r="Z122" i="2" s="1"/>
  <c r="W123" i="2"/>
  <c r="Y123" i="2" s="1"/>
  <c r="Z123" i="2" s="1"/>
  <c r="G81" i="2"/>
  <c r="V91" i="2"/>
  <c r="X97" i="2"/>
  <c r="S95" i="2"/>
  <c r="T192" i="2"/>
  <c r="X175" i="2"/>
  <c r="P47" i="2"/>
  <c r="J66" i="2"/>
  <c r="X34" i="2"/>
  <c r="X35" i="2"/>
  <c r="X36" i="2"/>
  <c r="J47" i="2"/>
  <c r="V47" i="2"/>
  <c r="J17" i="2"/>
  <c r="H31" i="2" s="1"/>
  <c r="J31" i="2" s="1"/>
  <c r="X40" i="2"/>
  <c r="X41" i="2"/>
  <c r="X42" i="2"/>
  <c r="X56" i="2"/>
  <c r="S62" i="2"/>
  <c r="P66" i="2"/>
  <c r="P33" i="2"/>
  <c r="Q113" i="2"/>
  <c r="P176" i="2"/>
  <c r="W40" i="2"/>
  <c r="S39" i="2"/>
  <c r="W41" i="2"/>
  <c r="W42" i="2"/>
  <c r="X58" i="2"/>
  <c r="X59" i="2"/>
  <c r="M62" i="2"/>
  <c r="G62" i="2"/>
  <c r="G73" i="2"/>
  <c r="M73" i="2"/>
  <c r="X78" i="2"/>
  <c r="V77" i="2"/>
  <c r="S87" i="2"/>
  <c r="W90" i="2"/>
  <c r="P91" i="2"/>
  <c r="X94" i="2"/>
  <c r="Y94" i="2" s="1"/>
  <c r="Z94" i="2" s="1"/>
  <c r="X106" i="2"/>
  <c r="X107" i="2"/>
  <c r="X108" i="2"/>
  <c r="X140" i="2"/>
  <c r="J150" i="2"/>
  <c r="V150" i="2"/>
  <c r="X147" i="2"/>
  <c r="X149" i="2"/>
  <c r="J154" i="2"/>
  <c r="V154" i="2"/>
  <c r="P160" i="2"/>
  <c r="X157" i="2"/>
  <c r="X159" i="2"/>
  <c r="J172" i="2"/>
  <c r="P172" i="2"/>
  <c r="X14" i="2"/>
  <c r="V13" i="2"/>
  <c r="T30" i="2" s="1"/>
  <c r="P13" i="2"/>
  <c r="N30" i="2" s="1"/>
  <c r="X16" i="2"/>
  <c r="M33" i="2"/>
  <c r="M53" i="2"/>
  <c r="G53" i="2"/>
  <c r="G60" i="2" s="1"/>
  <c r="S53" i="2"/>
  <c r="S60" i="2" s="1"/>
  <c r="W56" i="2"/>
  <c r="T60" i="2"/>
  <c r="P87" i="2"/>
  <c r="M105" i="2"/>
  <c r="W108" i="2"/>
  <c r="M134" i="2"/>
  <c r="W129" i="2"/>
  <c r="W131" i="2"/>
  <c r="W133" i="2"/>
  <c r="S143" i="2"/>
  <c r="W146" i="2"/>
  <c r="P162" i="2"/>
  <c r="X164" i="2"/>
  <c r="Y164" i="2" s="1"/>
  <c r="Z164" i="2" s="1"/>
  <c r="X169" i="2"/>
  <c r="X171" i="2"/>
  <c r="M176" i="2"/>
  <c r="W178" i="2"/>
  <c r="W179" i="2"/>
  <c r="W180" i="2"/>
  <c r="W181" i="2"/>
  <c r="W182" i="2"/>
  <c r="W183" i="2"/>
  <c r="V17" i="2"/>
  <c r="T31" i="2" s="1"/>
  <c r="V31" i="2" s="1"/>
  <c r="X22" i="2"/>
  <c r="X21" i="2" s="1"/>
  <c r="V21" i="2"/>
  <c r="T32" i="2" s="1"/>
  <c r="V32" i="2" s="1"/>
  <c r="P21" i="2"/>
  <c r="N32" i="2" s="1"/>
  <c r="P32" i="2" s="1"/>
  <c r="M21" i="2"/>
  <c r="K32" i="2" s="1"/>
  <c r="M32" i="2" s="1"/>
  <c r="S21" i="2"/>
  <c r="Q32" i="2" s="1"/>
  <c r="S32" i="2" s="1"/>
  <c r="X166" i="2"/>
  <c r="H51" i="2"/>
  <c r="Q60" i="2"/>
  <c r="Q85" i="2"/>
  <c r="E113" i="2"/>
  <c r="P39" i="2"/>
  <c r="K60" i="2"/>
  <c r="V73" i="2"/>
  <c r="P73" i="2"/>
  <c r="J77" i="2"/>
  <c r="T85" i="2"/>
  <c r="M77" i="2"/>
  <c r="K85" i="2"/>
  <c r="M91" i="2"/>
  <c r="V95" i="2"/>
  <c r="P95" i="2"/>
  <c r="P105" i="2"/>
  <c r="J126" i="2"/>
  <c r="J143" i="2"/>
  <c r="V143" i="2"/>
  <c r="M150" i="2"/>
  <c r="E192" i="2"/>
  <c r="N192" i="2"/>
  <c r="W14" i="2"/>
  <c r="W15" i="2"/>
  <c r="S13" i="2"/>
  <c r="Q30" i="2" s="1"/>
  <c r="W16" i="2"/>
  <c r="X18" i="2"/>
  <c r="X19" i="2"/>
  <c r="X20" i="2"/>
  <c r="W34" i="2"/>
  <c r="S33" i="2"/>
  <c r="W35" i="2"/>
  <c r="W36" i="2"/>
  <c r="J39" i="2"/>
  <c r="N51" i="2"/>
  <c r="X44" i="2"/>
  <c r="V43" i="2"/>
  <c r="P43" i="2"/>
  <c r="X46" i="2"/>
  <c r="T51" i="2"/>
  <c r="M47" i="2"/>
  <c r="M57" i="2"/>
  <c r="W63" i="2"/>
  <c r="W64" i="2"/>
  <c r="W65" i="2"/>
  <c r="M66" i="2"/>
  <c r="G66" i="2"/>
  <c r="S66" i="2"/>
  <c r="X76" i="2"/>
  <c r="G77" i="2"/>
  <c r="S77" i="2"/>
  <c r="W80" i="2"/>
  <c r="E85" i="2"/>
  <c r="W97" i="2"/>
  <c r="X98" i="2"/>
  <c r="J105" i="2"/>
  <c r="X110" i="2"/>
  <c r="V109" i="2"/>
  <c r="P109" i="2"/>
  <c r="X112" i="2"/>
  <c r="W124" i="2"/>
  <c r="W125" i="2"/>
  <c r="G134" i="2"/>
  <c r="S134" i="2"/>
  <c r="W130" i="2"/>
  <c r="W132" i="2"/>
  <c r="M143" i="2"/>
  <c r="W138" i="2"/>
  <c r="X139" i="2"/>
  <c r="X141" i="2"/>
  <c r="P150" i="2"/>
  <c r="X146" i="2"/>
  <c r="W147" i="2"/>
  <c r="W148" i="2"/>
  <c r="W149" i="2"/>
  <c r="M154" i="2"/>
  <c r="W157" i="2"/>
  <c r="W158" i="2"/>
  <c r="W159" i="2"/>
  <c r="J162" i="2"/>
  <c r="X163" i="2"/>
  <c r="X165" i="2"/>
  <c r="Y165" i="2" s="1"/>
  <c r="Z165" i="2" s="1"/>
  <c r="S167" i="2"/>
  <c r="W169" i="2"/>
  <c r="W170" i="2"/>
  <c r="W171" i="2"/>
  <c r="X174" i="2"/>
  <c r="H192" i="2"/>
  <c r="G176" i="2"/>
  <c r="S176" i="2"/>
  <c r="P17" i="2"/>
  <c r="N31" i="2" s="1"/>
  <c r="P31" i="2" s="1"/>
  <c r="W18" i="2"/>
  <c r="S17" i="2"/>
  <c r="Q31" i="2" s="1"/>
  <c r="S31" i="2" s="1"/>
  <c r="W19" i="2"/>
  <c r="W20" i="2"/>
  <c r="J33" i="2"/>
  <c r="M39" i="2"/>
  <c r="M43" i="2"/>
  <c r="W45" i="2"/>
  <c r="S43" i="2"/>
  <c r="W46" i="2"/>
  <c r="X48" i="2"/>
  <c r="X49" i="2"/>
  <c r="X50" i="2"/>
  <c r="P53" i="2"/>
  <c r="N60" i="2"/>
  <c r="P62" i="2"/>
  <c r="X65" i="2"/>
  <c r="X67" i="2"/>
  <c r="X68" i="2"/>
  <c r="V66" i="2"/>
  <c r="N85" i="2"/>
  <c r="X79" i="2"/>
  <c r="X80" i="2"/>
  <c r="W82" i="2"/>
  <c r="W83" i="2"/>
  <c r="W84" i="2"/>
  <c r="J87" i="2"/>
  <c r="W98" i="2"/>
  <c r="Y98" i="2" s="1"/>
  <c r="Z98" i="2" s="1"/>
  <c r="X102" i="2"/>
  <c r="V101" i="2"/>
  <c r="P101" i="2"/>
  <c r="X104" i="2"/>
  <c r="K113" i="2"/>
  <c r="M109" i="2"/>
  <c r="S109" i="2"/>
  <c r="W112" i="2"/>
  <c r="P126" i="2"/>
  <c r="X116" i="2"/>
  <c r="X117" i="2"/>
  <c r="X118" i="2"/>
  <c r="X119" i="2"/>
  <c r="J134" i="2"/>
  <c r="V134" i="2"/>
  <c r="X130" i="2"/>
  <c r="X132" i="2"/>
  <c r="P143" i="2"/>
  <c r="X138" i="2"/>
  <c r="W139" i="2"/>
  <c r="W140" i="2"/>
  <c r="W141" i="2"/>
  <c r="X148" i="2"/>
  <c r="P154" i="2"/>
  <c r="X153" i="2"/>
  <c r="J160" i="2"/>
  <c r="V160" i="2"/>
  <c r="X158" i="2"/>
  <c r="J167" i="2"/>
  <c r="X168" i="2"/>
  <c r="X170" i="2"/>
  <c r="S172" i="2"/>
  <c r="W174" i="2"/>
  <c r="W175" i="2"/>
  <c r="J176" i="2"/>
  <c r="X179" i="2"/>
  <c r="W22" i="2"/>
  <c r="W44" i="2"/>
  <c r="K51" i="2"/>
  <c r="X74" i="2"/>
  <c r="J73" i="2"/>
  <c r="B29" i="1"/>
  <c r="G13" i="2"/>
  <c r="M13" i="2"/>
  <c r="X15" i="2"/>
  <c r="G21" i="2"/>
  <c r="E32" i="2" s="1"/>
  <c r="G32" i="2" s="1"/>
  <c r="G43" i="2"/>
  <c r="X45" i="2"/>
  <c r="W111" i="2"/>
  <c r="G109" i="2"/>
  <c r="E51" i="2"/>
  <c r="J30" i="1"/>
  <c r="J13" i="2"/>
  <c r="G17" i="2"/>
  <c r="E31" i="2" s="1"/>
  <c r="G31" i="2" s="1"/>
  <c r="M17" i="2"/>
  <c r="K31" i="2" s="1"/>
  <c r="M31" i="2" s="1"/>
  <c r="J21" i="2"/>
  <c r="H32" i="2" s="1"/>
  <c r="J32" i="2" s="1"/>
  <c r="G33" i="2"/>
  <c r="G39" i="2"/>
  <c r="J43" i="2"/>
  <c r="G47" i="2"/>
  <c r="P77" i="2"/>
  <c r="M95" i="2"/>
  <c r="W96" i="2"/>
  <c r="W102" i="2"/>
  <c r="I29" i="1"/>
  <c r="Q51" i="2"/>
  <c r="P57" i="2"/>
  <c r="X63" i="2"/>
  <c r="J62" i="2"/>
  <c r="V62" i="2"/>
  <c r="X64" i="2"/>
  <c r="X82" i="2"/>
  <c r="J81" i="2"/>
  <c r="V81" i="2"/>
  <c r="X83" i="2"/>
  <c r="W89" i="2"/>
  <c r="G87" i="2"/>
  <c r="X93" i="2"/>
  <c r="J91" i="2"/>
  <c r="W177" i="2"/>
  <c r="W54" i="2"/>
  <c r="W67" i="2"/>
  <c r="W78" i="2"/>
  <c r="W92" i="2"/>
  <c r="G91" i="2"/>
  <c r="X96" i="2"/>
  <c r="J95" i="2"/>
  <c r="H113" i="2"/>
  <c r="T113" i="2"/>
  <c r="W110" i="2"/>
  <c r="W116" i="2"/>
  <c r="W55" i="2"/>
  <c r="W68" i="2"/>
  <c r="W79" i="2"/>
  <c r="W93" i="2"/>
  <c r="W103" i="2"/>
  <c r="G101" i="2"/>
  <c r="W106" i="2"/>
  <c r="G105" i="2"/>
  <c r="S105" i="2"/>
  <c r="N113" i="2"/>
  <c r="W136" i="2"/>
  <c r="W107" i="2"/>
  <c r="W115" i="2"/>
  <c r="G126" i="2"/>
  <c r="S126" i="2"/>
  <c r="X103" i="2"/>
  <c r="X111" i="2"/>
  <c r="X115" i="2"/>
  <c r="G150" i="2"/>
  <c r="S150" i="2"/>
  <c r="W163" i="2"/>
  <c r="G162" i="2"/>
  <c r="M167" i="2"/>
  <c r="W173" i="2"/>
  <c r="G172" i="2"/>
  <c r="K192" i="2"/>
  <c r="J101" i="2"/>
  <c r="J109" i="2"/>
  <c r="V126" i="2"/>
  <c r="W128" i="2"/>
  <c r="W145" i="2"/>
  <c r="W152" i="2"/>
  <c r="G154" i="2"/>
  <c r="M162" i="2"/>
  <c r="W168" i="2"/>
  <c r="G167" i="2"/>
  <c r="M172" i="2"/>
  <c r="G143" i="2"/>
  <c r="W156" i="2"/>
  <c r="G160" i="2"/>
  <c r="S160" i="2"/>
  <c r="Q192" i="2"/>
  <c r="X128" i="2"/>
  <c r="X136" i="2"/>
  <c r="X145" i="2"/>
  <c r="X152" i="2"/>
  <c r="X156" i="2"/>
  <c r="Y182" i="2" l="1"/>
  <c r="Z182" i="2" s="1"/>
  <c r="Y181" i="2"/>
  <c r="Z181" i="2" s="1"/>
  <c r="Y16" i="2"/>
  <c r="Z16" i="2" s="1"/>
  <c r="Y174" i="2"/>
  <c r="Z174" i="2" s="1"/>
  <c r="Y146" i="2"/>
  <c r="Z146" i="2" s="1"/>
  <c r="Y166" i="2"/>
  <c r="Z166" i="2" s="1"/>
  <c r="Y108" i="2"/>
  <c r="Z108" i="2" s="1"/>
  <c r="Y183" i="2"/>
  <c r="Z183" i="2" s="1"/>
  <c r="Y75" i="2"/>
  <c r="Z75" i="2" s="1"/>
  <c r="V192" i="2"/>
  <c r="Y171" i="2"/>
  <c r="Z171" i="2" s="1"/>
  <c r="Y178" i="2"/>
  <c r="Z178" i="2" s="1"/>
  <c r="Y149" i="2"/>
  <c r="Z149" i="2" s="1"/>
  <c r="Y58" i="2"/>
  <c r="Z58" i="2" s="1"/>
  <c r="Y129" i="2"/>
  <c r="Z129" i="2" s="1"/>
  <c r="Y153" i="2"/>
  <c r="Z153" i="2" s="1"/>
  <c r="Y119" i="2"/>
  <c r="Z119" i="2" s="1"/>
  <c r="V99" i="2"/>
  <c r="W47" i="2"/>
  <c r="Y180" i="2"/>
  <c r="Z180" i="2" s="1"/>
  <c r="S192" i="2"/>
  <c r="Y104" i="2"/>
  <c r="Z104" i="2" s="1"/>
  <c r="Y49" i="2"/>
  <c r="Z49" i="2" s="1"/>
  <c r="Y159" i="2"/>
  <c r="Z159" i="2" s="1"/>
  <c r="Y59" i="2"/>
  <c r="Z59" i="2" s="1"/>
  <c r="W57" i="2"/>
  <c r="X53" i="2"/>
  <c r="X176" i="2"/>
  <c r="X172" i="2"/>
  <c r="Y133" i="2"/>
  <c r="Z133" i="2" s="1"/>
  <c r="Y56" i="2"/>
  <c r="Z56" i="2" s="1"/>
  <c r="Y89" i="2"/>
  <c r="Z89" i="2" s="1"/>
  <c r="Y117" i="2"/>
  <c r="Z117" i="2" s="1"/>
  <c r="Y48" i="2"/>
  <c r="Z48" i="2" s="1"/>
  <c r="Y148" i="2"/>
  <c r="Z148" i="2" s="1"/>
  <c r="Y125" i="2"/>
  <c r="Z125" i="2" s="1"/>
  <c r="Y34" i="2"/>
  <c r="Z34" i="2" s="1"/>
  <c r="Y131" i="2"/>
  <c r="Z131" i="2" s="1"/>
  <c r="J113" i="2"/>
  <c r="Y175" i="2"/>
  <c r="Z175" i="2" s="1"/>
  <c r="Y157" i="2"/>
  <c r="Z157" i="2" s="1"/>
  <c r="Y90" i="2"/>
  <c r="Z90" i="2" s="1"/>
  <c r="X91" i="2"/>
  <c r="X87" i="2"/>
  <c r="W73" i="2"/>
  <c r="S51" i="2"/>
  <c r="Y118" i="2"/>
  <c r="Z118" i="2" s="1"/>
  <c r="Y97" i="2"/>
  <c r="Z97" i="2" s="1"/>
  <c r="S99" i="2"/>
  <c r="Y84" i="2"/>
  <c r="Z84" i="2" s="1"/>
  <c r="V51" i="2"/>
  <c r="Y55" i="2"/>
  <c r="Z55" i="2" s="1"/>
  <c r="X95" i="2"/>
  <c r="Y140" i="2"/>
  <c r="Z140" i="2" s="1"/>
  <c r="Y65" i="2"/>
  <c r="Z65" i="2" s="1"/>
  <c r="Y50" i="2"/>
  <c r="Z50" i="2" s="1"/>
  <c r="Y18" i="2"/>
  <c r="Z18" i="2" s="1"/>
  <c r="Y80" i="2"/>
  <c r="Z80" i="2" s="1"/>
  <c r="S85" i="2"/>
  <c r="Y35" i="2"/>
  <c r="Z35" i="2" s="1"/>
  <c r="X101" i="2"/>
  <c r="M60" i="2"/>
  <c r="Y88" i="2"/>
  <c r="Z88" i="2" s="1"/>
  <c r="S113" i="2"/>
  <c r="Y68" i="2"/>
  <c r="Z68" i="2" s="1"/>
  <c r="Y46" i="2"/>
  <c r="Z46" i="2" s="1"/>
  <c r="Y124" i="2"/>
  <c r="Z124" i="2" s="1"/>
  <c r="Y76" i="2"/>
  <c r="Z76" i="2" s="1"/>
  <c r="W81" i="2"/>
  <c r="Y158" i="2"/>
  <c r="Z158" i="2" s="1"/>
  <c r="Y132" i="2"/>
  <c r="Z132" i="2" s="1"/>
  <c r="Y40" i="2"/>
  <c r="Z40" i="2" s="1"/>
  <c r="X150" i="2"/>
  <c r="Y93" i="2"/>
  <c r="Z93" i="2" s="1"/>
  <c r="Y64" i="2"/>
  <c r="Z64" i="2" s="1"/>
  <c r="Y141" i="2"/>
  <c r="Z141" i="2" s="1"/>
  <c r="M113" i="2"/>
  <c r="X77" i="2"/>
  <c r="X66" i="2"/>
  <c r="M51" i="2"/>
  <c r="Y170" i="2"/>
  <c r="Z170" i="2" s="1"/>
  <c r="Y147" i="2"/>
  <c r="Z147" i="2" s="1"/>
  <c r="Y130" i="2"/>
  <c r="Z130" i="2" s="1"/>
  <c r="Y36" i="2"/>
  <c r="Z36" i="2" s="1"/>
  <c r="Y20" i="2"/>
  <c r="Z20" i="2" s="1"/>
  <c r="P192" i="2"/>
  <c r="X167" i="2"/>
  <c r="Y83" i="2"/>
  <c r="Z83" i="2" s="1"/>
  <c r="Y112" i="2"/>
  <c r="Z112" i="2" s="1"/>
  <c r="P113" i="2"/>
  <c r="M99" i="2"/>
  <c r="Y41" i="2"/>
  <c r="Z41" i="2" s="1"/>
  <c r="X39" i="2"/>
  <c r="P85" i="2"/>
  <c r="G85" i="2"/>
  <c r="X31" i="2"/>
  <c r="J51" i="2"/>
  <c r="X57" i="2"/>
  <c r="X33" i="2"/>
  <c r="P60" i="2"/>
  <c r="X13" i="2"/>
  <c r="Y19" i="2"/>
  <c r="Z19" i="2" s="1"/>
  <c r="W62" i="2"/>
  <c r="Y14" i="2"/>
  <c r="Z14" i="2" s="1"/>
  <c r="Y42" i="2"/>
  <c r="Z42" i="2" s="1"/>
  <c r="G99" i="2"/>
  <c r="V113" i="2"/>
  <c r="Y63" i="2"/>
  <c r="Z63" i="2" s="1"/>
  <c r="P51" i="2"/>
  <c r="Y107" i="2"/>
  <c r="Z107" i="2" s="1"/>
  <c r="X73" i="2"/>
  <c r="W39" i="2"/>
  <c r="Y169" i="2"/>
  <c r="Z169" i="2" s="1"/>
  <c r="X105" i="2"/>
  <c r="G192" i="2"/>
  <c r="P99" i="2"/>
  <c r="W33" i="2"/>
  <c r="Y15" i="2"/>
  <c r="Z15" i="2" s="1"/>
  <c r="M85" i="2"/>
  <c r="X17" i="2"/>
  <c r="W17" i="2"/>
  <c r="X32" i="2"/>
  <c r="W32" i="2"/>
  <c r="X143" i="2"/>
  <c r="W13" i="2"/>
  <c r="Y13" i="2" s="1"/>
  <c r="Z13" i="2" s="1"/>
  <c r="Y179" i="2"/>
  <c r="Z179" i="2" s="1"/>
  <c r="X160" i="2"/>
  <c r="X134" i="2"/>
  <c r="X126" i="2"/>
  <c r="J99" i="2"/>
  <c r="J85" i="2"/>
  <c r="X43" i="2"/>
  <c r="J192" i="2"/>
  <c r="Y139" i="2"/>
  <c r="Z139" i="2" s="1"/>
  <c r="Y138" i="2"/>
  <c r="Z138" i="2" s="1"/>
  <c r="W31" i="2"/>
  <c r="Y31" i="2" s="1"/>
  <c r="Z31" i="2" s="1"/>
  <c r="X162" i="2"/>
  <c r="X154" i="2"/>
  <c r="M192" i="2"/>
  <c r="X109" i="2"/>
  <c r="Y79" i="2"/>
  <c r="Z79" i="2" s="1"/>
  <c r="Y116" i="2"/>
  <c r="Z116" i="2" s="1"/>
  <c r="Y74" i="2"/>
  <c r="Z74" i="2" s="1"/>
  <c r="X47" i="2"/>
  <c r="Y156" i="2"/>
  <c r="Z156" i="2" s="1"/>
  <c r="W160" i="2"/>
  <c r="W154" i="2"/>
  <c r="Y152" i="2"/>
  <c r="Z152" i="2" s="1"/>
  <c r="Y67" i="2"/>
  <c r="Z67" i="2" s="1"/>
  <c r="W66" i="2"/>
  <c r="W162" i="2"/>
  <c r="Y163" i="2"/>
  <c r="Z163" i="2" s="1"/>
  <c r="W143" i="2"/>
  <c r="Y136" i="2"/>
  <c r="Z136" i="2" s="1"/>
  <c r="Y106" i="2"/>
  <c r="Z106" i="2" s="1"/>
  <c r="W105" i="2"/>
  <c r="Y78" i="2"/>
  <c r="Z78" i="2" s="1"/>
  <c r="W77" i="2"/>
  <c r="Y77" i="2" s="1"/>
  <c r="Z77" i="2" s="1"/>
  <c r="X81" i="2"/>
  <c r="Y96" i="2"/>
  <c r="Z96" i="2" s="1"/>
  <c r="W95" i="2"/>
  <c r="Y95" i="2" s="1"/>
  <c r="Z95" i="2" s="1"/>
  <c r="Y82" i="2"/>
  <c r="Z82" i="2" s="1"/>
  <c r="Y111" i="2"/>
  <c r="Z111" i="2" s="1"/>
  <c r="Y22" i="2"/>
  <c r="Z22" i="2" s="1"/>
  <c r="W21" i="2"/>
  <c r="Y21" i="2" s="1"/>
  <c r="Z21" i="2" s="1"/>
  <c r="Y45" i="2"/>
  <c r="Z45" i="2" s="1"/>
  <c r="W172" i="2"/>
  <c r="Y173" i="2"/>
  <c r="Z173" i="2" s="1"/>
  <c r="W126" i="2"/>
  <c r="Y115" i="2"/>
  <c r="Z115" i="2" s="1"/>
  <c r="K30" i="2"/>
  <c r="S30" i="2"/>
  <c r="S29" i="2" s="1"/>
  <c r="S37" i="2" s="1"/>
  <c r="Q29" i="2"/>
  <c r="Y168" i="2"/>
  <c r="Z168" i="2" s="1"/>
  <c r="W167" i="2"/>
  <c r="Y145" i="2"/>
  <c r="Z145" i="2" s="1"/>
  <c r="W150" i="2"/>
  <c r="Y103" i="2"/>
  <c r="Z103" i="2" s="1"/>
  <c r="Y54" i="2"/>
  <c r="Z54" i="2" s="1"/>
  <c r="W53" i="2"/>
  <c r="Y53" i="2" s="1"/>
  <c r="Z53" i="2" s="1"/>
  <c r="W87" i="2"/>
  <c r="V85" i="2"/>
  <c r="H30" i="2"/>
  <c r="E30" i="2"/>
  <c r="W134" i="2"/>
  <c r="Y128" i="2"/>
  <c r="Z128" i="2" s="1"/>
  <c r="Y110" i="2"/>
  <c r="Z110" i="2" s="1"/>
  <c r="W109" i="2"/>
  <c r="Y92" i="2"/>
  <c r="Z92" i="2" s="1"/>
  <c r="W91" i="2"/>
  <c r="Y177" i="2"/>
  <c r="Z177" i="2" s="1"/>
  <c r="W176" i="2"/>
  <c r="X62" i="2"/>
  <c r="Y102" i="2"/>
  <c r="Z102" i="2" s="1"/>
  <c r="W101" i="2"/>
  <c r="G51" i="2"/>
  <c r="G113" i="2"/>
  <c r="Y44" i="2"/>
  <c r="Z44" i="2" s="1"/>
  <c r="W43" i="2"/>
  <c r="N29" i="2"/>
  <c r="P30" i="2"/>
  <c r="P29" i="2" s="1"/>
  <c r="P37" i="2" s="1"/>
  <c r="T29" i="2"/>
  <c r="V30" i="2"/>
  <c r="V29" i="2" s="1"/>
  <c r="V37" i="2" s="1"/>
  <c r="Y172" i="2" l="1"/>
  <c r="Z172" i="2" s="1"/>
  <c r="Y73" i="2"/>
  <c r="Z73" i="2" s="1"/>
  <c r="Y47" i="2"/>
  <c r="Z47" i="2" s="1"/>
  <c r="Y91" i="2"/>
  <c r="Z91" i="2" s="1"/>
  <c r="X60" i="2"/>
  <c r="X192" i="2"/>
  <c r="X99" i="2"/>
  <c r="S193" i="2"/>
  <c r="L27" i="1" s="1"/>
  <c r="Y101" i="2"/>
  <c r="Z101" i="2" s="1"/>
  <c r="Y105" i="2"/>
  <c r="Z105" i="2" s="1"/>
  <c r="X113" i="2"/>
  <c r="Y43" i="2"/>
  <c r="Z43" i="2" s="1"/>
  <c r="Y32" i="2"/>
  <c r="Z32" i="2" s="1"/>
  <c r="Y143" i="2"/>
  <c r="Z143" i="2" s="1"/>
  <c r="Y17" i="2"/>
  <c r="Z17" i="2" s="1"/>
  <c r="Y81" i="2"/>
  <c r="Z81" i="2" s="1"/>
  <c r="W85" i="2"/>
  <c r="Y167" i="2"/>
  <c r="Z167" i="2" s="1"/>
  <c r="Y150" i="2"/>
  <c r="Z150" i="2" s="1"/>
  <c r="Y66" i="2"/>
  <c r="Z66" i="2" s="1"/>
  <c r="Y160" i="2"/>
  <c r="Z160" i="2" s="1"/>
  <c r="Y62" i="2"/>
  <c r="Z62" i="2" s="1"/>
  <c r="Y39" i="2"/>
  <c r="Z39" i="2" s="1"/>
  <c r="Y33" i="2"/>
  <c r="Z33" i="2" s="1"/>
  <c r="Y57" i="2"/>
  <c r="Z57" i="2" s="1"/>
  <c r="P193" i="2"/>
  <c r="P195" i="2" s="1"/>
  <c r="Y134" i="2"/>
  <c r="Z134" i="2" s="1"/>
  <c r="Y162" i="2"/>
  <c r="Z162" i="2" s="1"/>
  <c r="Y154" i="2"/>
  <c r="Z154" i="2" s="1"/>
  <c r="X51" i="2"/>
  <c r="V193" i="2"/>
  <c r="L28" i="1" s="1"/>
  <c r="V195" i="2" s="1"/>
  <c r="Y126" i="2"/>
  <c r="Z126" i="2" s="1"/>
  <c r="M30" i="2"/>
  <c r="M29" i="2" s="1"/>
  <c r="M37" i="2" s="1"/>
  <c r="M193" i="2" s="1"/>
  <c r="M195" i="2" s="1"/>
  <c r="K29" i="2"/>
  <c r="X85" i="2"/>
  <c r="W51" i="2"/>
  <c r="W192" i="2"/>
  <c r="Y176" i="2"/>
  <c r="Z176" i="2" s="1"/>
  <c r="W113" i="2"/>
  <c r="Y113" i="2" s="1"/>
  <c r="Z113" i="2" s="1"/>
  <c r="Y109" i="2"/>
  <c r="Z109" i="2" s="1"/>
  <c r="G30" i="2"/>
  <c r="E29" i="2"/>
  <c r="W99" i="2"/>
  <c r="Y99" i="2" s="1"/>
  <c r="Z99" i="2" s="1"/>
  <c r="Y87" i="2"/>
  <c r="Z87" i="2" s="1"/>
  <c r="W60" i="2"/>
  <c r="Y60" i="2" s="1"/>
  <c r="Z60" i="2" s="1"/>
  <c r="H29" i="2"/>
  <c r="J30" i="2"/>
  <c r="S195" i="2"/>
  <c r="Y192" i="2" l="1"/>
  <c r="Z192" i="2" s="1"/>
  <c r="Y85" i="2"/>
  <c r="Z85" i="2" s="1"/>
  <c r="L30" i="1"/>
  <c r="Y51" i="2"/>
  <c r="Z51" i="2" s="1"/>
  <c r="X30" i="2"/>
  <c r="X29" i="2" s="1"/>
  <c r="X37" i="2" s="1"/>
  <c r="X193" i="2" s="1"/>
  <c r="J29" i="2"/>
  <c r="J37" i="2" s="1"/>
  <c r="J193" i="2" s="1"/>
  <c r="C28" i="1" s="1"/>
  <c r="G29" i="2"/>
  <c r="G37" i="2" s="1"/>
  <c r="G193" i="2" s="1"/>
  <c r="C27" i="1" s="1"/>
  <c r="W30" i="2"/>
  <c r="G195" i="2" l="1"/>
  <c r="N27" i="1"/>
  <c r="J195" i="2"/>
  <c r="C30" i="1"/>
  <c r="N28" i="1"/>
  <c r="B28" i="1" s="1"/>
  <c r="B30" i="1" s="1"/>
  <c r="Y30" i="2"/>
  <c r="Z30" i="2" s="1"/>
  <c r="W29" i="2"/>
  <c r="I27" i="1" l="1"/>
  <c r="K27" i="1"/>
  <c r="X195" i="2"/>
  <c r="N30" i="1"/>
  <c r="M29" i="1"/>
  <c r="M30" i="1" s="1"/>
  <c r="I28" i="1"/>
  <c r="I30" i="1" s="1"/>
  <c r="K28" i="1"/>
  <c r="K30" i="1" s="1"/>
  <c r="B27" i="1"/>
  <c r="Y29" i="2"/>
  <c r="Z29" i="2" s="1"/>
  <c r="W37" i="2"/>
  <c r="W193" i="2" l="1"/>
  <c r="W195" i="2" s="1"/>
  <c r="Y37" i="2"/>
  <c r="Y193" i="2" l="1"/>
  <c r="Z193" i="2" s="1"/>
  <c r="Z37" i="2"/>
</calcChain>
</file>

<file path=xl/sharedStrings.xml><?xml version="1.0" encoding="utf-8"?>
<sst xmlns="http://schemas.openxmlformats.org/spreadsheetml/2006/main" count="707" uniqueCount="385">
  <si>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</si>
  <si>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</si>
  <si>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</si>
  <si>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</si>
  <si>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</si>
  <si>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</si>
  <si>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</si>
  <si>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</si>
  <si>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</si>
  <si>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</si>
  <si>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</si>
  <si>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</si>
  <si>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</si>
  <si>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</si>
  <si>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</si>
  <si>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</si>
  <si>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</si>
  <si>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</si>
  <si>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</si>
  <si>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</si>
  <si>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</si>
  <si>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</si>
  <si>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</si>
  <si>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</si>
  <si>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</si>
  <si>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</si>
  <si>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</si>
  <si>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</si>
  <si>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</si>
  <si>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</si>
  <si>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</si>
  <si>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</si>
  <si>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</si>
  <si>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</si>
  <si>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</si>
  <si>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</si>
  <si>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</si>
  <si>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</si>
  <si>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</si>
  <si>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</si>
  <si>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</si>
  <si>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</si>
  <si>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</si>
  <si>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</si>
  <si>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</si>
  <si>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</si>
  <si>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</si>
  <si>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</si>
  <si>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</si>
  <si>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</si>
  <si>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</si>
  <si>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</si>
  <si>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</si>
  <si>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</si>
  <si>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</si>
  <si>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</si>
  <si>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</si>
  <si>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</si>
  <si>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</si>
  <si>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</si>
  <si>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</si>
  <si>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</si>
  <si>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</si>
  <si>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</si>
  <si>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</si>
  <si>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</si>
  <si>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</si>
  <si>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</si>
  <si>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</si>
  <si>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</si>
  <si>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</si>
  <si>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</si>
  <si>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</si>
  <si>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</si>
  <si>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</si>
  <si>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</si>
  <si>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</si>
  <si>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</si>
  <si>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</si>
  <si>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</si>
  <si>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</si>
  <si>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</si>
  <si>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</si>
  <si>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</si>
  <si>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</si>
  <si>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</si>
  <si>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</si>
  <si>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</si>
  <si>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</si>
  <si>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</si>
  <si>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</si>
  <si>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</si>
  <si>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</si>
  <si>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</si>
  <si>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</si>
  <si>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</si>
  <si>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</si>
  <si>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</si>
  <si>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</si>
  <si>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</si>
  <si>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</si>
  <si>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</si>
  <si>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</si>
  <si>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</si>
  <si>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</si>
  <si>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</si>
  <si>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</si>
  <si>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</si>
  <si>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</si>
  <si>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</si>
  <si>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</si>
  <si>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</si>
  <si>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</si>
  <si>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</si>
  <si>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</si>
  <si>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</si>
  <si>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</si>
  <si>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</si>
  <si>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</si>
  <si>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</si>
  <si>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</si>
  <si>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</si>
  <si>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</si>
  <si>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</si>
  <si>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</si>
  <si>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</si>
  <si>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</si>
  <si>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</si>
  <si>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</si>
  <si>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</si>
  <si>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</si>
  <si>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</si>
  <si>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</si>
  <si>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</si>
  <si>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</si>
  <si>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</si>
  <si>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</si>
  <si>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</si>
  <si>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</si>
  <si>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</si>
  <si>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</si>
  <si>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</si>
  <si>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</si>
  <si>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</si>
  <si>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</si>
  <si>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</si>
  <si>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</si>
  <si>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</si>
  <si>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</si>
  <si>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</si>
  <si>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</si>
  <si>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</si>
  <si>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</si>
  <si>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</si>
  <si>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</si>
  <si>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</si>
  <si>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</si>
  <si>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</si>
  <si>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</si>
  <si>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</si>
  <si>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</si>
  <si>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</si>
  <si>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</si>
  <si>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</si>
  <si>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</si>
  <si>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</si>
  <si>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</si>
  <si>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</si>
  <si>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</si>
  <si>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</si>
  <si>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</si>
  <si>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</si>
  <si>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</si>
  <si>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</si>
  <si>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</si>
  <si>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</si>
  <si>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</si>
  <si>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</si>
  <si>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</si>
  <si>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</si>
  <si>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</si>
  <si>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</si>
  <si>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</si>
  <si>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</si>
  <si>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</si>
  <si>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</si>
  <si>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</si>
  <si>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</si>
  <si>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</si>
  <si>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</si>
  <si>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</si>
  <si>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</si>
  <si>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</si>
  <si>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</si>
  <si>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</si>
  <si>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</si>
  <si>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</si>
  <si>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</si>
  <si>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</si>
  <si>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</si>
  <si>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</si>
  <si>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</si>
  <si>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</si>
  <si>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</si>
  <si>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</si>
  <si>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</si>
  <si>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</si>
  <si>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</si>
  <si>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</si>
  <si>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</si>
  <si>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</si>
  <si>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</si>
  <si>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</si>
  <si>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</si>
  <si>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</si>
  <si>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</si>
  <si>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</si>
  <si>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</si>
  <si>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</si>
  <si>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</si>
  <si>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</si>
  <si>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</si>
  <si>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</si>
  <si>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</si>
  <si>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</si>
  <si>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</si>
  <si>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</si>
  <si>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</si>
  <si>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</si>
  <si>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</si>
  <si>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</si>
  <si>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</si>
  <si>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</si>
  <si>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</si>
  <si>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</si>
  <si>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</si>
  <si>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</si>
  <si>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</si>
  <si>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</si>
  <si>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</si>
  <si>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</si>
  <si>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</si>
  <si>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</si>
  <si>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</si>
  <si>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</si>
  <si>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</si>
  <si>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</si>
  <si>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</si>
  <si>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</si>
  <si>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</si>
  <si>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</si>
  <si>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</si>
  <si>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</si>
  <si>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</si>
  <si>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</si>
  <si>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</si>
  <si>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</si>
  <si>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</si>
  <si>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</si>
  <si>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</si>
  <si>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</si>
  <si>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</si>
  <si>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</si>
  <si>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</si>
  <si>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</si>
  <si>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</si>
  <si>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</si>
  <si>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</si>
  <si>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</si>
  <si>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</si>
  <si>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</si>
  <si>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</si>
  <si>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</si>
  <si>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</si>
  <si>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</si>
  <si>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</si>
  <si>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</si>
  <si>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</si>
  <si>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</si>
  <si>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</si>
  <si>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</si>
  <si>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</si>
  <si>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</si>
  <si>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</si>
  <si>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</si>
  <si>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</si>
  <si>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</si>
  <si>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</si>
  <si>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</si>
  <si>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</si>
  <si>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</si>
  <si>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</si>
  <si>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</si>
  <si>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</si>
  <si>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</si>
  <si>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</si>
  <si>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</si>
  <si>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</si>
  <si>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</si>
  <si>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</si>
  <si>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</si>
  <si>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</si>
  <si>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</si>
  <si>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</si>
  <si>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</si>
  <si>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</si>
  <si>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</si>
  <si>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</si>
  <si>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</si>
  <si>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</si>
  <si>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</si>
  <si>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</si>
  <si>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</si>
  <si>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</si>
  <si>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</si>
  <si>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</si>
  <si>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</si>
  <si>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</si>
  <si>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</si>
  <si>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</si>
  <si>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</si>
  <si>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</si>
  <si>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</si>
  <si>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</si>
  <si>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</si>
  <si>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1.3.0</t>
  </si>
  <si>
    <t>1.3.4</t>
  </si>
  <si>
    <t>1.3.6</t>
  </si>
  <si>
    <t>1.3.7</t>
  </si>
  <si>
    <t>Линів Оксана Ярославівна, художній керівник і співавтор проекту, загальна координація музичної частини проекту, головний диригент концертів та спікер проекту. Голова ГО</t>
  </si>
  <si>
    <t>Зайцева Олександра Олександрівна, менеджер проекту</t>
  </si>
  <si>
    <t>Ярина Винницька, співавторка проекту, куратор, піар-менеджер</t>
  </si>
  <si>
    <t>Остап Лозинський, художник / режисер візуальної частини</t>
  </si>
  <si>
    <t>Звукове оснащення (головна сцена)</t>
  </si>
  <si>
    <t>Світлове оснащення (головна сцена)</t>
  </si>
  <si>
    <t>4.2.4</t>
  </si>
  <si>
    <t>4.2.5</t>
  </si>
  <si>
    <t>4.2.6</t>
  </si>
  <si>
    <t>Конструкції головної сцени</t>
  </si>
  <si>
    <t>Генератор для центральної сцени</t>
  </si>
  <si>
    <t>LED Панель (сцена)</t>
  </si>
  <si>
    <t>Шатри для гримерок з подіумом</t>
  </si>
  <si>
    <t>Стільці вуличні (партер)</t>
  </si>
  <si>
    <t>Послуги з харчування артистів концерту "Ковчег" (28-29.08, Львів, фестиваль LvivMozArt - обід та вечеря)</t>
  </si>
  <si>
    <t>Фотофіксація (процес репетицій та концертні заходи м. Одеса, фестиваль "Оксамитовий сезон" та м. Львів, фестиваль LvivMozArt)</t>
  </si>
  <si>
    <t>Рекламні витрати (таргетована реклама Faсebook, Instagram, Google)</t>
  </si>
  <si>
    <t>Створення графічних матеріалів (Договір, акт виконаних робіт з контрагентом)</t>
  </si>
  <si>
    <t>9.5</t>
  </si>
  <si>
    <t>9.6</t>
  </si>
  <si>
    <t>Послуги піар</t>
  </si>
  <si>
    <t>9.3</t>
  </si>
  <si>
    <t>9.4</t>
  </si>
  <si>
    <t>9.7</t>
  </si>
  <si>
    <t>місяць</t>
  </si>
  <si>
    <t>Послуги з організації театральної та концертної діяльності (Договір, акт виконаних робіт з контрагентом - залучення Національної Львівської чоловічої хорової капели «Дударик» (50 чол. чоловіки/юнаки + 40 дітей)</t>
  </si>
  <si>
    <t>Послуги з організації театральної та концертної діяльності (Договір, акт виконаних робіт з контрагентом - залучення ансамблю Даха Браха (3 особи (інструм.))</t>
  </si>
  <si>
    <t>Послуги з організації театральної та концертної діяльності (Договір, акт виконаних робіт з контрагентом - залучення ансамблю Хорея Козацька (7 осіб (інструм.))</t>
  </si>
  <si>
    <t>Послуги з організації театральної та концертної діяльності (Договір, акт виконаних робіт з контрагентом - залучення ансамблю Курбаси (3 особи (голос))</t>
  </si>
  <si>
    <t>Послуги з організації театральної та концертної діяльності (Договір, акт виконаних робіт з контрагентом - залучення 6 солістів-вокалістів)</t>
  </si>
  <si>
    <t>Послуги з організації заходу - забезпечення локації для концерту, м. Львів</t>
  </si>
  <si>
    <t>Послуги з організації заходу - менеджер з артистів та бекстейджу</t>
  </si>
  <si>
    <t>Послуги з фінансиста</t>
  </si>
  <si>
    <t>Послуги з організації заходу - втілення логістичних райдерів, організація транспортування та проживання артистів (доїзд артистів, Львів, Одеса)</t>
  </si>
  <si>
    <t>13.4.9</t>
  </si>
  <si>
    <t>13.4.10</t>
  </si>
  <si>
    <t>13.4.11</t>
  </si>
  <si>
    <t>13.4.12</t>
  </si>
  <si>
    <t>13.4.13</t>
  </si>
  <si>
    <t>13.4.14</t>
  </si>
  <si>
    <t>13.4.15</t>
  </si>
  <si>
    <t>дні</t>
  </si>
  <si>
    <t>діб</t>
  </si>
  <si>
    <t>Драч Вікторія, технічний менеджер проекту</t>
  </si>
  <si>
    <t>Громадська організація "Львів. Моц.Арт.3"</t>
  </si>
  <si>
    <t>15 листопада 2021р.</t>
  </si>
  <si>
    <t>Липень 2021р.</t>
  </si>
  <si>
    <t>Ковчег Україна: Музика - Тур</t>
  </si>
  <si>
    <r>
      <t>Додаток №_</t>
    </r>
    <r>
      <rPr>
        <u/>
        <sz val="10"/>
        <color theme="1"/>
        <rFont val="Arial"/>
        <family val="2"/>
        <charset val="204"/>
      </rPr>
      <t>4</t>
    </r>
    <r>
      <rPr>
        <sz val="10"/>
        <color theme="1"/>
        <rFont val="Arial"/>
        <family val="2"/>
        <charset val="204"/>
      </rPr>
      <t>__</t>
    </r>
  </si>
  <si>
    <r>
      <t>до Договору про надання гранту №__</t>
    </r>
    <r>
      <rPr>
        <u/>
        <sz val="10"/>
        <color theme="1"/>
        <rFont val="Arial"/>
        <family val="2"/>
        <charset val="204"/>
      </rPr>
      <t>4EVE41-26591_</t>
    </r>
    <r>
      <rPr>
        <sz val="10"/>
        <color theme="1"/>
        <rFont val="Arial"/>
        <family val="2"/>
        <charset val="204"/>
      </rPr>
      <t>_</t>
    </r>
  </si>
  <si>
    <t>від "27"  липня  2021 року</t>
  </si>
  <si>
    <t>за період з 1 липня  2021р  по  15 листопада  2021 року</t>
  </si>
  <si>
    <t>Знакові події.</t>
  </si>
  <si>
    <t xml:space="preserve"> ЛОТ 4. Знакові події історії України</t>
  </si>
  <si>
    <t>ГО "Львів.Моц.Арт.3"</t>
  </si>
  <si>
    <t>липень 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</si>
</sst>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2" fillId="0" borderId="46"/>
  </cellStyleXfs>
  <cellXfs count="48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vertical="center" wrapText="1"/>
    </xf>
    <xf numFmtId="0" fontId="1" fillId="5" borderId="45" xfId="0" applyFont="1" applyFill="1" applyBorder="1" applyAlignment="1">
      <alignment vertical="center"/>
    </xf>
    <xf numFmtId="0" fontId="1" fillId="0" borderId="72" xfId="0" applyFont="1" applyBorder="1" applyAlignment="1">
      <alignment vertical="top" wrapText="1"/>
    </xf>
    <xf numFmtId="0" fontId="4" fillId="0" borderId="95" xfId="0" applyFont="1" applyBorder="1" applyAlignment="1">
      <alignment vertical="top" wrapText="1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165" fontId="2" fillId="7" borderId="101" xfId="0" applyNumberFormat="1" applyFont="1" applyFill="1" applyBorder="1" applyAlignment="1">
      <alignment horizontal="center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0" fontId="2" fillId="4" borderId="82" xfId="0" applyFont="1" applyFill="1" applyBorder="1" applyAlignment="1">
      <alignment vertical="center" wrapText="1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wrapText="1"/>
    </xf>
    <xf numFmtId="0" fontId="33" fillId="0" borderId="115" xfId="0" applyFont="1" applyBorder="1" applyAlignment="1">
      <alignment wrapText="1"/>
    </xf>
    <xf numFmtId="0" fontId="33" fillId="0" borderId="116" xfId="0" applyFont="1" applyBorder="1" applyAlignment="1"/>
    <xf numFmtId="0" fontId="33" fillId="0" borderId="116" xfId="0" applyFont="1" applyBorder="1" applyAlignment="1">
      <alignment wrapText="1"/>
    </xf>
    <xf numFmtId="4" fontId="1" fillId="0" borderId="5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0" fontId="34" fillId="0" borderId="0" xfId="0" applyFont="1" applyAlignment="1"/>
    <xf numFmtId="0" fontId="33" fillId="0" borderId="61" xfId="0" applyFont="1" applyBorder="1" applyAlignment="1">
      <alignment horizontal="left" vertical="top" wrapText="1"/>
    </xf>
    <xf numFmtId="0" fontId="33" fillId="0" borderId="76" xfId="0" applyFont="1" applyBorder="1" applyAlignment="1">
      <alignment horizontal="left" vertical="top" wrapText="1"/>
    </xf>
    <xf numFmtId="0" fontId="34" fillId="0" borderId="115" xfId="0" applyFont="1" applyBorder="1" applyAlignment="1"/>
    <xf numFmtId="0" fontId="34" fillId="0" borderId="116" xfId="0" applyFont="1" applyBorder="1" applyAlignment="1"/>
    <xf numFmtId="4" fontId="2" fillId="6" borderId="118" xfId="0" applyNumberFormat="1" applyFont="1" applyFill="1" applyBorder="1" applyAlignment="1">
      <alignment horizontal="right" vertical="top"/>
    </xf>
    <xf numFmtId="0" fontId="32" fillId="0" borderId="120" xfId="0" applyFont="1" applyBorder="1" applyAlignment="1">
      <alignment horizontal="right" wrapText="1"/>
    </xf>
    <xf numFmtId="0" fontId="33" fillId="0" borderId="120" xfId="0" applyFont="1" applyBorder="1" applyAlignment="1">
      <alignment horizontal="right" wrapText="1"/>
    </xf>
    <xf numFmtId="4" fontId="36" fillId="6" borderId="122" xfId="0" applyNumberFormat="1" applyFont="1" applyFill="1" applyBorder="1" applyAlignment="1">
      <alignment horizontal="right" vertical="top"/>
    </xf>
    <xf numFmtId="4" fontId="33" fillId="0" borderId="124" xfId="0" applyNumberFormat="1" applyFont="1" applyBorder="1" applyAlignment="1">
      <alignment horizontal="right" wrapText="1"/>
    </xf>
    <xf numFmtId="4" fontId="1" fillId="0" borderId="110" xfId="0" applyNumberFormat="1" applyFont="1" applyBorder="1" applyAlignment="1">
      <alignment horizontal="right"/>
    </xf>
    <xf numFmtId="0" fontId="33" fillId="0" borderId="61" xfId="0" applyFont="1" applyBorder="1" applyAlignment="1">
      <alignment vertical="top" wrapText="1"/>
    </xf>
    <xf numFmtId="0" fontId="34" fillId="0" borderId="93" xfId="0" applyFont="1" applyBorder="1" applyAlignment="1">
      <alignment vertical="top" wrapText="1"/>
    </xf>
    <xf numFmtId="0" fontId="33" fillId="0" borderId="104" xfId="0" applyFont="1" applyBorder="1" applyAlignment="1">
      <alignment vertical="top" wrapText="1"/>
    </xf>
    <xf numFmtId="0" fontId="33" fillId="0" borderId="76" xfId="0" applyFont="1" applyBorder="1" applyAlignment="1">
      <alignment vertical="top" wrapText="1"/>
    </xf>
    <xf numFmtId="49" fontId="37" fillId="0" borderId="23" xfId="0" applyNumberFormat="1" applyFont="1" applyBorder="1" applyAlignment="1">
      <alignment horizontal="center" vertical="top"/>
    </xf>
    <xf numFmtId="0" fontId="1" fillId="0" borderId="115" xfId="0" applyFont="1" applyBorder="1" applyAlignment="1">
      <alignment horizontal="center" vertical="top"/>
    </xf>
    <xf numFmtId="0" fontId="1" fillId="0" borderId="125" xfId="0" applyFont="1" applyBorder="1" applyAlignment="1">
      <alignment horizontal="center" vertical="top"/>
    </xf>
    <xf numFmtId="166" fontId="3" fillId="0" borderId="113" xfId="0" applyNumberFormat="1" applyFont="1" applyBorder="1" applyAlignment="1">
      <alignment horizontal="center" vertical="top"/>
    </xf>
    <xf numFmtId="0" fontId="33" fillId="0" borderId="54" xfId="0" applyFont="1" applyBorder="1" applyAlignment="1">
      <alignment vertical="top" wrapText="1"/>
    </xf>
    <xf numFmtId="0" fontId="1" fillId="0" borderId="113" xfId="0" applyFont="1" applyBorder="1" applyAlignment="1">
      <alignment horizontal="center" vertical="top"/>
    </xf>
    <xf numFmtId="0" fontId="1" fillId="0" borderId="58" xfId="0" applyFont="1" applyBorder="1" applyAlignment="1">
      <alignment vertical="top" wrapText="1"/>
    </xf>
    <xf numFmtId="0" fontId="33" fillId="0" borderId="53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60" xfId="0" applyFont="1" applyBorder="1" applyAlignment="1">
      <alignment horizontal="center" vertical="top"/>
    </xf>
    <xf numFmtId="0" fontId="33" fillId="0" borderId="115" xfId="0" applyFont="1" applyBorder="1" applyAlignment="1">
      <alignment vertical="top" wrapText="1"/>
    </xf>
    <xf numFmtId="0" fontId="33" fillId="0" borderId="123" xfId="0" applyFont="1" applyBorder="1" applyAlignment="1">
      <alignment wrapText="1"/>
    </xf>
    <xf numFmtId="0" fontId="39" fillId="0" borderId="116" xfId="0" applyFont="1" applyBorder="1" applyAlignment="1">
      <alignment wrapText="1"/>
    </xf>
    <xf numFmtId="0" fontId="32" fillId="0" borderId="116" xfId="0" applyFont="1" applyBorder="1" applyAlignment="1">
      <alignment horizontal="center" wrapText="1"/>
    </xf>
    <xf numFmtId="0" fontId="1" fillId="0" borderId="50" xfId="0" applyFont="1" applyBorder="1" applyAlignment="1">
      <alignment horizontal="center" vertical="top"/>
    </xf>
    <xf numFmtId="0" fontId="32" fillId="8" borderId="120" xfId="0" applyFont="1" applyFill="1" applyBorder="1" applyAlignment="1">
      <alignment horizontal="right" wrapText="1"/>
    </xf>
    <xf numFmtId="4" fontId="32" fillId="0" borderId="124" xfId="0" applyNumberFormat="1" applyFont="1" applyBorder="1" applyAlignment="1">
      <alignment horizontal="right" wrapText="1"/>
    </xf>
    <xf numFmtId="4" fontId="32" fillId="8" borderId="124" xfId="0" applyNumberFormat="1" applyFont="1" applyFill="1" applyBorder="1" applyAlignment="1">
      <alignment horizontal="right" wrapText="1"/>
    </xf>
    <xf numFmtId="4" fontId="1" fillId="0" borderId="90" xfId="0" applyNumberFormat="1" applyFont="1" applyBorder="1" applyAlignment="1">
      <alignment horizontal="right"/>
    </xf>
    <xf numFmtId="0" fontId="40" fillId="5" borderId="83" xfId="0" applyFont="1" applyFill="1" applyBorder="1" applyAlignment="1">
      <alignment vertical="center"/>
    </xf>
    <xf numFmtId="0" fontId="40" fillId="5" borderId="48" xfId="0" applyFont="1" applyFill="1" applyBorder="1" applyAlignment="1">
      <alignment vertical="center"/>
    </xf>
    <xf numFmtId="49" fontId="37" fillId="0" borderId="74" xfId="0" applyNumberFormat="1" applyFont="1" applyBorder="1" applyAlignment="1">
      <alignment horizontal="center" vertical="top"/>
    </xf>
    <xf numFmtId="0" fontId="33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33" fillId="0" borderId="0" xfId="0" applyNumberFormat="1" applyFont="1" applyAlignment="1">
      <alignment horizontal="right"/>
    </xf>
    <xf numFmtId="0" fontId="40" fillId="0" borderId="0" xfId="0" applyFont="1" applyAlignment="1">
      <alignment vertical="center"/>
    </xf>
    <xf numFmtId="0" fontId="33" fillId="0" borderId="0" xfId="0" applyFont="1"/>
    <xf numFmtId="4" fontId="1" fillId="0" borderId="24" xfId="0" applyNumberFormat="1" applyFont="1" applyBorder="1" applyAlignment="1">
      <alignment horizontal="right"/>
    </xf>
    <xf numFmtId="4" fontId="1" fillId="0" borderId="26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63" xfId="0" applyNumberFormat="1" applyFont="1" applyBorder="1" applyAlignment="1">
      <alignment horizontal="right"/>
    </xf>
    <xf numFmtId="10" fontId="14" fillId="0" borderId="63" xfId="0" applyNumberFormat="1" applyFont="1" applyBorder="1" applyAlignment="1">
      <alignment horizontal="right"/>
    </xf>
    <xf numFmtId="4" fontId="1" fillId="0" borderId="65" xfId="0" applyNumberFormat="1" applyFont="1" applyBorder="1" applyAlignment="1">
      <alignment horizontal="right"/>
    </xf>
    <xf numFmtId="4" fontId="1" fillId="0" borderId="66" xfId="0" applyNumberFormat="1" applyFont="1" applyBorder="1" applyAlignment="1">
      <alignment horizontal="right"/>
    </xf>
    <xf numFmtId="4" fontId="1" fillId="0" borderId="67" xfId="0" applyNumberFormat="1" applyFont="1" applyBorder="1" applyAlignment="1">
      <alignment horizontal="right"/>
    </xf>
    <xf numFmtId="4" fontId="1" fillId="0" borderId="119" xfId="0" applyNumberFormat="1" applyFont="1" applyBorder="1" applyAlignment="1">
      <alignment horizontal="right"/>
    </xf>
    <xf numFmtId="4" fontId="1" fillId="0" borderId="121" xfId="0" applyNumberFormat="1" applyFont="1" applyBorder="1" applyAlignment="1">
      <alignment horizontal="right"/>
    </xf>
    <xf numFmtId="4" fontId="2" fillId="6" borderId="70" xfId="0" applyNumberFormat="1" applyFont="1" applyFill="1" applyBorder="1" applyAlignment="1">
      <alignment horizontal="right"/>
    </xf>
    <xf numFmtId="4" fontId="2" fillId="6" borderId="71" xfId="0" applyNumberFormat="1" applyFont="1" applyFill="1" applyBorder="1" applyAlignment="1">
      <alignment horizontal="right"/>
    </xf>
    <xf numFmtId="4" fontId="2" fillId="6" borderId="72" xfId="0" applyNumberFormat="1" applyFont="1" applyFill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14" fillId="0" borderId="77" xfId="0" applyNumberFormat="1" applyFont="1" applyBorder="1" applyAlignment="1">
      <alignment horizontal="right"/>
    </xf>
    <xf numFmtId="4" fontId="2" fillId="7" borderId="79" xfId="0" applyNumberFormat="1" applyFont="1" applyFill="1" applyBorder="1" applyAlignment="1">
      <alignment horizontal="right"/>
    </xf>
    <xf numFmtId="4" fontId="2" fillId="7" borderId="88" xfId="0" applyNumberFormat="1" applyFont="1" applyFill="1" applyBorder="1" applyAlignment="1">
      <alignment horizontal="right"/>
    </xf>
    <xf numFmtId="4" fontId="2" fillId="7" borderId="78" xfId="0" applyNumberFormat="1" applyFont="1" applyFill="1" applyBorder="1" applyAlignment="1">
      <alignment horizontal="right"/>
    </xf>
    <xf numFmtId="4" fontId="2" fillId="7" borderId="89" xfId="0" applyNumberFormat="1" applyFont="1" applyFill="1" applyBorder="1" applyAlignment="1">
      <alignment horizontal="right"/>
    </xf>
    <xf numFmtId="4" fontId="14" fillId="7" borderId="44" xfId="0" applyNumberFormat="1" applyFont="1" applyFill="1" applyBorder="1" applyAlignment="1">
      <alignment horizontal="right"/>
    </xf>
    <xf numFmtId="4" fontId="14" fillId="7" borderId="49" xfId="0" applyNumberFormat="1" applyFont="1" applyFill="1" applyBorder="1" applyAlignment="1">
      <alignment horizontal="right"/>
    </xf>
    <xf numFmtId="4" fontId="14" fillId="7" borderId="15" xfId="0" applyNumberFormat="1" applyFont="1" applyFill="1" applyBorder="1" applyAlignment="1">
      <alignment horizontal="right"/>
    </xf>
    <xf numFmtId="4" fontId="1" fillId="5" borderId="48" xfId="0" applyNumberFormat="1" applyFont="1" applyFill="1" applyBorder="1" applyAlignment="1">
      <alignment horizontal="right"/>
    </xf>
    <xf numFmtId="4" fontId="14" fillId="5" borderId="48" xfId="0" applyNumberFormat="1" applyFont="1" applyFill="1" applyBorder="1" applyAlignment="1">
      <alignment horizontal="right"/>
    </xf>
    <xf numFmtId="4" fontId="14" fillId="5" borderId="59" xfId="0" applyNumberFormat="1" applyFont="1" applyFill="1" applyBorder="1" applyAlignment="1">
      <alignment horizontal="right"/>
    </xf>
    <xf numFmtId="4" fontId="14" fillId="6" borderId="92" xfId="0" applyNumberFormat="1" applyFont="1" applyFill="1" applyBorder="1" applyAlignment="1">
      <alignment horizontal="right"/>
    </xf>
    <xf numFmtId="10" fontId="14" fillId="6" borderId="59" xfId="0" applyNumberFormat="1" applyFont="1" applyFill="1" applyBorder="1" applyAlignment="1">
      <alignment horizontal="right"/>
    </xf>
    <xf numFmtId="4" fontId="2" fillId="6" borderId="92" xfId="0" applyNumberFormat="1" applyFont="1" applyFill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" fontId="2" fillId="6" borderId="56" xfId="0" applyNumberFormat="1" applyFont="1" applyFill="1" applyBorder="1" applyAlignment="1">
      <alignment horizontal="right"/>
    </xf>
    <xf numFmtId="4" fontId="2" fillId="6" borderId="57" xfId="0" applyNumberFormat="1" applyFont="1" applyFill="1" applyBorder="1" applyAlignment="1">
      <alignment horizontal="right"/>
    </xf>
    <xf numFmtId="4" fontId="2" fillId="6" borderId="58" xfId="0" applyNumberFormat="1" applyFont="1" applyFill="1" applyBorder="1" applyAlignment="1">
      <alignment horizontal="right"/>
    </xf>
    <xf numFmtId="10" fontId="14" fillId="0" borderId="77" xfId="0" applyNumberFormat="1" applyFont="1" applyBorder="1" applyAlignment="1">
      <alignment horizontal="right"/>
    </xf>
    <xf numFmtId="4" fontId="2" fillId="7" borderId="80" xfId="0" applyNumberFormat="1" applyFont="1" applyFill="1" applyBorder="1" applyAlignment="1">
      <alignment horizontal="right"/>
    </xf>
    <xf numFmtId="4" fontId="14" fillId="7" borderId="51" xfId="0" applyNumberFormat="1" applyFont="1" applyFill="1" applyBorder="1" applyAlignment="1">
      <alignment horizontal="right"/>
    </xf>
    <xf numFmtId="4" fontId="14" fillId="5" borderId="46" xfId="0" applyNumberFormat="1" applyFont="1" applyFill="1" applyBorder="1" applyAlignment="1">
      <alignment horizontal="right"/>
    </xf>
    <xf numFmtId="4" fontId="14" fillId="5" borderId="84" xfId="0" applyNumberFormat="1" applyFont="1" applyFill="1" applyBorder="1" applyAlignment="1">
      <alignment horizontal="right"/>
    </xf>
    <xf numFmtId="4" fontId="1" fillId="0" borderId="93" xfId="0" applyNumberFormat="1" applyFont="1" applyBorder="1" applyAlignment="1">
      <alignment horizontal="right"/>
    </xf>
    <xf numFmtId="4" fontId="14" fillId="0" borderId="70" xfId="0" applyNumberFormat="1" applyFont="1" applyBorder="1" applyAlignment="1">
      <alignment horizontal="right"/>
    </xf>
    <xf numFmtId="4" fontId="14" fillId="0" borderId="94" xfId="0" applyNumberFormat="1" applyFont="1" applyBorder="1" applyAlignment="1">
      <alignment horizontal="right"/>
    </xf>
    <xf numFmtId="10" fontId="14" fillId="0" borderId="94" xfId="0" applyNumberFormat="1" applyFont="1" applyBorder="1" applyAlignment="1">
      <alignment horizontal="right"/>
    </xf>
    <xf numFmtId="4" fontId="14" fillId="0" borderId="24" xfId="0" applyNumberFormat="1" applyFont="1" applyBorder="1" applyAlignment="1">
      <alignment horizontal="right"/>
    </xf>
    <xf numFmtId="4" fontId="1" fillId="0" borderId="96" xfId="0" applyNumberFormat="1" applyFont="1" applyBorder="1" applyAlignment="1">
      <alignment horizontal="right"/>
    </xf>
    <xf numFmtId="4" fontId="14" fillId="0" borderId="28" xfId="0" applyNumberFormat="1" applyFont="1" applyBorder="1" applyAlignment="1">
      <alignment horizontal="right"/>
    </xf>
    <xf numFmtId="4" fontId="14" fillId="0" borderId="97" xfId="0" applyNumberFormat="1" applyFont="1" applyBorder="1" applyAlignment="1">
      <alignment horizontal="right"/>
    </xf>
    <xf numFmtId="10" fontId="14" fillId="0" borderId="97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6" xfId="0" applyNumberFormat="1" applyFont="1" applyBorder="1" applyAlignment="1">
      <alignment horizontal="right"/>
    </xf>
    <xf numFmtId="4" fontId="14" fillId="0" borderId="65" xfId="0" applyNumberFormat="1" applyFont="1" applyBorder="1" applyAlignment="1">
      <alignment horizontal="right"/>
    </xf>
    <xf numFmtId="4" fontId="2" fillId="7" borderId="49" xfId="0" applyNumberFormat="1" applyFont="1" applyFill="1" applyBorder="1" applyAlignment="1">
      <alignment horizontal="right"/>
    </xf>
    <xf numFmtId="4" fontId="14" fillId="5" borderId="83" xfId="0" applyNumberFormat="1" applyFont="1" applyFill="1" applyBorder="1" applyAlignment="1">
      <alignment horizontal="right"/>
    </xf>
    <xf numFmtId="4" fontId="1" fillId="0" borderId="94" xfId="0" applyNumberFormat="1" applyFont="1" applyBorder="1" applyAlignment="1">
      <alignment horizontal="right"/>
    </xf>
    <xf numFmtId="4" fontId="1" fillId="0" borderId="71" xfId="0" applyNumberFormat="1" applyFont="1" applyBorder="1" applyAlignment="1">
      <alignment horizontal="right"/>
    </xf>
    <xf numFmtId="4" fontId="1" fillId="0" borderId="72" xfId="0" applyNumberFormat="1" applyFont="1" applyBorder="1" applyAlignment="1">
      <alignment horizontal="right"/>
    </xf>
    <xf numFmtId="4" fontId="1" fillId="0" borderId="70" xfId="0" applyNumberFormat="1" applyFont="1" applyBorder="1" applyAlignment="1">
      <alignment horizontal="right"/>
    </xf>
    <xf numFmtId="4" fontId="1" fillId="0" borderId="63" xfId="0" applyNumberFormat="1" applyFont="1" applyBorder="1" applyAlignment="1">
      <alignment horizontal="right"/>
    </xf>
    <xf numFmtId="4" fontId="1" fillId="0" borderId="57" xfId="0" applyNumberFormat="1" applyFont="1" applyBorder="1" applyAlignment="1">
      <alignment horizontal="right"/>
    </xf>
    <xf numFmtId="4" fontId="1" fillId="0" borderId="58" xfId="0" applyNumberFormat="1" applyFont="1" applyBorder="1" applyAlignment="1">
      <alignment horizontal="right"/>
    </xf>
    <xf numFmtId="4" fontId="1" fillId="0" borderId="56" xfId="0" applyNumberFormat="1" applyFont="1" applyBorder="1" applyAlignment="1">
      <alignment horizontal="right"/>
    </xf>
    <xf numFmtId="4" fontId="1" fillId="0" borderId="62" xfId="0" applyNumberFormat="1" applyFont="1" applyBorder="1" applyAlignment="1">
      <alignment horizontal="right"/>
    </xf>
    <xf numFmtId="4" fontId="1" fillId="0" borderId="68" xfId="0" applyNumberFormat="1" applyFont="1" applyBorder="1" applyAlignment="1">
      <alignment horizontal="right"/>
    </xf>
    <xf numFmtId="4" fontId="14" fillId="0" borderId="84" xfId="0" applyNumberFormat="1" applyFont="1" applyBorder="1" applyAlignment="1">
      <alignment horizontal="right"/>
    </xf>
    <xf numFmtId="10" fontId="14" fillId="0" borderId="84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105" xfId="0" applyNumberFormat="1" applyFont="1" applyBorder="1" applyAlignment="1">
      <alignment horizontal="right"/>
    </xf>
    <xf numFmtId="4" fontId="14" fillId="0" borderId="53" xfId="0" applyNumberFormat="1" applyFont="1" applyBorder="1" applyAlignment="1">
      <alignment horizontal="right"/>
    </xf>
    <xf numFmtId="4" fontId="14" fillId="0" borderId="27" xfId="0" applyNumberFormat="1" applyFont="1" applyBorder="1" applyAlignment="1">
      <alignment horizontal="right"/>
    </xf>
    <xf numFmtId="4" fontId="14" fillId="0" borderId="74" xfId="0" applyNumberFormat="1" applyFont="1" applyBorder="1" applyAlignment="1">
      <alignment horizontal="right"/>
    </xf>
    <xf numFmtId="4" fontId="14" fillId="0" borderId="23" xfId="0" applyNumberFormat="1" applyFont="1" applyBorder="1" applyAlignment="1">
      <alignment horizontal="right"/>
    </xf>
    <xf numFmtId="4" fontId="2" fillId="6" borderId="112" xfId="0" applyNumberFormat="1" applyFont="1" applyFill="1" applyBorder="1" applyAlignment="1">
      <alignment horizontal="right"/>
    </xf>
    <xf numFmtId="4" fontId="2" fillId="6" borderId="53" xfId="0" applyNumberFormat="1" applyFont="1" applyFill="1" applyBorder="1" applyAlignment="1">
      <alignment horizontal="right"/>
    </xf>
    <xf numFmtId="4" fontId="1" fillId="0" borderId="95" xfId="0" applyNumberFormat="1" applyFont="1" applyBorder="1" applyAlignment="1">
      <alignment horizontal="right"/>
    </xf>
    <xf numFmtId="4" fontId="1" fillId="0" borderId="126" xfId="0" applyNumberFormat="1" applyFont="1" applyBorder="1" applyAlignment="1">
      <alignment horizontal="right"/>
    </xf>
    <xf numFmtId="4" fontId="1" fillId="0" borderId="127" xfId="0" applyNumberFormat="1" applyFont="1" applyBorder="1" applyAlignment="1">
      <alignment horizontal="right"/>
    </xf>
    <xf numFmtId="4" fontId="1" fillId="0" borderId="84" xfId="0" applyNumberFormat="1" applyFont="1" applyBorder="1" applyAlignment="1">
      <alignment horizontal="right"/>
    </xf>
    <xf numFmtId="4" fontId="2" fillId="7" borderId="17" xfId="0" applyNumberFormat="1" applyFont="1" applyFill="1" applyBorder="1" applyAlignment="1">
      <alignment horizontal="right"/>
    </xf>
    <xf numFmtId="4" fontId="2" fillId="4" borderId="47" xfId="0" applyNumberFormat="1" applyFont="1" applyFill="1" applyBorder="1" applyAlignment="1">
      <alignment horizontal="right"/>
    </xf>
    <xf numFmtId="4" fontId="2" fillId="4" borderId="51" xfId="0" applyNumberFormat="1" applyFont="1" applyFill="1" applyBorder="1" applyAlignment="1">
      <alignment horizontal="right"/>
    </xf>
    <xf numFmtId="4" fontId="2" fillId="4" borderId="102" xfId="0" applyNumberFormat="1" applyFont="1" applyFill="1" applyBorder="1" applyAlignment="1">
      <alignment horizontal="right"/>
    </xf>
    <xf numFmtId="10" fontId="14" fillId="4" borderId="59" xfId="0" applyNumberFormat="1" applyFont="1" applyFill="1" applyBorder="1" applyAlignment="1">
      <alignment horizontal="right"/>
    </xf>
    <xf numFmtId="0" fontId="38" fillId="0" borderId="120" xfId="0" applyFont="1" applyBorder="1" applyAlignment="1">
      <alignment horizontal="right" wrapText="1"/>
    </xf>
    <xf numFmtId="4" fontId="1" fillId="9" borderId="65" xfId="0" applyNumberFormat="1" applyFont="1" applyFill="1" applyBorder="1" applyAlignment="1">
      <alignment horizontal="right"/>
    </xf>
    <xf numFmtId="4" fontId="1" fillId="9" borderId="66" xfId="0" applyNumberFormat="1" applyFont="1" applyFill="1" applyBorder="1" applyAlignment="1">
      <alignment horizontal="right"/>
    </xf>
    <xf numFmtId="4" fontId="1" fillId="9" borderId="67" xfId="0" applyNumberFormat="1" applyFont="1" applyFill="1" applyBorder="1" applyAlignment="1">
      <alignment horizontal="right"/>
    </xf>
    <xf numFmtId="4" fontId="14" fillId="9" borderId="63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16" xfId="0" applyFont="1" applyBorder="1" applyAlignment="1">
      <alignment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activeCell="F15" sqref="F15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42" t="s">
        <v>0</v>
      </c>
      <c r="B1" s="437"/>
      <c r="C1" s="1"/>
      <c r="D1" s="2"/>
      <c r="E1" s="1"/>
      <c r="F1" s="1"/>
      <c r="G1" s="1"/>
      <c r="H1" s="341" t="s">
        <v>377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43" t="s">
        <v>378</v>
      </c>
      <c r="I2" s="437"/>
      <c r="J2" s="43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43" t="s">
        <v>379</v>
      </c>
      <c r="I3" s="437"/>
      <c r="J3" s="4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345" t="s">
        <v>381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345" t="s">
        <v>382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345" t="s">
        <v>383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345" t="s">
        <v>376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345" t="s">
        <v>384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45" t="s">
        <v>374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44" t="s">
        <v>7</v>
      </c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44" t="s">
        <v>8</v>
      </c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45" t="s">
        <v>380</v>
      </c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46"/>
      <c r="B23" s="438" t="s">
        <v>9</v>
      </c>
      <c r="C23" s="439"/>
      <c r="D23" s="449" t="s">
        <v>10</v>
      </c>
      <c r="E23" s="450"/>
      <c r="F23" s="450"/>
      <c r="G23" s="450"/>
      <c r="H23" s="450"/>
      <c r="I23" s="450"/>
      <c r="J23" s="451"/>
      <c r="K23" s="438" t="s">
        <v>11</v>
      </c>
      <c r="L23" s="439"/>
      <c r="M23" s="438" t="s">
        <v>12</v>
      </c>
      <c r="N23" s="43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47"/>
      <c r="B24" s="440"/>
      <c r="C24" s="441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52" t="s">
        <v>18</v>
      </c>
      <c r="J24" s="441"/>
      <c r="K24" s="440"/>
      <c r="L24" s="441"/>
      <c r="M24" s="440"/>
      <c r="N24" s="44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48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9" si="0">C27/N27</f>
        <v>1</v>
      </c>
      <c r="C27" s="34">
        <f>'Кошторис  витрат'!G193</f>
        <v>2443892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витрат'!S193</f>
        <v>0</v>
      </c>
      <c r="M27" s="38">
        <v>1</v>
      </c>
      <c r="N27" s="39">
        <f t="shared" ref="N27:N29" si="4">C27+J27+L27</f>
        <v>2443892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1</v>
      </c>
      <c r="C28" s="42">
        <f>'Кошторис  витрат'!J193</f>
        <v>2323889.61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витрат'!V193</f>
        <v>0</v>
      </c>
      <c r="M28" s="46">
        <v>1</v>
      </c>
      <c r="N28" s="47">
        <f t="shared" si="4"/>
        <v>2323889.61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 t="shared" si="0"/>
        <v>1</v>
      </c>
      <c r="C29" s="50">
        <v>1832918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0.78872851451838111</v>
      </c>
      <c r="N29" s="55">
        <f t="shared" si="4"/>
        <v>1832918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5">B28-B29</f>
        <v>0</v>
      </c>
      <c r="C30" s="58">
        <f t="shared" si="5"/>
        <v>490971.60999999987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0.21127148548161889</v>
      </c>
      <c r="N30" s="64">
        <f t="shared" si="5"/>
        <v>490971.60999999987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53"/>
      <c r="D32" s="454"/>
      <c r="E32" s="454"/>
      <c r="F32" s="65"/>
      <c r="G32" s="66"/>
      <c r="H32" s="66"/>
      <c r="I32" s="67"/>
      <c r="J32" s="453"/>
      <c r="K32" s="454"/>
      <c r="L32" s="454"/>
      <c r="M32" s="454"/>
      <c r="N32" s="45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436" t="s">
        <v>42</v>
      </c>
      <c r="H33" s="437"/>
      <c r="I33" s="13"/>
      <c r="J33" s="436" t="s">
        <v>43</v>
      </c>
      <c r="K33" s="437"/>
      <c r="L33" s="437"/>
      <c r="M33" s="437"/>
      <c r="N33" s="43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5"/>
  <sheetViews>
    <sheetView tabSelected="1" workbookViewId="0">
      <pane ySplit="12" topLeftCell="A79" activePane="bottomLeft" state="frozen"/>
      <selection pane="bottomLeft" activeCell="I22" sqref="I22"/>
    </sheetView>
  </sheetViews>
  <sheetFormatPr defaultColWidth="12.625" defaultRowHeight="15" customHeight="1" outlineLevelCol="1" x14ac:dyDescent="0.2"/>
  <cols>
    <col min="1" max="1" width="13.875" customWidth="1"/>
    <col min="2" max="2" width="8.62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56" t="s">
        <v>44</v>
      </c>
      <c r="B1" s="437"/>
      <c r="C1" s="437"/>
      <c r="D1" s="437"/>
      <c r="E1" s="43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 t="s">
        <v>373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344" t="s">
        <v>376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43" t="s">
        <v>375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42" t="s">
        <v>374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57" t="s">
        <v>45</v>
      </c>
      <c r="B7" s="459" t="s">
        <v>46</v>
      </c>
      <c r="C7" s="462" t="s">
        <v>47</v>
      </c>
      <c r="D7" s="465" t="s">
        <v>48</v>
      </c>
      <c r="E7" s="455" t="s">
        <v>49</v>
      </c>
      <c r="F7" s="450"/>
      <c r="G7" s="450"/>
      <c r="H7" s="450"/>
      <c r="I7" s="450"/>
      <c r="J7" s="451"/>
      <c r="K7" s="455" t="s">
        <v>50</v>
      </c>
      <c r="L7" s="450"/>
      <c r="M7" s="450"/>
      <c r="N7" s="450"/>
      <c r="O7" s="450"/>
      <c r="P7" s="451"/>
      <c r="Q7" s="455" t="s">
        <v>51</v>
      </c>
      <c r="R7" s="450"/>
      <c r="S7" s="450"/>
      <c r="T7" s="450"/>
      <c r="U7" s="450"/>
      <c r="V7" s="451"/>
      <c r="W7" s="480" t="s">
        <v>52</v>
      </c>
      <c r="X7" s="450"/>
      <c r="Y7" s="450"/>
      <c r="Z7" s="451"/>
      <c r="AA7" s="481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447"/>
      <c r="B8" s="460"/>
      <c r="C8" s="463"/>
      <c r="D8" s="466"/>
      <c r="E8" s="474" t="s">
        <v>54</v>
      </c>
      <c r="F8" s="450"/>
      <c r="G8" s="451"/>
      <c r="H8" s="474" t="s">
        <v>55</v>
      </c>
      <c r="I8" s="450"/>
      <c r="J8" s="451"/>
      <c r="K8" s="474" t="s">
        <v>54</v>
      </c>
      <c r="L8" s="450"/>
      <c r="M8" s="451"/>
      <c r="N8" s="474" t="s">
        <v>55</v>
      </c>
      <c r="O8" s="450"/>
      <c r="P8" s="451"/>
      <c r="Q8" s="474" t="s">
        <v>54</v>
      </c>
      <c r="R8" s="450"/>
      <c r="S8" s="451"/>
      <c r="T8" s="474" t="s">
        <v>55</v>
      </c>
      <c r="U8" s="450"/>
      <c r="V8" s="451"/>
      <c r="W8" s="481" t="s">
        <v>56</v>
      </c>
      <c r="X8" s="481" t="s">
        <v>57</v>
      </c>
      <c r="Y8" s="480" t="s">
        <v>58</v>
      </c>
      <c r="Z8" s="451"/>
      <c r="AA8" s="447"/>
      <c r="AB8" s="1"/>
      <c r="AC8" s="1"/>
      <c r="AD8" s="1"/>
      <c r="AE8" s="1"/>
      <c r="AF8" s="1"/>
      <c r="AG8" s="1"/>
    </row>
    <row r="9" spans="1:33" ht="30" customHeight="1" x14ac:dyDescent="0.2">
      <c r="A9" s="458"/>
      <c r="B9" s="461"/>
      <c r="C9" s="464"/>
      <c r="D9" s="467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48"/>
      <c r="X9" s="448"/>
      <c r="Y9" s="87" t="s">
        <v>68</v>
      </c>
      <c r="Z9" s="88" t="s">
        <v>19</v>
      </c>
      <c r="AA9" s="448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7" si="6">W13-X13</f>
        <v>0</v>
      </c>
      <c r="Z13" s="116" t="e">
        <f t="shared" ref="Z13:Z37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16.5" customHeight="1" x14ac:dyDescent="0.2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15" customHeight="1" x14ac:dyDescent="0.2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18.75" customHeight="1" x14ac:dyDescent="0.2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15.75" customHeight="1" x14ac:dyDescent="0.2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15.75" customHeight="1" x14ac:dyDescent="0.2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13.5" customHeight="1" x14ac:dyDescent="0.2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73</v>
      </c>
      <c r="B21" s="109" t="s">
        <v>87</v>
      </c>
      <c r="C21" s="153" t="s">
        <v>88</v>
      </c>
      <c r="D21" s="141"/>
      <c r="E21" s="142">
        <f>SUM(E22:E28)</f>
        <v>16</v>
      </c>
      <c r="F21" s="143"/>
      <c r="G21" s="144">
        <f>SUM(G22:G28)</f>
        <v>213600</v>
      </c>
      <c r="H21" s="142">
        <f>SUM(H22:H28)</f>
        <v>16</v>
      </c>
      <c r="I21" s="143"/>
      <c r="J21" s="144">
        <f>SUM(J22:J28)</f>
        <v>213600</v>
      </c>
      <c r="K21" s="142">
        <f>SUM(K22:K28)</f>
        <v>0</v>
      </c>
      <c r="L21" s="143"/>
      <c r="M21" s="144">
        <f>SUM(M22:M28)</f>
        <v>0</v>
      </c>
      <c r="N21" s="142">
        <f>SUM(N22:N28)</f>
        <v>0</v>
      </c>
      <c r="O21" s="143"/>
      <c r="P21" s="144">
        <f>SUM(P22:P28)</f>
        <v>0</v>
      </c>
      <c r="Q21" s="142">
        <f>SUM(Q22:Q28)</f>
        <v>0</v>
      </c>
      <c r="R21" s="143"/>
      <c r="S21" s="144">
        <f>SUM(S22:S28)</f>
        <v>0</v>
      </c>
      <c r="T21" s="142">
        <f>SUM(T22:T28)</f>
        <v>0</v>
      </c>
      <c r="U21" s="143"/>
      <c r="V21" s="144">
        <f>SUM(V22:V28)</f>
        <v>0</v>
      </c>
      <c r="W21" s="144">
        <f>SUM(W22:W28)</f>
        <v>213600</v>
      </c>
      <c r="X21" s="144">
        <f>SUM(X22:X28)</f>
        <v>213600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51.75" customHeight="1" x14ac:dyDescent="0.2">
      <c r="A22" s="119" t="s">
        <v>76</v>
      </c>
      <c r="B22" s="120" t="s">
        <v>325</v>
      </c>
      <c r="C22" s="299" t="s">
        <v>329</v>
      </c>
      <c r="D22" s="122" t="s">
        <v>79</v>
      </c>
      <c r="E22" s="123">
        <v>4</v>
      </c>
      <c r="F22" s="124">
        <v>9400</v>
      </c>
      <c r="G22" s="125">
        <f t="shared" ref="G22:G27" si="30">E22*F22</f>
        <v>37600</v>
      </c>
      <c r="H22" s="123">
        <v>4</v>
      </c>
      <c r="I22" s="124">
        <v>9400</v>
      </c>
      <c r="J22" s="125">
        <f t="shared" ref="J22:J28" si="31">H22*I22</f>
        <v>37600</v>
      </c>
      <c r="K22" s="123"/>
      <c r="L22" s="124"/>
      <c r="M22" s="125">
        <f t="shared" ref="M22" si="32">K22*L22</f>
        <v>0</v>
      </c>
      <c r="N22" s="123"/>
      <c r="O22" s="124"/>
      <c r="P22" s="125">
        <f t="shared" ref="P22" si="33">N22*O22</f>
        <v>0</v>
      </c>
      <c r="Q22" s="123"/>
      <c r="R22" s="124"/>
      <c r="S22" s="125">
        <f t="shared" ref="S22" si="34">Q22*R22</f>
        <v>0</v>
      </c>
      <c r="T22" s="123"/>
      <c r="U22" s="124"/>
      <c r="V22" s="125">
        <f t="shared" ref="V22" si="35">T22*U22</f>
        <v>0</v>
      </c>
      <c r="W22" s="126">
        <f t="shared" ref="W22:W28" si="36">G22+M22+S22</f>
        <v>37600</v>
      </c>
      <c r="X22" s="127">
        <f t="shared" ref="X22:X28" si="37">J22+P22+V22</f>
        <v>37600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s="296" customFormat="1" ht="19.5" customHeight="1" x14ac:dyDescent="0.2">
      <c r="A23" s="119" t="s">
        <v>76</v>
      </c>
      <c r="B23" s="206" t="s">
        <v>89</v>
      </c>
      <c r="C23" s="300" t="s">
        <v>330</v>
      </c>
      <c r="D23" s="122" t="s">
        <v>79</v>
      </c>
      <c r="E23" s="123">
        <v>4</v>
      </c>
      <c r="F23" s="124">
        <v>15000</v>
      </c>
      <c r="G23" s="125">
        <f t="shared" si="30"/>
        <v>60000</v>
      </c>
      <c r="H23" s="123">
        <v>4</v>
      </c>
      <c r="I23" s="124">
        <v>15000</v>
      </c>
      <c r="J23" s="125">
        <f t="shared" si="31"/>
        <v>60000</v>
      </c>
      <c r="K23" s="123"/>
      <c r="L23" s="124"/>
      <c r="M23" s="125"/>
      <c r="N23" s="123"/>
      <c r="O23" s="124"/>
      <c r="P23" s="125"/>
      <c r="Q23" s="123"/>
      <c r="R23" s="124"/>
      <c r="S23" s="125"/>
      <c r="T23" s="123"/>
      <c r="U23" s="124"/>
      <c r="V23" s="125"/>
      <c r="W23" s="126">
        <f t="shared" si="36"/>
        <v>60000</v>
      </c>
      <c r="X23" s="127">
        <f t="shared" si="37"/>
        <v>60000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296" customFormat="1" ht="30" customHeight="1" x14ac:dyDescent="0.2">
      <c r="A24" s="119" t="s">
        <v>76</v>
      </c>
      <c r="B24" s="206" t="s">
        <v>91</v>
      </c>
      <c r="C24" s="301" t="s">
        <v>331</v>
      </c>
      <c r="D24" s="122" t="s">
        <v>79</v>
      </c>
      <c r="E24" s="123">
        <v>4</v>
      </c>
      <c r="F24" s="124">
        <v>15000</v>
      </c>
      <c r="G24" s="125">
        <f t="shared" si="30"/>
        <v>60000</v>
      </c>
      <c r="H24" s="123">
        <v>4</v>
      </c>
      <c r="I24" s="124">
        <v>15000</v>
      </c>
      <c r="J24" s="125">
        <f t="shared" si="31"/>
        <v>60000</v>
      </c>
      <c r="K24" s="123"/>
      <c r="L24" s="124"/>
      <c r="M24" s="125"/>
      <c r="N24" s="123"/>
      <c r="O24" s="124"/>
      <c r="P24" s="125"/>
      <c r="Q24" s="123"/>
      <c r="R24" s="124"/>
      <c r="S24" s="125"/>
      <c r="T24" s="123"/>
      <c r="U24" s="124"/>
      <c r="V24" s="125"/>
      <c r="W24" s="126">
        <f t="shared" si="36"/>
        <v>60000</v>
      </c>
      <c r="X24" s="127">
        <f t="shared" si="37"/>
        <v>60000</v>
      </c>
      <c r="Y24" s="127">
        <f t="shared" si="6"/>
        <v>0</v>
      </c>
      <c r="Z24" s="128">
        <f t="shared" si="7"/>
        <v>0</v>
      </c>
      <c r="AA24" s="129"/>
      <c r="AB24" s="131"/>
      <c r="AC24" s="131"/>
      <c r="AD24" s="131"/>
      <c r="AE24" s="131"/>
      <c r="AF24" s="131"/>
      <c r="AG24" s="131"/>
    </row>
    <row r="25" spans="1:33" s="296" customFormat="1" ht="30" customHeight="1" x14ac:dyDescent="0.2">
      <c r="A25" s="119" t="s">
        <v>76</v>
      </c>
      <c r="B25" s="206" t="s">
        <v>92</v>
      </c>
      <c r="C25" s="298" t="s">
        <v>332</v>
      </c>
      <c r="D25" s="122" t="s">
        <v>79</v>
      </c>
      <c r="E25" s="123">
        <v>2</v>
      </c>
      <c r="F25" s="124">
        <v>14000</v>
      </c>
      <c r="G25" s="125">
        <f t="shared" si="30"/>
        <v>28000</v>
      </c>
      <c r="H25" s="123">
        <v>2</v>
      </c>
      <c r="I25" s="124">
        <v>14000</v>
      </c>
      <c r="J25" s="125">
        <f t="shared" si="31"/>
        <v>28000</v>
      </c>
      <c r="K25" s="123"/>
      <c r="L25" s="124"/>
      <c r="M25" s="125"/>
      <c r="N25" s="123"/>
      <c r="O25" s="124"/>
      <c r="P25" s="125"/>
      <c r="Q25" s="123"/>
      <c r="R25" s="124"/>
      <c r="S25" s="125"/>
      <c r="T25" s="123"/>
      <c r="U25" s="124"/>
      <c r="V25" s="125"/>
      <c r="W25" s="126">
        <f t="shared" si="36"/>
        <v>28000</v>
      </c>
      <c r="X25" s="127">
        <f t="shared" si="37"/>
        <v>28000</v>
      </c>
      <c r="Y25" s="127">
        <f t="shared" si="6"/>
        <v>0</v>
      </c>
      <c r="Z25" s="128">
        <f t="shared" si="7"/>
        <v>0</v>
      </c>
      <c r="AA25" s="129"/>
      <c r="AB25" s="131"/>
      <c r="AC25" s="131"/>
      <c r="AD25" s="131"/>
      <c r="AE25" s="131"/>
      <c r="AF25" s="131"/>
      <c r="AG25" s="131"/>
    </row>
    <row r="26" spans="1:33" s="296" customFormat="1" ht="16.5" customHeight="1" x14ac:dyDescent="0.2">
      <c r="A26" s="119" t="s">
        <v>76</v>
      </c>
      <c r="B26" s="206" t="s">
        <v>326</v>
      </c>
      <c r="C26" s="163"/>
      <c r="D26" s="122" t="s">
        <v>79</v>
      </c>
      <c r="E26" s="123"/>
      <c r="F26" s="124"/>
      <c r="G26" s="125">
        <f t="shared" si="30"/>
        <v>0</v>
      </c>
      <c r="H26" s="123"/>
      <c r="I26" s="124"/>
      <c r="J26" s="125">
        <f t="shared" si="31"/>
        <v>0</v>
      </c>
      <c r="K26" s="123"/>
      <c r="L26" s="124"/>
      <c r="M26" s="125"/>
      <c r="N26" s="123"/>
      <c r="O26" s="124"/>
      <c r="P26" s="125"/>
      <c r="Q26" s="123"/>
      <c r="R26" s="124"/>
      <c r="S26" s="125"/>
      <c r="T26" s="123"/>
      <c r="U26" s="124"/>
      <c r="V26" s="125"/>
      <c r="W26" s="126">
        <f t="shared" si="36"/>
        <v>0</v>
      </c>
      <c r="X26" s="127">
        <f t="shared" si="37"/>
        <v>0</v>
      </c>
      <c r="Y26" s="127">
        <f t="shared" si="6"/>
        <v>0</v>
      </c>
      <c r="Z26" s="128" t="e">
        <f t="shared" si="7"/>
        <v>#DIV/0!</v>
      </c>
      <c r="AA26" s="129"/>
      <c r="AB26" s="131"/>
      <c r="AC26" s="131"/>
      <c r="AD26" s="131"/>
      <c r="AE26" s="131"/>
      <c r="AF26" s="131"/>
      <c r="AG26" s="131"/>
    </row>
    <row r="27" spans="1:33" s="296" customFormat="1" ht="18" customHeight="1" x14ac:dyDescent="0.2">
      <c r="A27" s="119" t="s">
        <v>76</v>
      </c>
      <c r="B27" s="206" t="s">
        <v>327</v>
      </c>
      <c r="C27" s="297" t="s">
        <v>372</v>
      </c>
      <c r="D27" s="122" t="s">
        <v>79</v>
      </c>
      <c r="E27" s="123">
        <v>2</v>
      </c>
      <c r="F27" s="124">
        <v>14000</v>
      </c>
      <c r="G27" s="125">
        <f t="shared" si="30"/>
        <v>28000</v>
      </c>
      <c r="H27" s="123">
        <v>2</v>
      </c>
      <c r="I27" s="124">
        <v>14000</v>
      </c>
      <c r="J27" s="125">
        <f t="shared" si="31"/>
        <v>28000</v>
      </c>
      <c r="K27" s="123"/>
      <c r="L27" s="124"/>
      <c r="M27" s="125"/>
      <c r="N27" s="123"/>
      <c r="O27" s="124"/>
      <c r="P27" s="125"/>
      <c r="Q27" s="123"/>
      <c r="R27" s="124"/>
      <c r="S27" s="125"/>
      <c r="T27" s="123"/>
      <c r="U27" s="124"/>
      <c r="V27" s="125"/>
      <c r="W27" s="126">
        <f t="shared" si="36"/>
        <v>28000</v>
      </c>
      <c r="X27" s="127">
        <f t="shared" si="37"/>
        <v>28000</v>
      </c>
      <c r="Y27" s="127">
        <f t="shared" si="6"/>
        <v>0</v>
      </c>
      <c r="Z27" s="128">
        <f t="shared" si="7"/>
        <v>0</v>
      </c>
      <c r="AA27" s="129"/>
      <c r="AB27" s="131"/>
      <c r="AC27" s="131"/>
      <c r="AD27" s="131"/>
      <c r="AE27" s="131"/>
      <c r="AF27" s="131"/>
      <c r="AG27" s="131"/>
    </row>
    <row r="28" spans="1:33" s="296" customFormat="1" ht="15" customHeight="1" thickBot="1" x14ac:dyDescent="0.25">
      <c r="A28" s="119" t="s">
        <v>76</v>
      </c>
      <c r="B28" s="206" t="s">
        <v>328</v>
      </c>
      <c r="C28" s="163"/>
      <c r="D28" s="122" t="s">
        <v>79</v>
      </c>
      <c r="E28" s="123"/>
      <c r="F28" s="124"/>
      <c r="G28" s="125"/>
      <c r="H28" s="123"/>
      <c r="I28" s="124"/>
      <c r="J28" s="125">
        <f t="shared" si="31"/>
        <v>0</v>
      </c>
      <c r="K28" s="123"/>
      <c r="L28" s="124"/>
      <c r="M28" s="125"/>
      <c r="N28" s="123"/>
      <c r="O28" s="124"/>
      <c r="P28" s="125"/>
      <c r="Q28" s="123"/>
      <c r="R28" s="124"/>
      <c r="S28" s="125"/>
      <c r="T28" s="123"/>
      <c r="U28" s="124"/>
      <c r="V28" s="125"/>
      <c r="W28" s="126">
        <f t="shared" si="36"/>
        <v>0</v>
      </c>
      <c r="X28" s="127">
        <f t="shared" si="37"/>
        <v>0</v>
      </c>
      <c r="Y28" s="127">
        <f t="shared" si="6"/>
        <v>0</v>
      </c>
      <c r="Z28" s="128" t="e">
        <f t="shared" si="7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71</v>
      </c>
      <c r="B29" s="155" t="s">
        <v>93</v>
      </c>
      <c r="C29" s="140" t="s">
        <v>94</v>
      </c>
      <c r="D29" s="141"/>
      <c r="E29" s="142">
        <f>SUM(E30:E32)</f>
        <v>213600</v>
      </c>
      <c r="F29" s="143"/>
      <c r="G29" s="144">
        <f t="shared" ref="G29:H29" si="38">SUM(G30:G32)</f>
        <v>46992</v>
      </c>
      <c r="H29" s="142">
        <f t="shared" si="38"/>
        <v>213600</v>
      </c>
      <c r="I29" s="143"/>
      <c r="J29" s="144">
        <f t="shared" ref="J29:K29" si="39">SUM(J30:J32)</f>
        <v>46992</v>
      </c>
      <c r="K29" s="142">
        <f t="shared" si="39"/>
        <v>0</v>
      </c>
      <c r="L29" s="143"/>
      <c r="M29" s="144">
        <f t="shared" ref="M29:N29" si="40">SUM(M30:M32)</f>
        <v>0</v>
      </c>
      <c r="N29" s="142">
        <f t="shared" si="40"/>
        <v>0</v>
      </c>
      <c r="O29" s="143"/>
      <c r="P29" s="144">
        <f t="shared" ref="P29:Q29" si="41">SUM(P30:P32)</f>
        <v>0</v>
      </c>
      <c r="Q29" s="142">
        <f t="shared" si="41"/>
        <v>0</v>
      </c>
      <c r="R29" s="143"/>
      <c r="S29" s="144">
        <f t="shared" ref="S29:T29" si="42">SUM(S30:S32)</f>
        <v>0</v>
      </c>
      <c r="T29" s="142">
        <f t="shared" si="42"/>
        <v>0</v>
      </c>
      <c r="U29" s="143"/>
      <c r="V29" s="144">
        <f t="shared" ref="V29:X29" si="43">SUM(V30:V32)</f>
        <v>0</v>
      </c>
      <c r="W29" s="144">
        <f t="shared" si="43"/>
        <v>46992</v>
      </c>
      <c r="X29" s="144">
        <f t="shared" si="43"/>
        <v>46992</v>
      </c>
      <c r="Y29" s="115">
        <f t="shared" si="6"/>
        <v>0</v>
      </c>
      <c r="Z29" s="116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14.25" x14ac:dyDescent="0.2">
      <c r="A30" s="156" t="s">
        <v>76</v>
      </c>
      <c r="B30" s="157" t="s">
        <v>95</v>
      </c>
      <c r="C30" s="121" t="s">
        <v>96</v>
      </c>
      <c r="D30" s="158"/>
      <c r="E30" s="159">
        <f>G13</f>
        <v>0</v>
      </c>
      <c r="F30" s="160">
        <v>0.22</v>
      </c>
      <c r="G30" s="161">
        <f t="shared" ref="G30:G32" si="44">E30*F30</f>
        <v>0</v>
      </c>
      <c r="H30" s="159">
        <f>J13</f>
        <v>0</v>
      </c>
      <c r="I30" s="160">
        <v>0.22</v>
      </c>
      <c r="J30" s="161">
        <f t="shared" ref="J30:J32" si="45">H30*I30</f>
        <v>0</v>
      </c>
      <c r="K30" s="159">
        <f>M13</f>
        <v>0</v>
      </c>
      <c r="L30" s="160">
        <v>0.22</v>
      </c>
      <c r="M30" s="161">
        <f t="shared" ref="M30:M32" si="46">K30*L30</f>
        <v>0</v>
      </c>
      <c r="N30" s="159">
        <f>P13</f>
        <v>0</v>
      </c>
      <c r="O30" s="160">
        <v>0.22</v>
      </c>
      <c r="P30" s="161">
        <f t="shared" ref="P30:P32" si="47">N30*O30</f>
        <v>0</v>
      </c>
      <c r="Q30" s="159">
        <f>S13</f>
        <v>0</v>
      </c>
      <c r="R30" s="160">
        <v>0.22</v>
      </c>
      <c r="S30" s="161">
        <f t="shared" ref="S30:S32" si="48">Q30*R30</f>
        <v>0</v>
      </c>
      <c r="T30" s="159">
        <f>V13</f>
        <v>0</v>
      </c>
      <c r="U30" s="160">
        <v>0.22</v>
      </c>
      <c r="V30" s="161">
        <f t="shared" ref="V30:V32" si="49">T30*U30</f>
        <v>0</v>
      </c>
      <c r="W30" s="127">
        <f t="shared" ref="W30:W32" si="50">G30+M30+S30</f>
        <v>0</v>
      </c>
      <c r="X30" s="127">
        <f t="shared" ref="X30:X32" si="51">J30+P30+V30</f>
        <v>0</v>
      </c>
      <c r="Y30" s="127">
        <f t="shared" si="6"/>
        <v>0</v>
      </c>
      <c r="Z30" s="128" t="e">
        <f t="shared" si="7"/>
        <v>#DIV/0!</v>
      </c>
      <c r="AA30" s="162"/>
      <c r="AB30" s="130"/>
      <c r="AC30" s="131"/>
      <c r="AD30" s="131"/>
      <c r="AE30" s="131"/>
      <c r="AF30" s="131"/>
      <c r="AG30" s="131"/>
    </row>
    <row r="31" spans="1:33" ht="14.25" x14ac:dyDescent="0.2">
      <c r="A31" s="119" t="s">
        <v>76</v>
      </c>
      <c r="B31" s="120" t="s">
        <v>97</v>
      </c>
      <c r="C31" s="163" t="s">
        <v>98</v>
      </c>
      <c r="D31" s="122"/>
      <c r="E31" s="123">
        <f>G17</f>
        <v>0</v>
      </c>
      <c r="F31" s="124">
        <v>0.22</v>
      </c>
      <c r="G31" s="125">
        <f t="shared" si="44"/>
        <v>0</v>
      </c>
      <c r="H31" s="123">
        <f>J17</f>
        <v>0</v>
      </c>
      <c r="I31" s="124">
        <v>0.22</v>
      </c>
      <c r="J31" s="125">
        <f t="shared" si="45"/>
        <v>0</v>
      </c>
      <c r="K31" s="123">
        <f>M17</f>
        <v>0</v>
      </c>
      <c r="L31" s="124">
        <v>0.22</v>
      </c>
      <c r="M31" s="125">
        <f t="shared" si="46"/>
        <v>0</v>
      </c>
      <c r="N31" s="123">
        <f>P17</f>
        <v>0</v>
      </c>
      <c r="O31" s="124">
        <v>0.22</v>
      </c>
      <c r="P31" s="125">
        <f t="shared" si="47"/>
        <v>0</v>
      </c>
      <c r="Q31" s="123">
        <f>S17</f>
        <v>0</v>
      </c>
      <c r="R31" s="124">
        <v>0.22</v>
      </c>
      <c r="S31" s="125">
        <f t="shared" si="48"/>
        <v>0</v>
      </c>
      <c r="T31" s="123">
        <f>V17</f>
        <v>0</v>
      </c>
      <c r="U31" s="124">
        <v>0.22</v>
      </c>
      <c r="V31" s="125">
        <f t="shared" si="49"/>
        <v>0</v>
      </c>
      <c r="W31" s="126">
        <f t="shared" si="50"/>
        <v>0</v>
      </c>
      <c r="X31" s="127">
        <f t="shared" si="51"/>
        <v>0</v>
      </c>
      <c r="Y31" s="127">
        <f t="shared" si="6"/>
        <v>0</v>
      </c>
      <c r="Z31" s="128" t="e">
        <f t="shared" si="7"/>
        <v>#DIV/0!</v>
      </c>
      <c r="AA31" s="129"/>
      <c r="AB31" s="131"/>
      <c r="AC31" s="131"/>
      <c r="AD31" s="131"/>
      <c r="AE31" s="131"/>
      <c r="AF31" s="131"/>
      <c r="AG31" s="131"/>
    </row>
    <row r="32" spans="1:33" ht="14.25" x14ac:dyDescent="0.2">
      <c r="A32" s="132" t="s">
        <v>76</v>
      </c>
      <c r="B32" s="154" t="s">
        <v>99</v>
      </c>
      <c r="C32" s="164" t="s">
        <v>88</v>
      </c>
      <c r="D32" s="134"/>
      <c r="E32" s="135">
        <f>G21</f>
        <v>213600</v>
      </c>
      <c r="F32" s="136">
        <v>0.22</v>
      </c>
      <c r="G32" s="137">
        <f t="shared" si="44"/>
        <v>46992</v>
      </c>
      <c r="H32" s="135">
        <f>J21</f>
        <v>213600</v>
      </c>
      <c r="I32" s="136">
        <v>0.22</v>
      </c>
      <c r="J32" s="137">
        <f t="shared" si="45"/>
        <v>46992</v>
      </c>
      <c r="K32" s="135">
        <f>M21</f>
        <v>0</v>
      </c>
      <c r="L32" s="136">
        <v>0.22</v>
      </c>
      <c r="M32" s="137">
        <f t="shared" si="46"/>
        <v>0</v>
      </c>
      <c r="N32" s="135">
        <f>P21</f>
        <v>0</v>
      </c>
      <c r="O32" s="136">
        <v>0.22</v>
      </c>
      <c r="P32" s="137">
        <f t="shared" si="47"/>
        <v>0</v>
      </c>
      <c r="Q32" s="135">
        <f>S21</f>
        <v>0</v>
      </c>
      <c r="R32" s="136">
        <v>0.22</v>
      </c>
      <c r="S32" s="137">
        <f t="shared" si="48"/>
        <v>0</v>
      </c>
      <c r="T32" s="135">
        <f>V21</f>
        <v>0</v>
      </c>
      <c r="U32" s="136">
        <v>0.22</v>
      </c>
      <c r="V32" s="137">
        <f t="shared" si="49"/>
        <v>0</v>
      </c>
      <c r="W32" s="138">
        <f t="shared" si="50"/>
        <v>46992</v>
      </c>
      <c r="X32" s="127">
        <f t="shared" si="51"/>
        <v>46992</v>
      </c>
      <c r="Y32" s="127">
        <f t="shared" si="6"/>
        <v>0</v>
      </c>
      <c r="Z32" s="128">
        <f t="shared" si="7"/>
        <v>0</v>
      </c>
      <c r="AA32" s="139"/>
      <c r="AB32" s="131"/>
      <c r="AC32" s="131"/>
      <c r="AD32" s="131"/>
      <c r="AE32" s="131"/>
      <c r="AF32" s="131"/>
      <c r="AG32" s="131"/>
    </row>
    <row r="33" spans="1:33" ht="30" customHeight="1" x14ac:dyDescent="0.2">
      <c r="A33" s="108" t="s">
        <v>73</v>
      </c>
      <c r="B33" s="155" t="s">
        <v>100</v>
      </c>
      <c r="C33" s="140" t="s">
        <v>101</v>
      </c>
      <c r="D33" s="141"/>
      <c r="E33" s="142">
        <f>SUM(E34:E36)</f>
        <v>0</v>
      </c>
      <c r="F33" s="143"/>
      <c r="G33" s="144">
        <f t="shared" ref="G33:H33" si="52">SUM(G34:G36)</f>
        <v>0</v>
      </c>
      <c r="H33" s="142">
        <f t="shared" si="52"/>
        <v>0</v>
      </c>
      <c r="I33" s="143"/>
      <c r="J33" s="144">
        <f t="shared" ref="J33:K33" si="53">SUM(J34:J36)</f>
        <v>0</v>
      </c>
      <c r="K33" s="142">
        <f t="shared" si="53"/>
        <v>0</v>
      </c>
      <c r="L33" s="143"/>
      <c r="M33" s="144">
        <f t="shared" ref="M33:N33" si="54">SUM(M34:M36)</f>
        <v>0</v>
      </c>
      <c r="N33" s="142">
        <f t="shared" si="54"/>
        <v>0</v>
      </c>
      <c r="O33" s="143"/>
      <c r="P33" s="144">
        <f t="shared" ref="P33:Q33" si="55">SUM(P34:P36)</f>
        <v>0</v>
      </c>
      <c r="Q33" s="142">
        <f t="shared" si="55"/>
        <v>0</v>
      </c>
      <c r="R33" s="143"/>
      <c r="S33" s="144">
        <f t="shared" ref="S33:T33" si="56">SUM(S34:S36)</f>
        <v>0</v>
      </c>
      <c r="T33" s="142">
        <f t="shared" si="56"/>
        <v>0</v>
      </c>
      <c r="U33" s="143"/>
      <c r="V33" s="144">
        <f t="shared" ref="V33:X33" si="57">SUM(V34:V36)</f>
        <v>0</v>
      </c>
      <c r="W33" s="144">
        <f t="shared" si="57"/>
        <v>0</v>
      </c>
      <c r="X33" s="144">
        <f t="shared" si="57"/>
        <v>0</v>
      </c>
      <c r="Y33" s="144">
        <f t="shared" si="6"/>
        <v>0</v>
      </c>
      <c r="Z33" s="144" t="e">
        <f t="shared" si="7"/>
        <v>#DIV/0!</v>
      </c>
      <c r="AA33" s="146"/>
      <c r="AB33" s="7"/>
      <c r="AC33" s="7"/>
      <c r="AD33" s="7"/>
      <c r="AE33" s="7"/>
      <c r="AF33" s="7"/>
      <c r="AG33" s="7"/>
    </row>
    <row r="34" spans="1:33" ht="30" customHeight="1" x14ac:dyDescent="0.2">
      <c r="A34" s="119" t="s">
        <v>76</v>
      </c>
      <c r="B34" s="157" t="s">
        <v>102</v>
      </c>
      <c r="C34" s="121" t="s">
        <v>90</v>
      </c>
      <c r="D34" s="122" t="s">
        <v>79</v>
      </c>
      <c r="E34" s="123"/>
      <c r="F34" s="124"/>
      <c r="G34" s="125">
        <f t="shared" ref="G34:G36" si="58">E34*F34</f>
        <v>0</v>
      </c>
      <c r="H34" s="123"/>
      <c r="I34" s="124"/>
      <c r="J34" s="125">
        <f t="shared" ref="J34:J36" si="59">H34*I34</f>
        <v>0</v>
      </c>
      <c r="K34" s="123"/>
      <c r="L34" s="124"/>
      <c r="M34" s="125">
        <f t="shared" ref="M34:M36" si="60">K34*L34</f>
        <v>0</v>
      </c>
      <c r="N34" s="123"/>
      <c r="O34" s="124"/>
      <c r="P34" s="125">
        <f t="shared" ref="P34:P36" si="61">N34*O34</f>
        <v>0</v>
      </c>
      <c r="Q34" s="123"/>
      <c r="R34" s="124"/>
      <c r="S34" s="125">
        <f t="shared" ref="S34:S36" si="62">Q34*R34</f>
        <v>0</v>
      </c>
      <c r="T34" s="123"/>
      <c r="U34" s="124"/>
      <c r="V34" s="125">
        <f t="shared" ref="V34:V36" si="63">T34*U34</f>
        <v>0</v>
      </c>
      <c r="W34" s="126">
        <f t="shared" ref="W34:W36" si="64">G34+M34+S34</f>
        <v>0</v>
      </c>
      <c r="X34" s="127">
        <f t="shared" ref="X34:X36" si="65">J34+P34+V34</f>
        <v>0</v>
      </c>
      <c r="Y34" s="127">
        <f t="shared" si="6"/>
        <v>0</v>
      </c>
      <c r="Z34" s="128" t="e">
        <f t="shared" si="7"/>
        <v>#DIV/0!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2">
      <c r="A35" s="119" t="s">
        <v>76</v>
      </c>
      <c r="B35" s="120" t="s">
        <v>103</v>
      </c>
      <c r="C35" s="121" t="s">
        <v>90</v>
      </c>
      <c r="D35" s="122" t="s">
        <v>79</v>
      </c>
      <c r="E35" s="123"/>
      <c r="F35" s="124"/>
      <c r="G35" s="125">
        <f t="shared" si="58"/>
        <v>0</v>
      </c>
      <c r="H35" s="123"/>
      <c r="I35" s="124"/>
      <c r="J35" s="125">
        <f t="shared" si="59"/>
        <v>0</v>
      </c>
      <c r="K35" s="123"/>
      <c r="L35" s="124"/>
      <c r="M35" s="125">
        <f t="shared" si="60"/>
        <v>0</v>
      </c>
      <c r="N35" s="123"/>
      <c r="O35" s="124"/>
      <c r="P35" s="125">
        <f t="shared" si="61"/>
        <v>0</v>
      </c>
      <c r="Q35" s="123"/>
      <c r="R35" s="124"/>
      <c r="S35" s="125">
        <f t="shared" si="62"/>
        <v>0</v>
      </c>
      <c r="T35" s="123"/>
      <c r="U35" s="124"/>
      <c r="V35" s="125">
        <f t="shared" si="63"/>
        <v>0</v>
      </c>
      <c r="W35" s="126">
        <f t="shared" si="64"/>
        <v>0</v>
      </c>
      <c r="X35" s="127">
        <f t="shared" si="65"/>
        <v>0</v>
      </c>
      <c r="Y35" s="127">
        <f t="shared" si="6"/>
        <v>0</v>
      </c>
      <c r="Z35" s="128" t="e">
        <f t="shared" si="7"/>
        <v>#DIV/0!</v>
      </c>
      <c r="AA35" s="129"/>
      <c r="AB35" s="7"/>
      <c r="AC35" s="7"/>
      <c r="AD35" s="7"/>
      <c r="AE35" s="7"/>
      <c r="AF35" s="7"/>
      <c r="AG35" s="7"/>
    </row>
    <row r="36" spans="1:33" ht="30" customHeight="1" thickBot="1" x14ac:dyDescent="0.25">
      <c r="A36" s="132" t="s">
        <v>76</v>
      </c>
      <c r="B36" s="133" t="s">
        <v>104</v>
      </c>
      <c r="C36" s="165" t="s">
        <v>90</v>
      </c>
      <c r="D36" s="134" t="s">
        <v>79</v>
      </c>
      <c r="E36" s="135"/>
      <c r="F36" s="136"/>
      <c r="G36" s="137">
        <f t="shared" si="58"/>
        <v>0</v>
      </c>
      <c r="H36" s="303"/>
      <c r="I36" s="136"/>
      <c r="J36" s="137">
        <f t="shared" si="59"/>
        <v>0</v>
      </c>
      <c r="K36" s="149"/>
      <c r="L36" s="150"/>
      <c r="M36" s="151">
        <f t="shared" si="60"/>
        <v>0</v>
      </c>
      <c r="N36" s="149"/>
      <c r="O36" s="150"/>
      <c r="P36" s="151">
        <f t="shared" si="61"/>
        <v>0</v>
      </c>
      <c r="Q36" s="149"/>
      <c r="R36" s="150"/>
      <c r="S36" s="151">
        <f t="shared" si="62"/>
        <v>0</v>
      </c>
      <c r="T36" s="149"/>
      <c r="U36" s="150"/>
      <c r="V36" s="151">
        <f t="shared" si="63"/>
        <v>0</v>
      </c>
      <c r="W36" s="138">
        <f t="shared" si="64"/>
        <v>0</v>
      </c>
      <c r="X36" s="127">
        <f t="shared" si="65"/>
        <v>0</v>
      </c>
      <c r="Y36" s="166">
        <f t="shared" si="6"/>
        <v>0</v>
      </c>
      <c r="Z36" s="128" t="e">
        <f t="shared" si="7"/>
        <v>#DIV/0!</v>
      </c>
      <c r="AA36" s="152"/>
      <c r="AB36" s="7"/>
      <c r="AC36" s="7"/>
      <c r="AD36" s="7"/>
      <c r="AE36" s="7"/>
      <c r="AF36" s="7"/>
      <c r="AG36" s="7"/>
    </row>
    <row r="37" spans="1:33" ht="30" customHeight="1" thickBot="1" x14ac:dyDescent="0.25">
      <c r="A37" s="167" t="s">
        <v>105</v>
      </c>
      <c r="B37" s="168"/>
      <c r="C37" s="169"/>
      <c r="D37" s="170"/>
      <c r="E37" s="171"/>
      <c r="F37" s="172"/>
      <c r="G37" s="173">
        <f>G13+G17+G21+G29+G33</f>
        <v>260592</v>
      </c>
      <c r="H37" s="302"/>
      <c r="I37" s="172"/>
      <c r="J37" s="173">
        <f>J13+J17+J21+J29+J33</f>
        <v>260592</v>
      </c>
      <c r="K37" s="171"/>
      <c r="L37" s="174"/>
      <c r="M37" s="173">
        <f>M13+M17+M21+M29+M33</f>
        <v>0</v>
      </c>
      <c r="N37" s="171"/>
      <c r="O37" s="174"/>
      <c r="P37" s="173">
        <f>P13+P17+P21+P29+P33</f>
        <v>0</v>
      </c>
      <c r="Q37" s="171"/>
      <c r="R37" s="174"/>
      <c r="S37" s="173">
        <f>S13+S17+S21+S29+S33</f>
        <v>0</v>
      </c>
      <c r="T37" s="171"/>
      <c r="U37" s="174"/>
      <c r="V37" s="173">
        <f>V13+V17+V21+V29+V33</f>
        <v>0</v>
      </c>
      <c r="W37" s="173">
        <f>W13+W17+W21+W29+W33</f>
        <v>260592</v>
      </c>
      <c r="X37" s="175">
        <f>X13+X17+X21+X29+X33</f>
        <v>260592</v>
      </c>
      <c r="Y37" s="176">
        <f t="shared" si="6"/>
        <v>0</v>
      </c>
      <c r="Z37" s="177">
        <f t="shared" si="7"/>
        <v>0</v>
      </c>
      <c r="AA37" s="178"/>
      <c r="AB37" s="6"/>
      <c r="AC37" s="7"/>
      <c r="AD37" s="7"/>
      <c r="AE37" s="7"/>
      <c r="AF37" s="7"/>
      <c r="AG37" s="7"/>
    </row>
    <row r="38" spans="1:33" ht="30" customHeight="1" x14ac:dyDescent="0.2">
      <c r="A38" s="179" t="s">
        <v>71</v>
      </c>
      <c r="B38" s="180">
        <v>2</v>
      </c>
      <c r="C38" s="181" t="s">
        <v>106</v>
      </c>
      <c r="D38" s="182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6"/>
      <c r="X38" s="106"/>
      <c r="Y38" s="183"/>
      <c r="Z38" s="106"/>
      <c r="AA38" s="107"/>
      <c r="AB38" s="7"/>
      <c r="AC38" s="7"/>
      <c r="AD38" s="7"/>
      <c r="AE38" s="7"/>
      <c r="AF38" s="7"/>
      <c r="AG38" s="7"/>
    </row>
    <row r="39" spans="1:33" ht="30" customHeight="1" x14ac:dyDescent="0.2">
      <c r="A39" s="108" t="s">
        <v>73</v>
      </c>
      <c r="B39" s="155" t="s">
        <v>107</v>
      </c>
      <c r="C39" s="110" t="s">
        <v>108</v>
      </c>
      <c r="D39" s="111"/>
      <c r="E39" s="112">
        <f>SUM(E40:E42)</f>
        <v>0</v>
      </c>
      <c r="F39" s="113"/>
      <c r="G39" s="114">
        <f t="shared" ref="G39:H39" si="66">SUM(G40:G42)</f>
        <v>0</v>
      </c>
      <c r="H39" s="112">
        <f t="shared" si="66"/>
        <v>0</v>
      </c>
      <c r="I39" s="113"/>
      <c r="J39" s="114">
        <f t="shared" ref="J39:K39" si="67">SUM(J40:J42)</f>
        <v>0</v>
      </c>
      <c r="K39" s="112">
        <f t="shared" si="67"/>
        <v>0</v>
      </c>
      <c r="L39" s="113"/>
      <c r="M39" s="114">
        <f t="shared" ref="M39:N39" si="68">SUM(M40:M42)</f>
        <v>0</v>
      </c>
      <c r="N39" s="112">
        <f t="shared" si="68"/>
        <v>0</v>
      </c>
      <c r="O39" s="113"/>
      <c r="P39" s="114">
        <f t="shared" ref="P39:Q39" si="69">SUM(P40:P42)</f>
        <v>0</v>
      </c>
      <c r="Q39" s="112">
        <f t="shared" si="69"/>
        <v>0</v>
      </c>
      <c r="R39" s="113"/>
      <c r="S39" s="114">
        <f t="shared" ref="S39:T39" si="70">SUM(S40:S42)</f>
        <v>0</v>
      </c>
      <c r="T39" s="112">
        <f t="shared" si="70"/>
        <v>0</v>
      </c>
      <c r="U39" s="113"/>
      <c r="V39" s="114">
        <f t="shared" ref="V39:X39" si="71">SUM(V40:V42)</f>
        <v>0</v>
      </c>
      <c r="W39" s="114">
        <f t="shared" si="71"/>
        <v>0</v>
      </c>
      <c r="X39" s="184">
        <f t="shared" si="71"/>
        <v>0</v>
      </c>
      <c r="Y39" s="143">
        <f t="shared" ref="Y39:Y51" si="72">W39-X39</f>
        <v>0</v>
      </c>
      <c r="Z39" s="185" t="e">
        <f t="shared" ref="Z39:Z51" si="73">Y39/W39</f>
        <v>#DIV/0!</v>
      </c>
      <c r="AA39" s="117"/>
      <c r="AB39" s="186"/>
      <c r="AC39" s="118"/>
      <c r="AD39" s="118"/>
      <c r="AE39" s="118"/>
      <c r="AF39" s="118"/>
      <c r="AG39" s="118"/>
    </row>
    <row r="40" spans="1:33" ht="30" customHeight="1" x14ac:dyDescent="0.2">
      <c r="A40" s="119" t="s">
        <v>76</v>
      </c>
      <c r="B40" s="120" t="s">
        <v>109</v>
      </c>
      <c r="C40" s="121" t="s">
        <v>110</v>
      </c>
      <c r="D40" s="122" t="s">
        <v>111</v>
      </c>
      <c r="E40" s="123"/>
      <c r="F40" s="124"/>
      <c r="G40" s="125">
        <f t="shared" ref="G40:G42" si="74">E40*F40</f>
        <v>0</v>
      </c>
      <c r="H40" s="123"/>
      <c r="I40" s="124"/>
      <c r="J40" s="125">
        <f t="shared" ref="J40:J42" si="75">H40*I40</f>
        <v>0</v>
      </c>
      <c r="K40" s="123"/>
      <c r="L40" s="124"/>
      <c r="M40" s="125">
        <f t="shared" ref="M40:M42" si="76">K40*L40</f>
        <v>0</v>
      </c>
      <c r="N40" s="123"/>
      <c r="O40" s="124"/>
      <c r="P40" s="125">
        <f t="shared" ref="P40:P42" si="77">N40*O40</f>
        <v>0</v>
      </c>
      <c r="Q40" s="123"/>
      <c r="R40" s="124"/>
      <c r="S40" s="125">
        <f t="shared" ref="S40:S42" si="78">Q40*R40</f>
        <v>0</v>
      </c>
      <c r="T40" s="123"/>
      <c r="U40" s="124"/>
      <c r="V40" s="125">
        <f t="shared" ref="V40:V42" si="79">T40*U40</f>
        <v>0</v>
      </c>
      <c r="W40" s="126">
        <f t="shared" ref="W40:W42" si="80">G40+M40+S40</f>
        <v>0</v>
      </c>
      <c r="X40" s="127">
        <f t="shared" ref="X40:X42" si="81">J40+P40+V40</f>
        <v>0</v>
      </c>
      <c r="Y40" s="127">
        <f t="shared" si="72"/>
        <v>0</v>
      </c>
      <c r="Z40" s="128" t="e">
        <f t="shared" si="73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76</v>
      </c>
      <c r="B41" s="120" t="s">
        <v>112</v>
      </c>
      <c r="C41" s="121" t="s">
        <v>110</v>
      </c>
      <c r="D41" s="122" t="s">
        <v>111</v>
      </c>
      <c r="E41" s="123"/>
      <c r="F41" s="124"/>
      <c r="G41" s="125">
        <f t="shared" si="74"/>
        <v>0</v>
      </c>
      <c r="H41" s="123"/>
      <c r="I41" s="124"/>
      <c r="J41" s="125">
        <f t="shared" si="75"/>
        <v>0</v>
      </c>
      <c r="K41" s="123"/>
      <c r="L41" s="124"/>
      <c r="M41" s="125">
        <f t="shared" si="76"/>
        <v>0</v>
      </c>
      <c r="N41" s="123"/>
      <c r="O41" s="124"/>
      <c r="P41" s="125">
        <f t="shared" si="77"/>
        <v>0</v>
      </c>
      <c r="Q41" s="123"/>
      <c r="R41" s="124"/>
      <c r="S41" s="125">
        <f t="shared" si="78"/>
        <v>0</v>
      </c>
      <c r="T41" s="123"/>
      <c r="U41" s="124"/>
      <c r="V41" s="125">
        <f t="shared" si="79"/>
        <v>0</v>
      </c>
      <c r="W41" s="126">
        <f t="shared" si="80"/>
        <v>0</v>
      </c>
      <c r="X41" s="127">
        <f t="shared" si="81"/>
        <v>0</v>
      </c>
      <c r="Y41" s="127">
        <f t="shared" si="72"/>
        <v>0</v>
      </c>
      <c r="Z41" s="128" t="e">
        <f t="shared" si="73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76</v>
      </c>
      <c r="B42" s="154" t="s">
        <v>113</v>
      </c>
      <c r="C42" s="121" t="s">
        <v>110</v>
      </c>
      <c r="D42" s="148" t="s">
        <v>111</v>
      </c>
      <c r="E42" s="149"/>
      <c r="F42" s="150"/>
      <c r="G42" s="151">
        <f t="shared" si="74"/>
        <v>0</v>
      </c>
      <c r="H42" s="149"/>
      <c r="I42" s="150"/>
      <c r="J42" s="151">
        <f t="shared" si="75"/>
        <v>0</v>
      </c>
      <c r="K42" s="149"/>
      <c r="L42" s="150"/>
      <c r="M42" s="151">
        <f t="shared" si="76"/>
        <v>0</v>
      </c>
      <c r="N42" s="149"/>
      <c r="O42" s="150"/>
      <c r="P42" s="151">
        <f t="shared" si="77"/>
        <v>0</v>
      </c>
      <c r="Q42" s="149"/>
      <c r="R42" s="150"/>
      <c r="S42" s="151">
        <f t="shared" si="78"/>
        <v>0</v>
      </c>
      <c r="T42" s="149"/>
      <c r="U42" s="150"/>
      <c r="V42" s="151">
        <f t="shared" si="79"/>
        <v>0</v>
      </c>
      <c r="W42" s="138">
        <f t="shared" si="80"/>
        <v>0</v>
      </c>
      <c r="X42" s="127">
        <f t="shared" si="81"/>
        <v>0</v>
      </c>
      <c r="Y42" s="127">
        <f t="shared" si="72"/>
        <v>0</v>
      </c>
      <c r="Z42" s="128" t="e">
        <f t="shared" si="73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73</v>
      </c>
      <c r="B43" s="155" t="s">
        <v>114</v>
      </c>
      <c r="C43" s="153" t="s">
        <v>115</v>
      </c>
      <c r="D43" s="141"/>
      <c r="E43" s="142">
        <f>SUM(E44:E46)</f>
        <v>0</v>
      </c>
      <c r="F43" s="143"/>
      <c r="G43" s="144">
        <f t="shared" ref="G43:H43" si="82">SUM(G44:G46)</f>
        <v>0</v>
      </c>
      <c r="H43" s="142">
        <f t="shared" si="82"/>
        <v>0</v>
      </c>
      <c r="I43" s="143"/>
      <c r="J43" s="144">
        <f t="shared" ref="J43:K43" si="83">SUM(J44:J46)</f>
        <v>0</v>
      </c>
      <c r="K43" s="142">
        <f t="shared" si="83"/>
        <v>0</v>
      </c>
      <c r="L43" s="143"/>
      <c r="M43" s="144">
        <f t="shared" ref="M43:N43" si="84">SUM(M44:M46)</f>
        <v>0</v>
      </c>
      <c r="N43" s="142">
        <f t="shared" si="84"/>
        <v>0</v>
      </c>
      <c r="O43" s="143"/>
      <c r="P43" s="144">
        <f t="shared" ref="P43:Q43" si="85">SUM(P44:P46)</f>
        <v>0</v>
      </c>
      <c r="Q43" s="142">
        <f t="shared" si="85"/>
        <v>0</v>
      </c>
      <c r="R43" s="143"/>
      <c r="S43" s="144">
        <f t="shared" ref="S43:T43" si="86">SUM(S44:S46)</f>
        <v>0</v>
      </c>
      <c r="T43" s="142">
        <f t="shared" si="86"/>
        <v>0</v>
      </c>
      <c r="U43" s="143"/>
      <c r="V43" s="144">
        <f t="shared" ref="V43:X43" si="87">SUM(V44:V46)</f>
        <v>0</v>
      </c>
      <c r="W43" s="144">
        <f t="shared" si="87"/>
        <v>0</v>
      </c>
      <c r="X43" s="144">
        <f t="shared" si="87"/>
        <v>0</v>
      </c>
      <c r="Y43" s="187">
        <f t="shared" si="72"/>
        <v>0</v>
      </c>
      <c r="Z43" s="187" t="e">
        <f t="shared" si="73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76</v>
      </c>
      <c r="B44" s="120" t="s">
        <v>116</v>
      </c>
      <c r="C44" s="121" t="s">
        <v>117</v>
      </c>
      <c r="D44" s="122" t="s">
        <v>118</v>
      </c>
      <c r="E44" s="123"/>
      <c r="F44" s="124"/>
      <c r="G44" s="125">
        <f t="shared" ref="G44:G46" si="88">E44*F44</f>
        <v>0</v>
      </c>
      <c r="H44" s="123"/>
      <c r="I44" s="124"/>
      <c r="J44" s="125">
        <f t="shared" ref="J44:J46" si="89">H44*I44</f>
        <v>0</v>
      </c>
      <c r="K44" s="123"/>
      <c r="L44" s="124"/>
      <c r="M44" s="125">
        <f t="shared" ref="M44:M46" si="90">K44*L44</f>
        <v>0</v>
      </c>
      <c r="N44" s="123"/>
      <c r="O44" s="124"/>
      <c r="P44" s="125">
        <f t="shared" ref="P44:P46" si="91">N44*O44</f>
        <v>0</v>
      </c>
      <c r="Q44" s="123"/>
      <c r="R44" s="124"/>
      <c r="S44" s="125">
        <f t="shared" ref="S44:S46" si="92">Q44*R44</f>
        <v>0</v>
      </c>
      <c r="T44" s="123"/>
      <c r="U44" s="124"/>
      <c r="V44" s="125">
        <f t="shared" ref="V44:V46" si="93">T44*U44</f>
        <v>0</v>
      </c>
      <c r="W44" s="126">
        <f t="shared" ref="W44:W46" si="94">G44+M44+S44</f>
        <v>0</v>
      </c>
      <c r="X44" s="127">
        <f t="shared" ref="X44:X46" si="95">J44+P44+V44</f>
        <v>0</v>
      </c>
      <c r="Y44" s="127">
        <f t="shared" si="72"/>
        <v>0</v>
      </c>
      <c r="Z44" s="128" t="e">
        <f t="shared" si="73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">
      <c r="A45" s="119" t="s">
        <v>76</v>
      </c>
      <c r="B45" s="120" t="s">
        <v>119</v>
      </c>
      <c r="C45" s="188" t="s">
        <v>117</v>
      </c>
      <c r="D45" s="122" t="s">
        <v>118</v>
      </c>
      <c r="E45" s="123"/>
      <c r="F45" s="124"/>
      <c r="G45" s="125">
        <f t="shared" si="88"/>
        <v>0</v>
      </c>
      <c r="H45" s="123"/>
      <c r="I45" s="124"/>
      <c r="J45" s="125">
        <f t="shared" si="89"/>
        <v>0</v>
      </c>
      <c r="K45" s="123"/>
      <c r="L45" s="124"/>
      <c r="M45" s="125">
        <f t="shared" si="90"/>
        <v>0</v>
      </c>
      <c r="N45" s="123"/>
      <c r="O45" s="124"/>
      <c r="P45" s="125">
        <f t="shared" si="91"/>
        <v>0</v>
      </c>
      <c r="Q45" s="123"/>
      <c r="R45" s="124"/>
      <c r="S45" s="125">
        <f t="shared" si="92"/>
        <v>0</v>
      </c>
      <c r="T45" s="123"/>
      <c r="U45" s="124"/>
      <c r="V45" s="125">
        <f t="shared" si="93"/>
        <v>0</v>
      </c>
      <c r="W45" s="126">
        <f t="shared" si="94"/>
        <v>0</v>
      </c>
      <c r="X45" s="127">
        <f t="shared" si="95"/>
        <v>0</v>
      </c>
      <c r="Y45" s="127">
        <f t="shared" si="72"/>
        <v>0</v>
      </c>
      <c r="Z45" s="128" t="e">
        <f t="shared" si="73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47" t="s">
        <v>76</v>
      </c>
      <c r="B46" s="154" t="s">
        <v>120</v>
      </c>
      <c r="C46" s="189" t="s">
        <v>117</v>
      </c>
      <c r="D46" s="148" t="s">
        <v>118</v>
      </c>
      <c r="E46" s="149"/>
      <c r="F46" s="150"/>
      <c r="G46" s="151">
        <f t="shared" si="88"/>
        <v>0</v>
      </c>
      <c r="H46" s="149"/>
      <c r="I46" s="150"/>
      <c r="J46" s="151">
        <f t="shared" si="89"/>
        <v>0</v>
      </c>
      <c r="K46" s="149"/>
      <c r="L46" s="150"/>
      <c r="M46" s="151">
        <f t="shared" si="90"/>
        <v>0</v>
      </c>
      <c r="N46" s="149"/>
      <c r="O46" s="150"/>
      <c r="P46" s="151">
        <f t="shared" si="91"/>
        <v>0</v>
      </c>
      <c r="Q46" s="149"/>
      <c r="R46" s="150"/>
      <c r="S46" s="151">
        <f t="shared" si="92"/>
        <v>0</v>
      </c>
      <c r="T46" s="149"/>
      <c r="U46" s="150"/>
      <c r="V46" s="151">
        <f t="shared" si="93"/>
        <v>0</v>
      </c>
      <c r="W46" s="138">
        <f t="shared" si="94"/>
        <v>0</v>
      </c>
      <c r="X46" s="127">
        <f t="shared" si="95"/>
        <v>0</v>
      </c>
      <c r="Y46" s="127">
        <f t="shared" si="72"/>
        <v>0</v>
      </c>
      <c r="Z46" s="128" t="e">
        <f t="shared" si="73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08" t="s">
        <v>73</v>
      </c>
      <c r="B47" s="155" t="s">
        <v>121</v>
      </c>
      <c r="C47" s="153" t="s">
        <v>122</v>
      </c>
      <c r="D47" s="141"/>
      <c r="E47" s="142">
        <f>SUM(E48:E50)</f>
        <v>0</v>
      </c>
      <c r="F47" s="143"/>
      <c r="G47" s="144">
        <f t="shared" ref="G47:H47" si="96">SUM(G48:G50)</f>
        <v>0</v>
      </c>
      <c r="H47" s="142">
        <f t="shared" si="96"/>
        <v>0</v>
      </c>
      <c r="I47" s="143"/>
      <c r="J47" s="144">
        <f t="shared" ref="J47:K47" si="97">SUM(J48:J50)</f>
        <v>0</v>
      </c>
      <c r="K47" s="142">
        <f t="shared" si="97"/>
        <v>0</v>
      </c>
      <c r="L47" s="143"/>
      <c r="M47" s="144">
        <f t="shared" ref="M47:N47" si="98">SUM(M48:M50)</f>
        <v>0</v>
      </c>
      <c r="N47" s="142">
        <f t="shared" si="98"/>
        <v>0</v>
      </c>
      <c r="O47" s="143"/>
      <c r="P47" s="144">
        <f t="shared" ref="P47:Q47" si="99">SUM(P48:P50)</f>
        <v>0</v>
      </c>
      <c r="Q47" s="142">
        <f t="shared" si="99"/>
        <v>0</v>
      </c>
      <c r="R47" s="143"/>
      <c r="S47" s="144">
        <f t="shared" ref="S47:T47" si="100">SUM(S48:S50)</f>
        <v>0</v>
      </c>
      <c r="T47" s="142">
        <f t="shared" si="100"/>
        <v>0</v>
      </c>
      <c r="U47" s="143"/>
      <c r="V47" s="144">
        <f t="shared" ref="V47:X47" si="101">SUM(V48:V50)</f>
        <v>0</v>
      </c>
      <c r="W47" s="144">
        <f t="shared" si="101"/>
        <v>0</v>
      </c>
      <c r="X47" s="144">
        <f t="shared" si="101"/>
        <v>0</v>
      </c>
      <c r="Y47" s="143">
        <f t="shared" si="72"/>
        <v>0</v>
      </c>
      <c r="Z47" s="143" t="e">
        <f t="shared" si="73"/>
        <v>#DIV/0!</v>
      </c>
      <c r="AA47" s="146"/>
      <c r="AB47" s="118"/>
      <c r="AC47" s="118"/>
      <c r="AD47" s="118"/>
      <c r="AE47" s="118"/>
      <c r="AF47" s="118"/>
      <c r="AG47" s="118"/>
    </row>
    <row r="48" spans="1:33" ht="18.75" customHeight="1" x14ac:dyDescent="0.2">
      <c r="A48" s="119" t="s">
        <v>76</v>
      </c>
      <c r="B48" s="120" t="s">
        <v>123</v>
      </c>
      <c r="C48" s="121" t="s">
        <v>124</v>
      </c>
      <c r="D48" s="122" t="s">
        <v>118</v>
      </c>
      <c r="E48" s="123"/>
      <c r="F48" s="124"/>
      <c r="G48" s="125">
        <f t="shared" ref="G48:G50" si="102">E48*F48</f>
        <v>0</v>
      </c>
      <c r="H48" s="123"/>
      <c r="I48" s="124"/>
      <c r="J48" s="125">
        <f t="shared" ref="J48:J50" si="103">H48*I48</f>
        <v>0</v>
      </c>
      <c r="K48" s="123"/>
      <c r="L48" s="124"/>
      <c r="M48" s="125">
        <f t="shared" ref="M48:M50" si="104">K48*L48</f>
        <v>0</v>
      </c>
      <c r="N48" s="123"/>
      <c r="O48" s="124"/>
      <c r="P48" s="125">
        <f t="shared" ref="P48:P50" si="105">N48*O48</f>
        <v>0</v>
      </c>
      <c r="Q48" s="123"/>
      <c r="R48" s="124"/>
      <c r="S48" s="125">
        <f t="shared" ref="S48:S50" si="106">Q48*R48</f>
        <v>0</v>
      </c>
      <c r="T48" s="123"/>
      <c r="U48" s="124"/>
      <c r="V48" s="125">
        <f t="shared" ref="V48:V50" si="107">T48*U48</f>
        <v>0</v>
      </c>
      <c r="W48" s="126">
        <f t="shared" ref="W48:W50" si="108">G48+M48+S48</f>
        <v>0</v>
      </c>
      <c r="X48" s="127">
        <f t="shared" ref="X48:X50" si="109">J48+P48+V48</f>
        <v>0</v>
      </c>
      <c r="Y48" s="127">
        <f t="shared" si="72"/>
        <v>0</v>
      </c>
      <c r="Z48" s="128" t="e">
        <f t="shared" si="73"/>
        <v>#DIV/0!</v>
      </c>
      <c r="AA48" s="129"/>
      <c r="AB48" s="130"/>
      <c r="AC48" s="131"/>
      <c r="AD48" s="131"/>
      <c r="AE48" s="131"/>
      <c r="AF48" s="131"/>
      <c r="AG48" s="131"/>
    </row>
    <row r="49" spans="1:33" ht="20.25" customHeight="1" x14ac:dyDescent="0.2">
      <c r="A49" s="119" t="s">
        <v>76</v>
      </c>
      <c r="B49" s="120" t="s">
        <v>125</v>
      </c>
      <c r="C49" s="121" t="s">
        <v>126</v>
      </c>
      <c r="D49" s="122" t="s">
        <v>118</v>
      </c>
      <c r="E49" s="123"/>
      <c r="F49" s="124"/>
      <c r="G49" s="125">
        <f t="shared" si="102"/>
        <v>0</v>
      </c>
      <c r="H49" s="123"/>
      <c r="I49" s="124"/>
      <c r="J49" s="125">
        <f t="shared" si="103"/>
        <v>0</v>
      </c>
      <c r="K49" s="123"/>
      <c r="L49" s="124"/>
      <c r="M49" s="125">
        <f t="shared" si="104"/>
        <v>0</v>
      </c>
      <c r="N49" s="123"/>
      <c r="O49" s="124"/>
      <c r="P49" s="125">
        <f t="shared" si="105"/>
        <v>0</v>
      </c>
      <c r="Q49" s="123"/>
      <c r="R49" s="124"/>
      <c r="S49" s="125">
        <f t="shared" si="106"/>
        <v>0</v>
      </c>
      <c r="T49" s="123"/>
      <c r="U49" s="124"/>
      <c r="V49" s="125">
        <f t="shared" si="107"/>
        <v>0</v>
      </c>
      <c r="W49" s="126">
        <f t="shared" si="108"/>
        <v>0</v>
      </c>
      <c r="X49" s="127">
        <f t="shared" si="109"/>
        <v>0</v>
      </c>
      <c r="Y49" s="127">
        <f t="shared" si="72"/>
        <v>0</v>
      </c>
      <c r="Z49" s="128" t="e">
        <f t="shared" si="73"/>
        <v>#DIV/0!</v>
      </c>
      <c r="AA49" s="129"/>
      <c r="AB49" s="131"/>
      <c r="AC49" s="131"/>
      <c r="AD49" s="131"/>
      <c r="AE49" s="131"/>
      <c r="AF49" s="131"/>
      <c r="AG49" s="131"/>
    </row>
    <row r="50" spans="1:33" ht="16.5" customHeight="1" x14ac:dyDescent="0.25">
      <c r="A50" s="132" t="s">
        <v>76</v>
      </c>
      <c r="B50" s="133" t="s">
        <v>127</v>
      </c>
      <c r="C50" s="165" t="s">
        <v>124</v>
      </c>
      <c r="D50" s="134" t="s">
        <v>118</v>
      </c>
      <c r="E50" s="149"/>
      <c r="F50" s="150"/>
      <c r="G50" s="151">
        <f t="shared" si="102"/>
        <v>0</v>
      </c>
      <c r="H50" s="149"/>
      <c r="I50" s="150"/>
      <c r="J50" s="151">
        <f t="shared" si="103"/>
        <v>0</v>
      </c>
      <c r="K50" s="149"/>
      <c r="L50" s="150"/>
      <c r="M50" s="151">
        <f t="shared" si="104"/>
        <v>0</v>
      </c>
      <c r="N50" s="149"/>
      <c r="O50" s="150"/>
      <c r="P50" s="151">
        <f t="shared" si="105"/>
        <v>0</v>
      </c>
      <c r="Q50" s="149"/>
      <c r="R50" s="150"/>
      <c r="S50" s="151">
        <f t="shared" si="106"/>
        <v>0</v>
      </c>
      <c r="T50" s="149"/>
      <c r="U50" s="150"/>
      <c r="V50" s="151">
        <f t="shared" si="107"/>
        <v>0</v>
      </c>
      <c r="W50" s="138">
        <f t="shared" si="108"/>
        <v>0</v>
      </c>
      <c r="X50" s="127">
        <f t="shared" si="109"/>
        <v>0</v>
      </c>
      <c r="Y50" s="127">
        <f t="shared" si="72"/>
        <v>0</v>
      </c>
      <c r="Z50" s="128" t="e">
        <f t="shared" si="73"/>
        <v>#DIV/0!</v>
      </c>
      <c r="AA50" s="152"/>
      <c r="AB50" s="131"/>
      <c r="AC50" s="131"/>
      <c r="AD50" s="131"/>
      <c r="AE50" s="131"/>
      <c r="AF50" s="131"/>
      <c r="AG50" s="131"/>
    </row>
    <row r="51" spans="1:33" ht="30" customHeight="1" x14ac:dyDescent="0.2">
      <c r="A51" s="167" t="s">
        <v>128</v>
      </c>
      <c r="B51" s="168"/>
      <c r="C51" s="169"/>
      <c r="D51" s="170"/>
      <c r="E51" s="174">
        <f>E47+E43+E39</f>
        <v>0</v>
      </c>
      <c r="F51" s="190"/>
      <c r="G51" s="173">
        <f t="shared" ref="G51:H51" si="110">G47+G43+G39</f>
        <v>0</v>
      </c>
      <c r="H51" s="174">
        <f t="shared" si="110"/>
        <v>0</v>
      </c>
      <c r="I51" s="190"/>
      <c r="J51" s="173">
        <f t="shared" ref="J51:K51" si="111">J47+J43+J39</f>
        <v>0</v>
      </c>
      <c r="K51" s="191">
        <f t="shared" si="111"/>
        <v>0</v>
      </c>
      <c r="L51" s="190"/>
      <c r="M51" s="173">
        <f t="shared" ref="M51:N51" si="112">M47+M43+M39</f>
        <v>0</v>
      </c>
      <c r="N51" s="191">
        <f t="shared" si="112"/>
        <v>0</v>
      </c>
      <c r="O51" s="190"/>
      <c r="P51" s="173">
        <f t="shared" ref="P51:Q51" si="113">P47+P43+P39</f>
        <v>0</v>
      </c>
      <c r="Q51" s="191">
        <f t="shared" si="113"/>
        <v>0</v>
      </c>
      <c r="R51" s="190"/>
      <c r="S51" s="173">
        <f t="shared" ref="S51:T51" si="114">S47+S43+S39</f>
        <v>0</v>
      </c>
      <c r="T51" s="191">
        <f t="shared" si="114"/>
        <v>0</v>
      </c>
      <c r="U51" s="190"/>
      <c r="V51" s="173">
        <f t="shared" ref="V51:X51" si="115">V47+V43+V39</f>
        <v>0</v>
      </c>
      <c r="W51" s="192">
        <f t="shared" si="115"/>
        <v>0</v>
      </c>
      <c r="X51" s="192">
        <f t="shared" si="115"/>
        <v>0</v>
      </c>
      <c r="Y51" s="192">
        <f t="shared" si="72"/>
        <v>0</v>
      </c>
      <c r="Z51" s="192" t="e">
        <f t="shared" si="73"/>
        <v>#DIV/0!</v>
      </c>
      <c r="AA51" s="178"/>
      <c r="AB51" s="7"/>
      <c r="AC51" s="7"/>
      <c r="AD51" s="7"/>
      <c r="AE51" s="7"/>
      <c r="AF51" s="7"/>
      <c r="AG51" s="7"/>
    </row>
    <row r="52" spans="1:33" ht="30" customHeight="1" x14ac:dyDescent="0.2">
      <c r="A52" s="179" t="s">
        <v>71</v>
      </c>
      <c r="B52" s="180">
        <v>3</v>
      </c>
      <c r="C52" s="181" t="s">
        <v>129</v>
      </c>
      <c r="D52" s="182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106"/>
      <c r="Y52" s="106"/>
      <c r="Z52" s="106"/>
      <c r="AA52" s="107"/>
      <c r="AB52" s="7"/>
      <c r="AC52" s="7"/>
      <c r="AD52" s="7"/>
      <c r="AE52" s="7"/>
      <c r="AF52" s="7"/>
      <c r="AG52" s="7"/>
    </row>
    <row r="53" spans="1:33" ht="45" customHeight="1" x14ac:dyDescent="0.2">
      <c r="A53" s="108" t="s">
        <v>73</v>
      </c>
      <c r="B53" s="155" t="s">
        <v>130</v>
      </c>
      <c r="C53" s="110" t="s">
        <v>131</v>
      </c>
      <c r="D53" s="111"/>
      <c r="E53" s="112">
        <f>SUM(E54:E56)</f>
        <v>0</v>
      </c>
      <c r="F53" s="113"/>
      <c r="G53" s="114">
        <f t="shared" ref="G53:H53" si="116">SUM(G54:G56)</f>
        <v>0</v>
      </c>
      <c r="H53" s="112">
        <f t="shared" si="116"/>
        <v>0</v>
      </c>
      <c r="I53" s="113"/>
      <c r="J53" s="114">
        <f t="shared" ref="J53:K53" si="117">SUM(J54:J56)</f>
        <v>0</v>
      </c>
      <c r="K53" s="112">
        <f t="shared" si="117"/>
        <v>0</v>
      </c>
      <c r="L53" s="113"/>
      <c r="M53" s="114">
        <f t="shared" ref="M53:N53" si="118">SUM(M54:M56)</f>
        <v>0</v>
      </c>
      <c r="N53" s="112">
        <f t="shared" si="118"/>
        <v>0</v>
      </c>
      <c r="O53" s="113"/>
      <c r="P53" s="114">
        <f t="shared" ref="P53:Q53" si="119">SUM(P54:P56)</f>
        <v>0</v>
      </c>
      <c r="Q53" s="112">
        <f t="shared" si="119"/>
        <v>0</v>
      </c>
      <c r="R53" s="113"/>
      <c r="S53" s="114">
        <f t="shared" ref="S53:T53" si="120">SUM(S54:S56)</f>
        <v>0</v>
      </c>
      <c r="T53" s="112">
        <f t="shared" si="120"/>
        <v>0</v>
      </c>
      <c r="U53" s="113"/>
      <c r="V53" s="114">
        <f t="shared" ref="V53:X53" si="121">SUM(V54:V56)</f>
        <v>0</v>
      </c>
      <c r="W53" s="114">
        <f t="shared" si="121"/>
        <v>0</v>
      </c>
      <c r="X53" s="114">
        <f t="shared" si="121"/>
        <v>0</v>
      </c>
      <c r="Y53" s="115">
        <f t="shared" ref="Y53:Y60" si="122">W53-X53</f>
        <v>0</v>
      </c>
      <c r="Z53" s="116" t="e">
        <f t="shared" ref="Z53:Z60" si="123">Y53/W53</f>
        <v>#DIV/0!</v>
      </c>
      <c r="AA53" s="117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76</v>
      </c>
      <c r="B54" s="120" t="s">
        <v>132</v>
      </c>
      <c r="C54" s="188" t="s">
        <v>133</v>
      </c>
      <c r="D54" s="122" t="s">
        <v>111</v>
      </c>
      <c r="E54" s="123"/>
      <c r="F54" s="124"/>
      <c r="G54" s="125">
        <f t="shared" ref="G54:G56" si="124">E54*F54</f>
        <v>0</v>
      </c>
      <c r="H54" s="123"/>
      <c r="I54" s="124"/>
      <c r="J54" s="125">
        <f t="shared" ref="J54:J56" si="125">H54*I54</f>
        <v>0</v>
      </c>
      <c r="K54" s="123"/>
      <c r="L54" s="124"/>
      <c r="M54" s="125">
        <f t="shared" ref="M54:M56" si="126">K54*L54</f>
        <v>0</v>
      </c>
      <c r="N54" s="123"/>
      <c r="O54" s="124"/>
      <c r="P54" s="125">
        <f t="shared" ref="P54:P56" si="127">N54*O54</f>
        <v>0</v>
      </c>
      <c r="Q54" s="123"/>
      <c r="R54" s="124"/>
      <c r="S54" s="125">
        <f t="shared" ref="S54:S56" si="128">Q54*R54</f>
        <v>0</v>
      </c>
      <c r="T54" s="123"/>
      <c r="U54" s="124"/>
      <c r="V54" s="125">
        <f t="shared" ref="V54:V56" si="129">T54*U54</f>
        <v>0</v>
      </c>
      <c r="W54" s="126">
        <f t="shared" ref="W54:W56" si="130">G54+M54+S54</f>
        <v>0</v>
      </c>
      <c r="X54" s="127">
        <f t="shared" ref="X54:X56" si="131">J54+P54+V54</f>
        <v>0</v>
      </c>
      <c r="Y54" s="127">
        <f t="shared" si="122"/>
        <v>0</v>
      </c>
      <c r="Z54" s="128" t="e">
        <f t="shared" si="123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19" t="s">
        <v>76</v>
      </c>
      <c r="B55" s="120" t="s">
        <v>134</v>
      </c>
      <c r="C55" s="188" t="s">
        <v>135</v>
      </c>
      <c r="D55" s="122" t="s">
        <v>111</v>
      </c>
      <c r="E55" s="123"/>
      <c r="F55" s="124"/>
      <c r="G55" s="125">
        <f t="shared" si="124"/>
        <v>0</v>
      </c>
      <c r="H55" s="123"/>
      <c r="I55" s="124"/>
      <c r="J55" s="125">
        <f t="shared" si="125"/>
        <v>0</v>
      </c>
      <c r="K55" s="123"/>
      <c r="L55" s="124"/>
      <c r="M55" s="125">
        <f t="shared" si="126"/>
        <v>0</v>
      </c>
      <c r="N55" s="123"/>
      <c r="O55" s="124"/>
      <c r="P55" s="125">
        <f t="shared" si="127"/>
        <v>0</v>
      </c>
      <c r="Q55" s="123"/>
      <c r="R55" s="124"/>
      <c r="S55" s="125">
        <f t="shared" si="128"/>
        <v>0</v>
      </c>
      <c r="T55" s="123"/>
      <c r="U55" s="124"/>
      <c r="V55" s="125">
        <f t="shared" si="129"/>
        <v>0</v>
      </c>
      <c r="W55" s="126">
        <f t="shared" si="130"/>
        <v>0</v>
      </c>
      <c r="X55" s="127">
        <f t="shared" si="131"/>
        <v>0</v>
      </c>
      <c r="Y55" s="127">
        <f t="shared" si="122"/>
        <v>0</v>
      </c>
      <c r="Z55" s="128" t="e">
        <f t="shared" si="123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32" t="s">
        <v>76</v>
      </c>
      <c r="B56" s="133" t="s">
        <v>136</v>
      </c>
      <c r="C56" s="164" t="s">
        <v>137</v>
      </c>
      <c r="D56" s="134" t="s">
        <v>111</v>
      </c>
      <c r="E56" s="135"/>
      <c r="F56" s="136"/>
      <c r="G56" s="137">
        <f t="shared" si="124"/>
        <v>0</v>
      </c>
      <c r="H56" s="135"/>
      <c r="I56" s="136"/>
      <c r="J56" s="137">
        <f t="shared" si="125"/>
        <v>0</v>
      </c>
      <c r="K56" s="135"/>
      <c r="L56" s="136"/>
      <c r="M56" s="137">
        <f t="shared" si="126"/>
        <v>0</v>
      </c>
      <c r="N56" s="135"/>
      <c r="O56" s="136"/>
      <c r="P56" s="137">
        <f t="shared" si="127"/>
        <v>0</v>
      </c>
      <c r="Q56" s="135"/>
      <c r="R56" s="136"/>
      <c r="S56" s="137">
        <f t="shared" si="128"/>
        <v>0</v>
      </c>
      <c r="T56" s="135"/>
      <c r="U56" s="136"/>
      <c r="V56" s="137">
        <f t="shared" si="129"/>
        <v>0</v>
      </c>
      <c r="W56" s="138">
        <f t="shared" si="130"/>
        <v>0</v>
      </c>
      <c r="X56" s="127">
        <f t="shared" si="131"/>
        <v>0</v>
      </c>
      <c r="Y56" s="127">
        <f t="shared" si="122"/>
        <v>0</v>
      </c>
      <c r="Z56" s="128" t="e">
        <f t="shared" si="123"/>
        <v>#DIV/0!</v>
      </c>
      <c r="AA56" s="139"/>
      <c r="AB56" s="131"/>
      <c r="AC56" s="131"/>
      <c r="AD56" s="131"/>
      <c r="AE56" s="131"/>
      <c r="AF56" s="131"/>
      <c r="AG56" s="131"/>
    </row>
    <row r="57" spans="1:33" ht="47.25" customHeight="1" x14ac:dyDescent="0.2">
      <c r="A57" s="108" t="s">
        <v>73</v>
      </c>
      <c r="B57" s="155" t="s">
        <v>138</v>
      </c>
      <c r="C57" s="140" t="s">
        <v>139</v>
      </c>
      <c r="D57" s="141"/>
      <c r="E57" s="142"/>
      <c r="F57" s="143"/>
      <c r="G57" s="144"/>
      <c r="H57" s="142"/>
      <c r="I57" s="143"/>
      <c r="J57" s="144"/>
      <c r="K57" s="142">
        <f>SUM(K58:K59)</f>
        <v>0</v>
      </c>
      <c r="L57" s="143"/>
      <c r="M57" s="144">
        <f t="shared" ref="M57:N57" si="132">SUM(M58:M59)</f>
        <v>0</v>
      </c>
      <c r="N57" s="142">
        <f t="shared" si="132"/>
        <v>0</v>
      </c>
      <c r="O57" s="143"/>
      <c r="P57" s="144">
        <f t="shared" ref="P57:Q57" si="133">SUM(P58:P59)</f>
        <v>0</v>
      </c>
      <c r="Q57" s="142">
        <f t="shared" si="133"/>
        <v>0</v>
      </c>
      <c r="R57" s="143"/>
      <c r="S57" s="144">
        <f t="shared" ref="S57:T57" si="134">SUM(S58:S59)</f>
        <v>0</v>
      </c>
      <c r="T57" s="142">
        <f t="shared" si="134"/>
        <v>0</v>
      </c>
      <c r="U57" s="143"/>
      <c r="V57" s="144">
        <f t="shared" ref="V57:X57" si="135">SUM(V58:V59)</f>
        <v>0</v>
      </c>
      <c r="W57" s="144">
        <f t="shared" si="135"/>
        <v>0</v>
      </c>
      <c r="X57" s="144">
        <f t="shared" si="135"/>
        <v>0</v>
      </c>
      <c r="Y57" s="144">
        <f t="shared" si="122"/>
        <v>0</v>
      </c>
      <c r="Z57" s="144" t="e">
        <f t="shared" si="123"/>
        <v>#DIV/0!</v>
      </c>
      <c r="AA57" s="146"/>
      <c r="AB57" s="118"/>
      <c r="AC57" s="118"/>
      <c r="AD57" s="118"/>
      <c r="AE57" s="118"/>
      <c r="AF57" s="118"/>
      <c r="AG57" s="118"/>
    </row>
    <row r="58" spans="1:33" ht="25.5" x14ac:dyDescent="0.2">
      <c r="A58" s="119" t="s">
        <v>76</v>
      </c>
      <c r="B58" s="120" t="s">
        <v>140</v>
      </c>
      <c r="C58" s="188" t="s">
        <v>141</v>
      </c>
      <c r="D58" s="122" t="s">
        <v>142</v>
      </c>
      <c r="E58" s="475" t="s">
        <v>143</v>
      </c>
      <c r="F58" s="476"/>
      <c r="G58" s="477"/>
      <c r="H58" s="475" t="s">
        <v>143</v>
      </c>
      <c r="I58" s="476"/>
      <c r="J58" s="477"/>
      <c r="K58" s="123"/>
      <c r="L58" s="124"/>
      <c r="M58" s="125">
        <f t="shared" ref="M58:M59" si="136">K58*L58</f>
        <v>0</v>
      </c>
      <c r="N58" s="123"/>
      <c r="O58" s="124"/>
      <c r="P58" s="125">
        <f t="shared" ref="P58:P59" si="137">N58*O58</f>
        <v>0</v>
      </c>
      <c r="Q58" s="123"/>
      <c r="R58" s="124"/>
      <c r="S58" s="125">
        <f t="shared" ref="S58:S59" si="138">Q58*R58</f>
        <v>0</v>
      </c>
      <c r="T58" s="123"/>
      <c r="U58" s="124"/>
      <c r="V58" s="125">
        <f t="shared" ref="V58:V59" si="139">T58*U58</f>
        <v>0</v>
      </c>
      <c r="W58" s="138">
        <f t="shared" ref="W58:W59" si="140">G58+M58+S58</f>
        <v>0</v>
      </c>
      <c r="X58" s="127">
        <f t="shared" ref="X58:X59" si="141">J58+P58+V58</f>
        <v>0</v>
      </c>
      <c r="Y58" s="127">
        <f t="shared" si="122"/>
        <v>0</v>
      </c>
      <c r="Z58" s="128" t="e">
        <f t="shared" si="123"/>
        <v>#DIV/0!</v>
      </c>
      <c r="AA58" s="129"/>
      <c r="AB58" s="131"/>
      <c r="AC58" s="131"/>
      <c r="AD58" s="131"/>
      <c r="AE58" s="131"/>
      <c r="AF58" s="131"/>
      <c r="AG58" s="131"/>
    </row>
    <row r="59" spans="1:33" x14ac:dyDescent="0.25">
      <c r="A59" s="132" t="s">
        <v>76</v>
      </c>
      <c r="B59" s="133" t="s">
        <v>144</v>
      </c>
      <c r="C59" s="164" t="s">
        <v>145</v>
      </c>
      <c r="D59" s="134" t="s">
        <v>142</v>
      </c>
      <c r="E59" s="440"/>
      <c r="F59" s="478"/>
      <c r="G59" s="441"/>
      <c r="H59" s="440"/>
      <c r="I59" s="478"/>
      <c r="J59" s="441"/>
      <c r="K59" s="149"/>
      <c r="L59" s="150"/>
      <c r="M59" s="151">
        <f t="shared" si="136"/>
        <v>0</v>
      </c>
      <c r="N59" s="149"/>
      <c r="O59" s="150"/>
      <c r="P59" s="151">
        <f t="shared" si="137"/>
        <v>0</v>
      </c>
      <c r="Q59" s="149"/>
      <c r="R59" s="150"/>
      <c r="S59" s="151">
        <f t="shared" si="138"/>
        <v>0</v>
      </c>
      <c r="T59" s="149"/>
      <c r="U59" s="150"/>
      <c r="V59" s="151">
        <f t="shared" si="139"/>
        <v>0</v>
      </c>
      <c r="W59" s="138">
        <f t="shared" si="140"/>
        <v>0</v>
      </c>
      <c r="X59" s="127">
        <f t="shared" si="141"/>
        <v>0</v>
      </c>
      <c r="Y59" s="166">
        <f t="shared" si="122"/>
        <v>0</v>
      </c>
      <c r="Z59" s="128" t="e">
        <f t="shared" si="123"/>
        <v>#DIV/0!</v>
      </c>
      <c r="AA59" s="152"/>
      <c r="AB59" s="131"/>
      <c r="AC59" s="131"/>
      <c r="AD59" s="131"/>
      <c r="AE59" s="131"/>
      <c r="AF59" s="131"/>
      <c r="AG59" s="131"/>
    </row>
    <row r="60" spans="1:33" ht="30" customHeight="1" x14ac:dyDescent="0.2">
      <c r="A60" s="167" t="s">
        <v>146</v>
      </c>
      <c r="B60" s="168"/>
      <c r="C60" s="169"/>
      <c r="D60" s="170"/>
      <c r="E60" s="174">
        <f>E53</f>
        <v>0</v>
      </c>
      <c r="F60" s="190"/>
      <c r="G60" s="173">
        <f t="shared" ref="G60:H60" si="142">G53</f>
        <v>0</v>
      </c>
      <c r="H60" s="174">
        <f t="shared" si="142"/>
        <v>0</v>
      </c>
      <c r="I60" s="190"/>
      <c r="J60" s="173">
        <f>J53</f>
        <v>0</v>
      </c>
      <c r="K60" s="191">
        <f>K57+K53</f>
        <v>0</v>
      </c>
      <c r="L60" s="190"/>
      <c r="M60" s="173">
        <f t="shared" ref="M60:N60" si="143">M57+M53</f>
        <v>0</v>
      </c>
      <c r="N60" s="191">
        <f t="shared" si="143"/>
        <v>0</v>
      </c>
      <c r="O60" s="190"/>
      <c r="P60" s="173">
        <f t="shared" ref="P60:Q60" si="144">P57+P53</f>
        <v>0</v>
      </c>
      <c r="Q60" s="191">
        <f t="shared" si="144"/>
        <v>0</v>
      </c>
      <c r="R60" s="190"/>
      <c r="S60" s="173">
        <f t="shared" ref="S60:T60" si="145">S57+S53</f>
        <v>0</v>
      </c>
      <c r="T60" s="191">
        <f t="shared" si="145"/>
        <v>0</v>
      </c>
      <c r="U60" s="190"/>
      <c r="V60" s="173">
        <f t="shared" ref="V60:X60" si="146">V57+V53</f>
        <v>0</v>
      </c>
      <c r="W60" s="192">
        <f t="shared" si="146"/>
        <v>0</v>
      </c>
      <c r="X60" s="192">
        <f t="shared" si="146"/>
        <v>0</v>
      </c>
      <c r="Y60" s="192">
        <f t="shared" si="122"/>
        <v>0</v>
      </c>
      <c r="Z60" s="192" t="e">
        <f t="shared" si="123"/>
        <v>#DIV/0!</v>
      </c>
      <c r="AA60" s="178"/>
      <c r="AB60" s="131"/>
      <c r="AC60" s="131"/>
      <c r="AD60" s="131"/>
      <c r="AE60" s="7"/>
      <c r="AF60" s="7"/>
      <c r="AG60" s="7"/>
    </row>
    <row r="61" spans="1:33" ht="30" customHeight="1" x14ac:dyDescent="0.2">
      <c r="A61" s="179" t="s">
        <v>71</v>
      </c>
      <c r="B61" s="180">
        <v>4</v>
      </c>
      <c r="C61" s="338" t="s">
        <v>147</v>
      </c>
      <c r="D61" s="182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6"/>
      <c r="X61" s="106"/>
      <c r="Y61" s="183"/>
      <c r="Z61" s="106"/>
      <c r="AA61" s="107"/>
      <c r="AB61" s="7"/>
      <c r="AC61" s="7"/>
      <c r="AD61" s="7"/>
      <c r="AE61" s="7"/>
      <c r="AF61" s="7"/>
      <c r="AG61" s="7"/>
    </row>
    <row r="62" spans="1:33" ht="30" customHeight="1" x14ac:dyDescent="0.2">
      <c r="A62" s="108" t="s">
        <v>73</v>
      </c>
      <c r="B62" s="155" t="s">
        <v>148</v>
      </c>
      <c r="C62" s="193" t="s">
        <v>149</v>
      </c>
      <c r="D62" s="111"/>
      <c r="E62" s="112">
        <f>SUM(E63:E65)</f>
        <v>0</v>
      </c>
      <c r="F62" s="113"/>
      <c r="G62" s="114">
        <f t="shared" ref="G62:H62" si="147">SUM(G63:G65)</f>
        <v>0</v>
      </c>
      <c r="H62" s="112">
        <f t="shared" si="147"/>
        <v>0</v>
      </c>
      <c r="I62" s="113"/>
      <c r="J62" s="114">
        <f t="shared" ref="J62:K62" si="148">SUM(J63:J65)</f>
        <v>0</v>
      </c>
      <c r="K62" s="112">
        <f t="shared" si="148"/>
        <v>0</v>
      </c>
      <c r="L62" s="113"/>
      <c r="M62" s="114">
        <f t="shared" ref="M62:N62" si="149">SUM(M63:M65)</f>
        <v>0</v>
      </c>
      <c r="N62" s="112">
        <f t="shared" si="149"/>
        <v>0</v>
      </c>
      <c r="O62" s="113"/>
      <c r="P62" s="114">
        <f t="shared" ref="P62:Q62" si="150">SUM(P63:P65)</f>
        <v>0</v>
      </c>
      <c r="Q62" s="112">
        <f t="shared" si="150"/>
        <v>0</v>
      </c>
      <c r="R62" s="113"/>
      <c r="S62" s="114">
        <f t="shared" ref="S62:T62" si="151">SUM(S63:S65)</f>
        <v>0</v>
      </c>
      <c r="T62" s="112">
        <f t="shared" si="151"/>
        <v>0</v>
      </c>
      <c r="U62" s="113"/>
      <c r="V62" s="114">
        <f t="shared" ref="V62:X62" si="152">SUM(V63:V65)</f>
        <v>0</v>
      </c>
      <c r="W62" s="114">
        <f t="shared" si="152"/>
        <v>0</v>
      </c>
      <c r="X62" s="114">
        <f t="shared" si="152"/>
        <v>0</v>
      </c>
      <c r="Y62" s="194">
        <f t="shared" ref="Y62:Y85" si="153">W62-X62</f>
        <v>0</v>
      </c>
      <c r="Z62" s="116" t="e">
        <f t="shared" ref="Z62:Z85" si="154">Y62/W62</f>
        <v>#DIV/0!</v>
      </c>
      <c r="AA62" s="117"/>
      <c r="AB62" s="118"/>
      <c r="AC62" s="118"/>
      <c r="AD62" s="118"/>
      <c r="AE62" s="118"/>
      <c r="AF62" s="118"/>
      <c r="AG62" s="118"/>
    </row>
    <row r="63" spans="1:33" ht="30" customHeight="1" x14ac:dyDescent="0.2">
      <c r="A63" s="119" t="s">
        <v>76</v>
      </c>
      <c r="B63" s="120" t="s">
        <v>150</v>
      </c>
      <c r="C63" s="188" t="s">
        <v>151</v>
      </c>
      <c r="D63" s="195" t="s">
        <v>152</v>
      </c>
      <c r="E63" s="196"/>
      <c r="F63" s="197"/>
      <c r="G63" s="198">
        <f t="shared" ref="G63:G65" si="155">E63*F63</f>
        <v>0</v>
      </c>
      <c r="H63" s="196"/>
      <c r="I63" s="197"/>
      <c r="J63" s="198">
        <f t="shared" ref="J63:J65" si="156">H63*I63</f>
        <v>0</v>
      </c>
      <c r="K63" s="123"/>
      <c r="L63" s="197"/>
      <c r="M63" s="125">
        <f t="shared" ref="M63:M65" si="157">K63*L63</f>
        <v>0</v>
      </c>
      <c r="N63" s="123"/>
      <c r="O63" s="197"/>
      <c r="P63" s="125">
        <f t="shared" ref="P63:P65" si="158">N63*O63</f>
        <v>0</v>
      </c>
      <c r="Q63" s="123"/>
      <c r="R63" s="197"/>
      <c r="S63" s="125">
        <f t="shared" ref="S63:S65" si="159">Q63*R63</f>
        <v>0</v>
      </c>
      <c r="T63" s="123"/>
      <c r="U63" s="197"/>
      <c r="V63" s="125">
        <f t="shared" ref="V63:V65" si="160">T63*U63</f>
        <v>0</v>
      </c>
      <c r="W63" s="126">
        <f t="shared" ref="W63:W65" si="161">G63+M63+S63</f>
        <v>0</v>
      </c>
      <c r="X63" s="127">
        <f t="shared" ref="X63:X65" si="162">J63+P63+V63</f>
        <v>0</v>
      </c>
      <c r="Y63" s="127">
        <f t="shared" si="153"/>
        <v>0</v>
      </c>
      <c r="Z63" s="128" t="e">
        <f t="shared" si="154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">
      <c r="A64" s="119" t="s">
        <v>76</v>
      </c>
      <c r="B64" s="120" t="s">
        <v>153</v>
      </c>
      <c r="C64" s="188" t="s">
        <v>151</v>
      </c>
      <c r="D64" s="195" t="s">
        <v>152</v>
      </c>
      <c r="E64" s="196"/>
      <c r="F64" s="197"/>
      <c r="G64" s="198">
        <f t="shared" si="155"/>
        <v>0</v>
      </c>
      <c r="H64" s="196"/>
      <c r="I64" s="197"/>
      <c r="J64" s="198">
        <f t="shared" si="156"/>
        <v>0</v>
      </c>
      <c r="K64" s="123"/>
      <c r="L64" s="197"/>
      <c r="M64" s="125">
        <f t="shared" si="157"/>
        <v>0</v>
      </c>
      <c r="N64" s="123"/>
      <c r="O64" s="197"/>
      <c r="P64" s="125">
        <f t="shared" si="158"/>
        <v>0</v>
      </c>
      <c r="Q64" s="123"/>
      <c r="R64" s="197"/>
      <c r="S64" s="125">
        <f t="shared" si="159"/>
        <v>0</v>
      </c>
      <c r="T64" s="123"/>
      <c r="U64" s="197"/>
      <c r="V64" s="125">
        <f t="shared" si="160"/>
        <v>0</v>
      </c>
      <c r="W64" s="126">
        <f t="shared" si="161"/>
        <v>0</v>
      </c>
      <c r="X64" s="127">
        <f t="shared" si="162"/>
        <v>0</v>
      </c>
      <c r="Y64" s="127">
        <f t="shared" si="153"/>
        <v>0</v>
      </c>
      <c r="Z64" s="128" t="e">
        <f t="shared" si="154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47" t="s">
        <v>76</v>
      </c>
      <c r="B65" s="133" t="s">
        <v>154</v>
      </c>
      <c r="C65" s="164" t="s">
        <v>151</v>
      </c>
      <c r="D65" s="195" t="s">
        <v>152</v>
      </c>
      <c r="E65" s="199"/>
      <c r="F65" s="200"/>
      <c r="G65" s="201">
        <f t="shared" si="155"/>
        <v>0</v>
      </c>
      <c r="H65" s="199"/>
      <c r="I65" s="200"/>
      <c r="J65" s="201">
        <f t="shared" si="156"/>
        <v>0</v>
      </c>
      <c r="K65" s="135"/>
      <c r="L65" s="200"/>
      <c r="M65" s="137">
        <f t="shared" si="157"/>
        <v>0</v>
      </c>
      <c r="N65" s="135"/>
      <c r="O65" s="200"/>
      <c r="P65" s="137">
        <f t="shared" si="158"/>
        <v>0</v>
      </c>
      <c r="Q65" s="135"/>
      <c r="R65" s="200"/>
      <c r="S65" s="137">
        <f t="shared" si="159"/>
        <v>0</v>
      </c>
      <c r="T65" s="135"/>
      <c r="U65" s="200"/>
      <c r="V65" s="137">
        <f t="shared" si="160"/>
        <v>0</v>
      </c>
      <c r="W65" s="138">
        <f t="shared" si="161"/>
        <v>0</v>
      </c>
      <c r="X65" s="127">
        <f t="shared" si="162"/>
        <v>0</v>
      </c>
      <c r="Y65" s="127">
        <f t="shared" si="153"/>
        <v>0</v>
      </c>
      <c r="Z65" s="128" t="e">
        <f t="shared" si="154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08" t="s">
        <v>73</v>
      </c>
      <c r="B66" s="155" t="s">
        <v>155</v>
      </c>
      <c r="C66" s="153" t="s">
        <v>156</v>
      </c>
      <c r="D66" s="141"/>
      <c r="E66" s="309">
        <f>SUM(E67:E72)</f>
        <v>10</v>
      </c>
      <c r="F66" s="312"/>
      <c r="G66" s="144">
        <f>SUM(G67:G72)</f>
        <v>694600</v>
      </c>
      <c r="H66" s="142">
        <f>SUM(H67:H72)</f>
        <v>9</v>
      </c>
      <c r="I66" s="143"/>
      <c r="J66" s="144">
        <f>SUM(J67:J72)</f>
        <v>694040</v>
      </c>
      <c r="K66" s="142">
        <f>SUM(K67:K72)</f>
        <v>0</v>
      </c>
      <c r="L66" s="143"/>
      <c r="M66" s="144">
        <f>SUM(M67:M72)</f>
        <v>0</v>
      </c>
      <c r="N66" s="142">
        <f>SUM(N67:N72)</f>
        <v>0</v>
      </c>
      <c r="O66" s="143"/>
      <c r="P66" s="144">
        <f>SUM(P67:P72)</f>
        <v>0</v>
      </c>
      <c r="Q66" s="142">
        <f>SUM(Q67:Q72)</f>
        <v>0</v>
      </c>
      <c r="R66" s="143"/>
      <c r="S66" s="144">
        <f>SUM(S67:S72)</f>
        <v>0</v>
      </c>
      <c r="T66" s="142">
        <f>SUM(T67:T72)</f>
        <v>0</v>
      </c>
      <c r="U66" s="143"/>
      <c r="V66" s="144">
        <f>SUM(V67:V72)</f>
        <v>0</v>
      </c>
      <c r="W66" s="144">
        <f>SUM(W67:W72)</f>
        <v>694600</v>
      </c>
      <c r="X66" s="144">
        <f>SUM(X67:X72)</f>
        <v>694040</v>
      </c>
      <c r="Y66" s="144">
        <f t="shared" si="153"/>
        <v>560</v>
      </c>
      <c r="Z66" s="144">
        <f t="shared" si="154"/>
        <v>8.0621940685286493E-4</v>
      </c>
      <c r="AA66" s="146"/>
      <c r="AB66" s="118"/>
      <c r="AC66" s="118"/>
      <c r="AD66" s="118"/>
      <c r="AE66" s="118"/>
      <c r="AF66" s="118"/>
      <c r="AG66" s="118"/>
    </row>
    <row r="67" spans="1:33" ht="14.25" x14ac:dyDescent="0.2">
      <c r="A67" s="119" t="s">
        <v>76</v>
      </c>
      <c r="B67" s="120" t="s">
        <v>157</v>
      </c>
      <c r="C67" s="304" t="s">
        <v>333</v>
      </c>
      <c r="D67" s="203" t="s">
        <v>158</v>
      </c>
      <c r="E67" s="311">
        <v>2</v>
      </c>
      <c r="F67" s="313">
        <v>76720</v>
      </c>
      <c r="G67" s="314">
        <f t="shared" ref="G67:G71" si="163">E67*F67</f>
        <v>153440</v>
      </c>
      <c r="H67" s="346">
        <v>1</v>
      </c>
      <c r="I67" s="347">
        <v>153440</v>
      </c>
      <c r="J67" s="348">
        <f t="shared" ref="J67:J72" si="164">H67*I67</f>
        <v>153440</v>
      </c>
      <c r="K67" s="346"/>
      <c r="L67" s="347"/>
      <c r="M67" s="348">
        <f t="shared" ref="M67:M68" si="165">K67*L67</f>
        <v>0</v>
      </c>
      <c r="N67" s="346"/>
      <c r="O67" s="347"/>
      <c r="P67" s="348">
        <f t="shared" ref="P67:P68" si="166">N67*O67</f>
        <v>0</v>
      </c>
      <c r="Q67" s="346"/>
      <c r="R67" s="347"/>
      <c r="S67" s="348">
        <f t="shared" ref="S67:S68" si="167">Q67*R67</f>
        <v>0</v>
      </c>
      <c r="T67" s="346"/>
      <c r="U67" s="347"/>
      <c r="V67" s="348">
        <f t="shared" ref="V67:V68" si="168">T67*U67</f>
        <v>0</v>
      </c>
      <c r="W67" s="349">
        <f t="shared" ref="W67:W72" si="169">G67+M67+S67</f>
        <v>153440</v>
      </c>
      <c r="X67" s="350">
        <f t="shared" ref="X67:X72" si="170">J67+P67+V67</f>
        <v>153440</v>
      </c>
      <c r="Y67" s="350">
        <f t="shared" si="153"/>
        <v>0</v>
      </c>
      <c r="Z67" s="351">
        <f t="shared" si="154"/>
        <v>0</v>
      </c>
      <c r="AA67" s="129"/>
      <c r="AB67" s="131"/>
      <c r="AC67" s="131"/>
      <c r="AD67" s="131"/>
      <c r="AE67" s="131"/>
      <c r="AF67" s="131"/>
      <c r="AG67" s="131"/>
    </row>
    <row r="68" spans="1:33" ht="14.25" x14ac:dyDescent="0.2">
      <c r="A68" s="119" t="s">
        <v>76</v>
      </c>
      <c r="B68" s="120" t="s">
        <v>159</v>
      </c>
      <c r="C68" s="305" t="s">
        <v>334</v>
      </c>
      <c r="D68" s="203" t="s">
        <v>158</v>
      </c>
      <c r="E68" s="311">
        <v>2</v>
      </c>
      <c r="F68" s="313">
        <v>58480</v>
      </c>
      <c r="G68" s="314">
        <f t="shared" si="163"/>
        <v>116960</v>
      </c>
      <c r="H68" s="346">
        <v>2</v>
      </c>
      <c r="I68" s="347">
        <v>58500</v>
      </c>
      <c r="J68" s="348">
        <f t="shared" si="164"/>
        <v>117000</v>
      </c>
      <c r="K68" s="346"/>
      <c r="L68" s="347"/>
      <c r="M68" s="348">
        <f t="shared" si="165"/>
        <v>0</v>
      </c>
      <c r="N68" s="346"/>
      <c r="O68" s="347"/>
      <c r="P68" s="348">
        <f t="shared" si="166"/>
        <v>0</v>
      </c>
      <c r="Q68" s="346"/>
      <c r="R68" s="347"/>
      <c r="S68" s="348">
        <f t="shared" si="167"/>
        <v>0</v>
      </c>
      <c r="T68" s="346"/>
      <c r="U68" s="347"/>
      <c r="V68" s="348">
        <f t="shared" si="168"/>
        <v>0</v>
      </c>
      <c r="W68" s="349">
        <f t="shared" si="169"/>
        <v>116960</v>
      </c>
      <c r="X68" s="350">
        <f t="shared" si="170"/>
        <v>117000</v>
      </c>
      <c r="Y68" s="350">
        <f t="shared" si="153"/>
        <v>-40</v>
      </c>
      <c r="Z68" s="351">
        <f t="shared" si="154"/>
        <v>-3.4199726402188782E-4</v>
      </c>
      <c r="AA68" s="129"/>
      <c r="AB68" s="131"/>
      <c r="AC68" s="131"/>
      <c r="AD68" s="131"/>
      <c r="AE68" s="131"/>
      <c r="AF68" s="131"/>
      <c r="AG68" s="131"/>
    </row>
    <row r="69" spans="1:33" s="296" customFormat="1" ht="14.25" x14ac:dyDescent="0.2">
      <c r="A69" s="119" t="s">
        <v>76</v>
      </c>
      <c r="B69" s="206" t="s">
        <v>160</v>
      </c>
      <c r="C69" s="307" t="s">
        <v>338</v>
      </c>
      <c r="D69" s="203" t="s">
        <v>158</v>
      </c>
      <c r="E69" s="311">
        <v>2</v>
      </c>
      <c r="F69" s="313">
        <v>175300</v>
      </c>
      <c r="G69" s="314">
        <f t="shared" si="163"/>
        <v>350600</v>
      </c>
      <c r="H69" s="352">
        <v>2</v>
      </c>
      <c r="I69" s="353">
        <v>175000</v>
      </c>
      <c r="J69" s="348">
        <f t="shared" si="164"/>
        <v>350000</v>
      </c>
      <c r="K69" s="352"/>
      <c r="L69" s="353"/>
      <c r="M69" s="354"/>
      <c r="N69" s="352"/>
      <c r="O69" s="353"/>
      <c r="P69" s="354"/>
      <c r="Q69" s="352"/>
      <c r="R69" s="353"/>
      <c r="S69" s="354"/>
      <c r="T69" s="352"/>
      <c r="U69" s="353"/>
      <c r="V69" s="354"/>
      <c r="W69" s="349">
        <f t="shared" si="169"/>
        <v>350600</v>
      </c>
      <c r="X69" s="350">
        <f t="shared" si="170"/>
        <v>350000</v>
      </c>
      <c r="Y69" s="350">
        <f t="shared" si="153"/>
        <v>600</v>
      </c>
      <c r="Z69" s="351">
        <f t="shared" si="154"/>
        <v>1.7113519680547634E-3</v>
      </c>
      <c r="AA69" s="139"/>
      <c r="AB69" s="131"/>
      <c r="AC69" s="131"/>
      <c r="AD69" s="131"/>
      <c r="AE69" s="131"/>
      <c r="AF69" s="131"/>
      <c r="AG69" s="131"/>
    </row>
    <row r="70" spans="1:33" s="296" customFormat="1" ht="14.25" x14ac:dyDescent="0.2">
      <c r="A70" s="119" t="s">
        <v>76</v>
      </c>
      <c r="B70" s="206" t="s">
        <v>335</v>
      </c>
      <c r="C70" s="308" t="s">
        <v>339</v>
      </c>
      <c r="D70" s="203" t="s">
        <v>158</v>
      </c>
      <c r="E70" s="311">
        <v>2</v>
      </c>
      <c r="F70" s="313">
        <v>16800</v>
      </c>
      <c r="G70" s="314">
        <f t="shared" si="163"/>
        <v>33600</v>
      </c>
      <c r="H70" s="352">
        <v>2</v>
      </c>
      <c r="I70" s="353">
        <v>16800</v>
      </c>
      <c r="J70" s="348">
        <f t="shared" si="164"/>
        <v>33600</v>
      </c>
      <c r="K70" s="352"/>
      <c r="L70" s="353"/>
      <c r="M70" s="354"/>
      <c r="N70" s="352"/>
      <c r="O70" s="353"/>
      <c r="P70" s="354"/>
      <c r="Q70" s="352"/>
      <c r="R70" s="353"/>
      <c r="S70" s="354"/>
      <c r="T70" s="352"/>
      <c r="U70" s="353"/>
      <c r="V70" s="354"/>
      <c r="W70" s="349">
        <f t="shared" si="169"/>
        <v>33600</v>
      </c>
      <c r="X70" s="350">
        <f t="shared" si="170"/>
        <v>33600</v>
      </c>
      <c r="Y70" s="350">
        <f t="shared" si="153"/>
        <v>0</v>
      </c>
      <c r="Z70" s="351">
        <f t="shared" si="154"/>
        <v>0</v>
      </c>
      <c r="AA70" s="139"/>
      <c r="AB70" s="131"/>
      <c r="AC70" s="131"/>
      <c r="AD70" s="131"/>
      <c r="AE70" s="131"/>
      <c r="AF70" s="131"/>
      <c r="AG70" s="131"/>
    </row>
    <row r="71" spans="1:33" s="296" customFormat="1" ht="14.25" x14ac:dyDescent="0.2">
      <c r="A71" s="119" t="s">
        <v>76</v>
      </c>
      <c r="B71" s="206" t="s">
        <v>336</v>
      </c>
      <c r="C71" s="304" t="s">
        <v>340</v>
      </c>
      <c r="D71" s="203" t="s">
        <v>158</v>
      </c>
      <c r="E71" s="311">
        <v>2</v>
      </c>
      <c r="F71" s="313">
        <v>20000</v>
      </c>
      <c r="G71" s="314">
        <f t="shared" si="163"/>
        <v>40000</v>
      </c>
      <c r="H71" s="352">
        <v>2</v>
      </c>
      <c r="I71" s="353">
        <v>20000</v>
      </c>
      <c r="J71" s="348">
        <f t="shared" si="164"/>
        <v>40000</v>
      </c>
      <c r="K71" s="352"/>
      <c r="L71" s="353"/>
      <c r="M71" s="354"/>
      <c r="N71" s="352"/>
      <c r="O71" s="353"/>
      <c r="P71" s="354"/>
      <c r="Q71" s="352"/>
      <c r="R71" s="353"/>
      <c r="S71" s="354"/>
      <c r="T71" s="352"/>
      <c r="U71" s="353"/>
      <c r="V71" s="354"/>
      <c r="W71" s="349">
        <f t="shared" si="169"/>
        <v>40000</v>
      </c>
      <c r="X71" s="350">
        <f t="shared" si="170"/>
        <v>40000</v>
      </c>
      <c r="Y71" s="350">
        <f t="shared" si="153"/>
        <v>0</v>
      </c>
      <c r="Z71" s="351">
        <f t="shared" si="154"/>
        <v>0</v>
      </c>
      <c r="AA71" s="139"/>
      <c r="AB71" s="131"/>
      <c r="AC71" s="131"/>
      <c r="AD71" s="131"/>
      <c r="AE71" s="131"/>
      <c r="AF71" s="131"/>
      <c r="AG71" s="131"/>
    </row>
    <row r="72" spans="1:33" s="296" customFormat="1" ht="30" customHeight="1" thickBot="1" x14ac:dyDescent="0.25">
      <c r="A72" s="119" t="s">
        <v>76</v>
      </c>
      <c r="B72" s="206" t="s">
        <v>337</v>
      </c>
      <c r="C72" s="306" t="s">
        <v>135</v>
      </c>
      <c r="D72" s="203" t="s">
        <v>158</v>
      </c>
      <c r="E72" s="355"/>
      <c r="F72" s="356"/>
      <c r="G72" s="354"/>
      <c r="H72" s="352"/>
      <c r="I72" s="353"/>
      <c r="J72" s="348">
        <f t="shared" si="164"/>
        <v>0</v>
      </c>
      <c r="K72" s="352"/>
      <c r="L72" s="353"/>
      <c r="M72" s="354"/>
      <c r="N72" s="352"/>
      <c r="O72" s="353"/>
      <c r="P72" s="354"/>
      <c r="Q72" s="352"/>
      <c r="R72" s="353"/>
      <c r="S72" s="354"/>
      <c r="T72" s="352"/>
      <c r="U72" s="353"/>
      <c r="V72" s="354"/>
      <c r="W72" s="349">
        <f t="shared" si="169"/>
        <v>0</v>
      </c>
      <c r="X72" s="350">
        <f t="shared" si="170"/>
        <v>0</v>
      </c>
      <c r="Y72" s="350">
        <f t="shared" si="153"/>
        <v>0</v>
      </c>
      <c r="Z72" s="351" t="e">
        <f t="shared" si="154"/>
        <v>#DIV/0!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08" t="s">
        <v>73</v>
      </c>
      <c r="B73" s="155" t="s">
        <v>161</v>
      </c>
      <c r="C73" s="153" t="s">
        <v>162</v>
      </c>
      <c r="D73" s="141"/>
      <c r="E73" s="357">
        <f>SUM(E74:E76)</f>
        <v>0</v>
      </c>
      <c r="F73" s="358"/>
      <c r="G73" s="359">
        <f t="shared" ref="G73:H73" si="171">SUM(G74:G76)</f>
        <v>0</v>
      </c>
      <c r="H73" s="357">
        <f t="shared" si="171"/>
        <v>0</v>
      </c>
      <c r="I73" s="358"/>
      <c r="J73" s="359">
        <f t="shared" ref="J73:K73" si="172">SUM(J74:J76)</f>
        <v>0</v>
      </c>
      <c r="K73" s="357">
        <f t="shared" si="172"/>
        <v>0</v>
      </c>
      <c r="L73" s="358"/>
      <c r="M73" s="359">
        <f t="shared" ref="M73:N73" si="173">SUM(M74:M76)</f>
        <v>0</v>
      </c>
      <c r="N73" s="357">
        <f t="shared" si="173"/>
        <v>0</v>
      </c>
      <c r="O73" s="358"/>
      <c r="P73" s="359">
        <f t="shared" ref="P73:Q73" si="174">SUM(P74:P76)</f>
        <v>0</v>
      </c>
      <c r="Q73" s="357">
        <f t="shared" si="174"/>
        <v>0</v>
      </c>
      <c r="R73" s="358"/>
      <c r="S73" s="359">
        <f t="shared" ref="S73:T73" si="175">SUM(S74:S76)</f>
        <v>0</v>
      </c>
      <c r="T73" s="357">
        <f t="shared" si="175"/>
        <v>0</v>
      </c>
      <c r="U73" s="358"/>
      <c r="V73" s="359">
        <f t="shared" ref="V73:X73" si="176">SUM(V74:V76)</f>
        <v>0</v>
      </c>
      <c r="W73" s="359">
        <f t="shared" si="176"/>
        <v>0</v>
      </c>
      <c r="X73" s="359">
        <f t="shared" si="176"/>
        <v>0</v>
      </c>
      <c r="Y73" s="359">
        <f t="shared" si="153"/>
        <v>0</v>
      </c>
      <c r="Z73" s="359" t="e">
        <f t="shared" si="154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customHeight="1" x14ac:dyDescent="0.2">
      <c r="A74" s="119" t="s">
        <v>76</v>
      </c>
      <c r="B74" s="120" t="s">
        <v>163</v>
      </c>
      <c r="C74" s="202" t="s">
        <v>164</v>
      </c>
      <c r="D74" s="203" t="s">
        <v>165</v>
      </c>
      <c r="E74" s="346"/>
      <c r="F74" s="347"/>
      <c r="G74" s="348">
        <f t="shared" ref="G74:G76" si="177">E74*F74</f>
        <v>0</v>
      </c>
      <c r="H74" s="346"/>
      <c r="I74" s="347"/>
      <c r="J74" s="348">
        <f t="shared" ref="J74:J76" si="178">H74*I74</f>
        <v>0</v>
      </c>
      <c r="K74" s="346"/>
      <c r="L74" s="347"/>
      <c r="M74" s="348">
        <f t="shared" ref="M74:M76" si="179">K74*L74</f>
        <v>0</v>
      </c>
      <c r="N74" s="346"/>
      <c r="O74" s="347"/>
      <c r="P74" s="348">
        <f t="shared" ref="P74:P76" si="180">N74*O74</f>
        <v>0</v>
      </c>
      <c r="Q74" s="346"/>
      <c r="R74" s="347"/>
      <c r="S74" s="348">
        <f t="shared" ref="S74:S76" si="181">Q74*R74</f>
        <v>0</v>
      </c>
      <c r="T74" s="346"/>
      <c r="U74" s="347"/>
      <c r="V74" s="348">
        <f t="shared" ref="V74:V76" si="182">T74*U74</f>
        <v>0</v>
      </c>
      <c r="W74" s="349">
        <f t="shared" ref="W74:W76" si="183">G74+M74+S74</f>
        <v>0</v>
      </c>
      <c r="X74" s="350">
        <f t="shared" ref="X74:X76" si="184">J74+P74+V74</f>
        <v>0</v>
      </c>
      <c r="Y74" s="350">
        <f t="shared" si="153"/>
        <v>0</v>
      </c>
      <c r="Z74" s="351" t="e">
        <f t="shared" si="154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19" t="s">
        <v>76</v>
      </c>
      <c r="B75" s="120" t="s">
        <v>166</v>
      </c>
      <c r="C75" s="202" t="s">
        <v>167</v>
      </c>
      <c r="D75" s="203" t="s">
        <v>165</v>
      </c>
      <c r="E75" s="346"/>
      <c r="F75" s="347"/>
      <c r="G75" s="348">
        <f t="shared" si="177"/>
        <v>0</v>
      </c>
      <c r="H75" s="346"/>
      <c r="I75" s="347"/>
      <c r="J75" s="348">
        <f t="shared" si="178"/>
        <v>0</v>
      </c>
      <c r="K75" s="346"/>
      <c r="L75" s="347"/>
      <c r="M75" s="348">
        <f t="shared" si="179"/>
        <v>0</v>
      </c>
      <c r="N75" s="346"/>
      <c r="O75" s="347"/>
      <c r="P75" s="348">
        <f t="shared" si="180"/>
        <v>0</v>
      </c>
      <c r="Q75" s="346"/>
      <c r="R75" s="347"/>
      <c r="S75" s="348">
        <f t="shared" si="181"/>
        <v>0</v>
      </c>
      <c r="T75" s="346"/>
      <c r="U75" s="347"/>
      <c r="V75" s="348">
        <f t="shared" si="182"/>
        <v>0</v>
      </c>
      <c r="W75" s="349">
        <f t="shared" si="183"/>
        <v>0</v>
      </c>
      <c r="X75" s="350">
        <f t="shared" si="184"/>
        <v>0</v>
      </c>
      <c r="Y75" s="350">
        <f t="shared" si="153"/>
        <v>0</v>
      </c>
      <c r="Z75" s="351" t="e">
        <f t="shared" si="154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thickBot="1" x14ac:dyDescent="0.25">
      <c r="A76" s="132" t="s">
        <v>76</v>
      </c>
      <c r="B76" s="154" t="s">
        <v>168</v>
      </c>
      <c r="C76" s="204" t="s">
        <v>169</v>
      </c>
      <c r="D76" s="205" t="s">
        <v>165</v>
      </c>
      <c r="E76" s="352"/>
      <c r="F76" s="353"/>
      <c r="G76" s="354">
        <f t="shared" si="177"/>
        <v>0</v>
      </c>
      <c r="H76" s="352"/>
      <c r="I76" s="353"/>
      <c r="J76" s="354">
        <f t="shared" si="178"/>
        <v>0</v>
      </c>
      <c r="K76" s="352"/>
      <c r="L76" s="353"/>
      <c r="M76" s="354">
        <f t="shared" si="179"/>
        <v>0</v>
      </c>
      <c r="N76" s="352"/>
      <c r="O76" s="353"/>
      <c r="P76" s="354">
        <f t="shared" si="180"/>
        <v>0</v>
      </c>
      <c r="Q76" s="352"/>
      <c r="R76" s="353"/>
      <c r="S76" s="354">
        <f t="shared" si="181"/>
        <v>0</v>
      </c>
      <c r="T76" s="352"/>
      <c r="U76" s="353"/>
      <c r="V76" s="354">
        <f t="shared" si="182"/>
        <v>0</v>
      </c>
      <c r="W76" s="360">
        <f t="shared" si="183"/>
        <v>0</v>
      </c>
      <c r="X76" s="350">
        <f t="shared" si="184"/>
        <v>0</v>
      </c>
      <c r="Y76" s="350">
        <f t="shared" si="153"/>
        <v>0</v>
      </c>
      <c r="Z76" s="351" t="e">
        <f t="shared" si="154"/>
        <v>#DIV/0!</v>
      </c>
      <c r="AA76" s="13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08" t="s">
        <v>73</v>
      </c>
      <c r="B77" s="155" t="s">
        <v>170</v>
      </c>
      <c r="C77" s="153" t="s">
        <v>171</v>
      </c>
      <c r="D77" s="141"/>
      <c r="E77" s="357">
        <f>SUM(E78:E80)</f>
        <v>0</v>
      </c>
      <c r="F77" s="358"/>
      <c r="G77" s="359">
        <f t="shared" ref="G77:H77" si="185">SUM(G78:G80)</f>
        <v>0</v>
      </c>
      <c r="H77" s="357">
        <f t="shared" si="185"/>
        <v>0</v>
      </c>
      <c r="I77" s="358"/>
      <c r="J77" s="359">
        <f t="shared" ref="J77:K77" si="186">SUM(J78:J80)</f>
        <v>0</v>
      </c>
      <c r="K77" s="357">
        <f t="shared" si="186"/>
        <v>0</v>
      </c>
      <c r="L77" s="358"/>
      <c r="M77" s="359">
        <f t="shared" ref="M77:N77" si="187">SUM(M78:M80)</f>
        <v>0</v>
      </c>
      <c r="N77" s="357">
        <f t="shared" si="187"/>
        <v>0</v>
      </c>
      <c r="O77" s="358"/>
      <c r="P77" s="359">
        <f t="shared" ref="P77:Q77" si="188">SUM(P78:P80)</f>
        <v>0</v>
      </c>
      <c r="Q77" s="357">
        <f t="shared" si="188"/>
        <v>0</v>
      </c>
      <c r="R77" s="358"/>
      <c r="S77" s="359">
        <f t="shared" ref="S77:T77" si="189">SUM(S78:S80)</f>
        <v>0</v>
      </c>
      <c r="T77" s="357">
        <f t="shared" si="189"/>
        <v>0</v>
      </c>
      <c r="U77" s="358"/>
      <c r="V77" s="359">
        <f t="shared" ref="V77:X77" si="190">SUM(V78:V80)</f>
        <v>0</v>
      </c>
      <c r="W77" s="359">
        <f t="shared" si="190"/>
        <v>0</v>
      </c>
      <c r="X77" s="359">
        <f t="shared" si="190"/>
        <v>0</v>
      </c>
      <c r="Y77" s="359">
        <f t="shared" si="153"/>
        <v>0</v>
      </c>
      <c r="Z77" s="359" t="e">
        <f t="shared" si="154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customHeight="1" x14ac:dyDescent="0.2">
      <c r="A78" s="119" t="s">
        <v>76</v>
      </c>
      <c r="B78" s="120" t="s">
        <v>172</v>
      </c>
      <c r="C78" s="188" t="s">
        <v>173</v>
      </c>
      <c r="D78" s="203" t="s">
        <v>111</v>
      </c>
      <c r="E78" s="346"/>
      <c r="F78" s="347"/>
      <c r="G78" s="348">
        <f t="shared" ref="G78:G80" si="191">E78*F78</f>
        <v>0</v>
      </c>
      <c r="H78" s="346"/>
      <c r="I78" s="347"/>
      <c r="J78" s="348">
        <f t="shared" ref="J78:J80" si="192">H78*I78</f>
        <v>0</v>
      </c>
      <c r="K78" s="346"/>
      <c r="L78" s="347"/>
      <c r="M78" s="348">
        <f t="shared" ref="M78:M80" si="193">K78*L78</f>
        <v>0</v>
      </c>
      <c r="N78" s="346"/>
      <c r="O78" s="347"/>
      <c r="P78" s="348">
        <f t="shared" ref="P78:P80" si="194">N78*O78</f>
        <v>0</v>
      </c>
      <c r="Q78" s="346"/>
      <c r="R78" s="347"/>
      <c r="S78" s="348">
        <f t="shared" ref="S78:S80" si="195">Q78*R78</f>
        <v>0</v>
      </c>
      <c r="T78" s="346"/>
      <c r="U78" s="347"/>
      <c r="V78" s="348">
        <f t="shared" ref="V78:V80" si="196">T78*U78</f>
        <v>0</v>
      </c>
      <c r="W78" s="349">
        <f t="shared" ref="W78:W80" si="197">G78+M78+S78</f>
        <v>0</v>
      </c>
      <c r="X78" s="350">
        <f t="shared" ref="X78:X80" si="198">J78+P78+V78</f>
        <v>0</v>
      </c>
      <c r="Y78" s="350">
        <f t="shared" si="153"/>
        <v>0</v>
      </c>
      <c r="Z78" s="351" t="e">
        <f t="shared" si="154"/>
        <v>#DIV/0!</v>
      </c>
      <c r="AA78" s="129"/>
      <c r="AB78" s="131"/>
      <c r="AC78" s="131"/>
      <c r="AD78" s="131"/>
      <c r="AE78" s="131"/>
      <c r="AF78" s="131"/>
      <c r="AG78" s="131"/>
    </row>
    <row r="79" spans="1:33" ht="18" customHeight="1" x14ac:dyDescent="0.2">
      <c r="A79" s="119" t="s">
        <v>76</v>
      </c>
      <c r="B79" s="206" t="s">
        <v>174</v>
      </c>
      <c r="C79" s="188" t="s">
        <v>173</v>
      </c>
      <c r="D79" s="203" t="s">
        <v>111</v>
      </c>
      <c r="E79" s="346"/>
      <c r="F79" s="347"/>
      <c r="G79" s="348">
        <f t="shared" si="191"/>
        <v>0</v>
      </c>
      <c r="H79" s="346"/>
      <c r="I79" s="347"/>
      <c r="J79" s="348">
        <f t="shared" si="192"/>
        <v>0</v>
      </c>
      <c r="K79" s="346"/>
      <c r="L79" s="347"/>
      <c r="M79" s="348">
        <f t="shared" si="193"/>
        <v>0</v>
      </c>
      <c r="N79" s="346"/>
      <c r="O79" s="347"/>
      <c r="P79" s="348">
        <f t="shared" si="194"/>
        <v>0</v>
      </c>
      <c r="Q79" s="346"/>
      <c r="R79" s="347"/>
      <c r="S79" s="348">
        <f t="shared" si="195"/>
        <v>0</v>
      </c>
      <c r="T79" s="346"/>
      <c r="U79" s="347"/>
      <c r="V79" s="348">
        <f t="shared" si="196"/>
        <v>0</v>
      </c>
      <c r="W79" s="349">
        <f t="shared" si="197"/>
        <v>0</v>
      </c>
      <c r="X79" s="350">
        <f t="shared" si="198"/>
        <v>0</v>
      </c>
      <c r="Y79" s="350">
        <f t="shared" si="153"/>
        <v>0</v>
      </c>
      <c r="Z79" s="351" t="e">
        <f t="shared" si="154"/>
        <v>#DIV/0!</v>
      </c>
      <c r="AA79" s="129"/>
      <c r="AB79" s="131"/>
      <c r="AC79" s="131"/>
      <c r="AD79" s="131"/>
      <c r="AE79" s="131"/>
      <c r="AF79" s="131"/>
      <c r="AG79" s="131"/>
    </row>
    <row r="80" spans="1:33" ht="17.25" customHeight="1" thickBot="1" x14ac:dyDescent="0.25">
      <c r="A80" s="132" t="s">
        <v>76</v>
      </c>
      <c r="B80" s="207" t="s">
        <v>175</v>
      </c>
      <c r="C80" s="164" t="s">
        <v>173</v>
      </c>
      <c r="D80" s="205" t="s">
        <v>111</v>
      </c>
      <c r="E80" s="352"/>
      <c r="F80" s="353"/>
      <c r="G80" s="354">
        <f t="shared" si="191"/>
        <v>0</v>
      </c>
      <c r="H80" s="352"/>
      <c r="I80" s="353"/>
      <c r="J80" s="354">
        <f t="shared" si="192"/>
        <v>0</v>
      </c>
      <c r="K80" s="352"/>
      <c r="L80" s="353"/>
      <c r="M80" s="354">
        <f t="shared" si="193"/>
        <v>0</v>
      </c>
      <c r="N80" s="352"/>
      <c r="O80" s="353"/>
      <c r="P80" s="354">
        <f t="shared" si="194"/>
        <v>0</v>
      </c>
      <c r="Q80" s="352"/>
      <c r="R80" s="353"/>
      <c r="S80" s="354">
        <f t="shared" si="195"/>
        <v>0</v>
      </c>
      <c r="T80" s="352"/>
      <c r="U80" s="353"/>
      <c r="V80" s="354">
        <f t="shared" si="196"/>
        <v>0</v>
      </c>
      <c r="W80" s="360">
        <f t="shared" si="197"/>
        <v>0</v>
      </c>
      <c r="X80" s="350">
        <f t="shared" si="198"/>
        <v>0</v>
      </c>
      <c r="Y80" s="350">
        <f t="shared" si="153"/>
        <v>0</v>
      </c>
      <c r="Z80" s="351" t="e">
        <f t="shared" si="154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08" t="s">
        <v>73</v>
      </c>
      <c r="B81" s="155" t="s">
        <v>176</v>
      </c>
      <c r="C81" s="153" t="s">
        <v>177</v>
      </c>
      <c r="D81" s="141"/>
      <c r="E81" s="357">
        <f>SUM(E82:E84)</f>
        <v>801</v>
      </c>
      <c r="F81" s="358"/>
      <c r="G81" s="359">
        <f t="shared" ref="G81:H81" si="199">SUM(G82:G84)</f>
        <v>200000</v>
      </c>
      <c r="H81" s="357">
        <f t="shared" si="199"/>
        <v>801</v>
      </c>
      <c r="I81" s="358"/>
      <c r="J81" s="359">
        <f t="shared" ref="J81:K81" si="200">SUM(J82:J84)</f>
        <v>200000</v>
      </c>
      <c r="K81" s="357">
        <f t="shared" si="200"/>
        <v>0</v>
      </c>
      <c r="L81" s="358"/>
      <c r="M81" s="359">
        <f t="shared" ref="M81:N81" si="201">SUM(M82:M84)</f>
        <v>0</v>
      </c>
      <c r="N81" s="357">
        <f t="shared" si="201"/>
        <v>0</v>
      </c>
      <c r="O81" s="358"/>
      <c r="P81" s="359">
        <f t="shared" ref="P81:Q81" si="202">SUM(P82:P84)</f>
        <v>0</v>
      </c>
      <c r="Q81" s="357">
        <f t="shared" si="202"/>
        <v>0</v>
      </c>
      <c r="R81" s="358"/>
      <c r="S81" s="359">
        <f t="shared" ref="S81:T81" si="203">SUM(S82:S84)</f>
        <v>0</v>
      </c>
      <c r="T81" s="357">
        <f t="shared" si="203"/>
        <v>0</v>
      </c>
      <c r="U81" s="358"/>
      <c r="V81" s="359">
        <f t="shared" ref="V81:X81" si="204">SUM(V82:V84)</f>
        <v>0</v>
      </c>
      <c r="W81" s="359">
        <f t="shared" si="204"/>
        <v>200000</v>
      </c>
      <c r="X81" s="359">
        <f t="shared" si="204"/>
        <v>200000</v>
      </c>
      <c r="Y81" s="359">
        <f t="shared" si="153"/>
        <v>0</v>
      </c>
      <c r="Z81" s="359">
        <f t="shared" si="154"/>
        <v>0</v>
      </c>
      <c r="AA81" s="146"/>
      <c r="AB81" s="118"/>
      <c r="AC81" s="118"/>
      <c r="AD81" s="118"/>
      <c r="AE81" s="118"/>
      <c r="AF81" s="118"/>
      <c r="AG81" s="118"/>
    </row>
    <row r="82" spans="1:33" ht="17.25" customHeight="1" x14ac:dyDescent="0.2">
      <c r="A82" s="119" t="s">
        <v>76</v>
      </c>
      <c r="B82" s="120" t="s">
        <v>178</v>
      </c>
      <c r="C82" s="315" t="s">
        <v>341</v>
      </c>
      <c r="D82" s="203" t="s">
        <v>111</v>
      </c>
      <c r="E82" s="346">
        <v>1</v>
      </c>
      <c r="F82" s="347">
        <v>120000</v>
      </c>
      <c r="G82" s="348">
        <f t="shared" ref="G82:G84" si="205">E82*F82</f>
        <v>120000</v>
      </c>
      <c r="H82" s="346">
        <v>1</v>
      </c>
      <c r="I82" s="347">
        <v>120000</v>
      </c>
      <c r="J82" s="348">
        <f t="shared" ref="J82:J84" si="206">H82*I82</f>
        <v>120000</v>
      </c>
      <c r="K82" s="346"/>
      <c r="L82" s="347"/>
      <c r="M82" s="348">
        <f t="shared" ref="M82:M84" si="207">K82*L82</f>
        <v>0</v>
      </c>
      <c r="N82" s="346"/>
      <c r="O82" s="347"/>
      <c r="P82" s="348">
        <f t="shared" ref="P82:P84" si="208">N82*O82</f>
        <v>0</v>
      </c>
      <c r="Q82" s="346"/>
      <c r="R82" s="347"/>
      <c r="S82" s="348">
        <f t="shared" ref="S82:S84" si="209">Q82*R82</f>
        <v>0</v>
      </c>
      <c r="T82" s="346"/>
      <c r="U82" s="347"/>
      <c r="V82" s="348">
        <f t="shared" ref="V82:V84" si="210">T82*U82</f>
        <v>0</v>
      </c>
      <c r="W82" s="349">
        <f t="shared" ref="W82:W84" si="211">G82+M82+S82</f>
        <v>120000</v>
      </c>
      <c r="X82" s="350">
        <f t="shared" ref="X82:X84" si="212">J82+P82+V82</f>
        <v>120000</v>
      </c>
      <c r="Y82" s="350">
        <f t="shared" si="153"/>
        <v>0</v>
      </c>
      <c r="Z82" s="351">
        <f t="shared" si="154"/>
        <v>0</v>
      </c>
      <c r="AA82" s="129"/>
      <c r="AB82" s="131"/>
      <c r="AC82" s="131"/>
      <c r="AD82" s="131"/>
      <c r="AE82" s="131"/>
      <c r="AF82" s="131"/>
      <c r="AG82" s="131"/>
    </row>
    <row r="83" spans="1:33" ht="15.75" customHeight="1" x14ac:dyDescent="0.2">
      <c r="A83" s="119" t="s">
        <v>76</v>
      </c>
      <c r="B83" s="120" t="s">
        <v>179</v>
      </c>
      <c r="C83" s="315" t="s">
        <v>342</v>
      </c>
      <c r="D83" s="203" t="s">
        <v>111</v>
      </c>
      <c r="E83" s="346">
        <v>800</v>
      </c>
      <c r="F83" s="347">
        <v>100</v>
      </c>
      <c r="G83" s="348">
        <f t="shared" si="205"/>
        <v>80000</v>
      </c>
      <c r="H83" s="346">
        <v>800</v>
      </c>
      <c r="I83" s="347">
        <v>100</v>
      </c>
      <c r="J83" s="348">
        <f t="shared" si="206"/>
        <v>80000</v>
      </c>
      <c r="K83" s="346"/>
      <c r="L83" s="347"/>
      <c r="M83" s="348">
        <f t="shared" si="207"/>
        <v>0</v>
      </c>
      <c r="N83" s="346"/>
      <c r="O83" s="347"/>
      <c r="P83" s="348">
        <f t="shared" si="208"/>
        <v>0</v>
      </c>
      <c r="Q83" s="346"/>
      <c r="R83" s="347"/>
      <c r="S83" s="348">
        <f t="shared" si="209"/>
        <v>0</v>
      </c>
      <c r="T83" s="346"/>
      <c r="U83" s="347"/>
      <c r="V83" s="348">
        <f t="shared" si="210"/>
        <v>0</v>
      </c>
      <c r="W83" s="349">
        <f t="shared" si="211"/>
        <v>80000</v>
      </c>
      <c r="X83" s="350">
        <f t="shared" si="212"/>
        <v>80000</v>
      </c>
      <c r="Y83" s="350">
        <f t="shared" si="153"/>
        <v>0</v>
      </c>
      <c r="Z83" s="351">
        <f t="shared" si="154"/>
        <v>0</v>
      </c>
      <c r="AA83" s="129"/>
      <c r="AB83" s="131"/>
      <c r="AC83" s="131"/>
      <c r="AD83" s="131"/>
      <c r="AE83" s="131"/>
      <c r="AF83" s="131"/>
      <c r="AG83" s="131"/>
    </row>
    <row r="84" spans="1:33" ht="15.75" customHeight="1" thickBot="1" x14ac:dyDescent="0.25">
      <c r="A84" s="132" t="s">
        <v>76</v>
      </c>
      <c r="B84" s="154" t="s">
        <v>180</v>
      </c>
      <c r="C84" s="164" t="s">
        <v>173</v>
      </c>
      <c r="D84" s="205" t="s">
        <v>111</v>
      </c>
      <c r="E84" s="352"/>
      <c r="F84" s="353"/>
      <c r="G84" s="354">
        <f t="shared" si="205"/>
        <v>0</v>
      </c>
      <c r="H84" s="352"/>
      <c r="I84" s="353"/>
      <c r="J84" s="354">
        <f t="shared" si="206"/>
        <v>0</v>
      </c>
      <c r="K84" s="352"/>
      <c r="L84" s="353"/>
      <c r="M84" s="354">
        <f t="shared" si="207"/>
        <v>0</v>
      </c>
      <c r="N84" s="352"/>
      <c r="O84" s="353"/>
      <c r="P84" s="354">
        <f t="shared" si="208"/>
        <v>0</v>
      </c>
      <c r="Q84" s="352"/>
      <c r="R84" s="353"/>
      <c r="S84" s="354">
        <f t="shared" si="209"/>
        <v>0</v>
      </c>
      <c r="T84" s="352"/>
      <c r="U84" s="353"/>
      <c r="V84" s="354">
        <f t="shared" si="210"/>
        <v>0</v>
      </c>
      <c r="W84" s="360">
        <f t="shared" si="211"/>
        <v>0</v>
      </c>
      <c r="X84" s="350">
        <f t="shared" si="212"/>
        <v>0</v>
      </c>
      <c r="Y84" s="361">
        <f t="shared" si="153"/>
        <v>0</v>
      </c>
      <c r="Z84" s="351" t="e">
        <f t="shared" si="154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thickBot="1" x14ac:dyDescent="0.25">
      <c r="A85" s="167" t="s">
        <v>181</v>
      </c>
      <c r="B85" s="168"/>
      <c r="C85" s="169"/>
      <c r="D85" s="170"/>
      <c r="E85" s="362">
        <f>E81+E77+E73+E66+E62</f>
        <v>811</v>
      </c>
      <c r="F85" s="363"/>
      <c r="G85" s="364">
        <f>G81+G77+G73+G66+G62</f>
        <v>894600</v>
      </c>
      <c r="H85" s="362">
        <f>H81+H77+H73+H66+H62</f>
        <v>810</v>
      </c>
      <c r="I85" s="363"/>
      <c r="J85" s="364">
        <f>J81+J77+J73+J66+J62</f>
        <v>894040</v>
      </c>
      <c r="K85" s="365">
        <f>K81+K77+K73+K66+K62</f>
        <v>0</v>
      </c>
      <c r="L85" s="363"/>
      <c r="M85" s="364">
        <f>M81+M77+M73+M66+M62</f>
        <v>0</v>
      </c>
      <c r="N85" s="365">
        <f>N81+N77+N73+N66+N62</f>
        <v>0</v>
      </c>
      <c r="O85" s="363"/>
      <c r="P85" s="364">
        <f>P81+P77+P73+P66+P62</f>
        <v>0</v>
      </c>
      <c r="Q85" s="365">
        <f>Q81+Q77+Q73+Q66+Q62</f>
        <v>0</v>
      </c>
      <c r="R85" s="363"/>
      <c r="S85" s="364">
        <f>S81+S77+S73+S66+S62</f>
        <v>0</v>
      </c>
      <c r="T85" s="365">
        <f>T81+T77+T73+T66+T62</f>
        <v>0</v>
      </c>
      <c r="U85" s="363"/>
      <c r="V85" s="364">
        <f>V81+V77+V73+V66+V62</f>
        <v>0</v>
      </c>
      <c r="W85" s="366">
        <f>W81+W77+W73+W66+W62</f>
        <v>894600</v>
      </c>
      <c r="X85" s="367">
        <f>X81+X77+X73+X66+X62</f>
        <v>894040</v>
      </c>
      <c r="Y85" s="368">
        <f t="shared" si="153"/>
        <v>560</v>
      </c>
      <c r="Z85" s="368">
        <f t="shared" si="154"/>
        <v>6.2597809076682311E-4</v>
      </c>
      <c r="AA85" s="178"/>
      <c r="AB85" s="7"/>
      <c r="AC85" s="7"/>
      <c r="AD85" s="7"/>
      <c r="AE85" s="7"/>
      <c r="AF85" s="7"/>
      <c r="AG85" s="7"/>
    </row>
    <row r="86" spans="1:33" ht="30" customHeight="1" thickBot="1" x14ac:dyDescent="0.25">
      <c r="A86" s="208" t="s">
        <v>71</v>
      </c>
      <c r="B86" s="209">
        <v>5</v>
      </c>
      <c r="C86" s="339" t="s">
        <v>182</v>
      </c>
      <c r="D86" s="104"/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70"/>
      <c r="X86" s="370"/>
      <c r="Y86" s="371"/>
      <c r="Z86" s="370"/>
      <c r="AA86" s="107"/>
      <c r="AB86" s="7"/>
      <c r="AC86" s="7"/>
      <c r="AD86" s="7"/>
      <c r="AE86" s="7"/>
      <c r="AF86" s="7"/>
      <c r="AG86" s="7"/>
    </row>
    <row r="87" spans="1:33" ht="30" customHeight="1" x14ac:dyDescent="0.2">
      <c r="A87" s="108" t="s">
        <v>73</v>
      </c>
      <c r="B87" s="155" t="s">
        <v>183</v>
      </c>
      <c r="C87" s="140" t="s">
        <v>184</v>
      </c>
      <c r="D87" s="141"/>
      <c r="E87" s="357">
        <f>SUM(E88:E90)</f>
        <v>210</v>
      </c>
      <c r="F87" s="358"/>
      <c r="G87" s="359">
        <f t="shared" ref="G87:H87" si="213">SUM(G88:G90)</f>
        <v>31500</v>
      </c>
      <c r="H87" s="357">
        <f t="shared" si="213"/>
        <v>210</v>
      </c>
      <c r="I87" s="358"/>
      <c r="J87" s="359">
        <f t="shared" ref="J87:K87" si="214">SUM(J88:J90)</f>
        <v>25200</v>
      </c>
      <c r="K87" s="357">
        <f t="shared" si="214"/>
        <v>0</v>
      </c>
      <c r="L87" s="358"/>
      <c r="M87" s="359">
        <f t="shared" ref="M87:N87" si="215">SUM(M88:M90)</f>
        <v>0</v>
      </c>
      <c r="N87" s="357">
        <f t="shared" si="215"/>
        <v>0</v>
      </c>
      <c r="O87" s="358"/>
      <c r="P87" s="359">
        <f t="shared" ref="P87:Q87" si="216">SUM(P88:P90)</f>
        <v>0</v>
      </c>
      <c r="Q87" s="357">
        <f t="shared" si="216"/>
        <v>0</v>
      </c>
      <c r="R87" s="358"/>
      <c r="S87" s="359">
        <f t="shared" ref="S87:T87" si="217">SUM(S88:S90)</f>
        <v>0</v>
      </c>
      <c r="T87" s="357">
        <f t="shared" si="217"/>
        <v>0</v>
      </c>
      <c r="U87" s="358"/>
      <c r="V87" s="359">
        <f t="shared" ref="V87:X87" si="218">SUM(V88:V90)</f>
        <v>0</v>
      </c>
      <c r="W87" s="372">
        <f t="shared" si="218"/>
        <v>31500</v>
      </c>
      <c r="X87" s="372">
        <f t="shared" si="218"/>
        <v>25200</v>
      </c>
      <c r="Y87" s="372">
        <f t="shared" ref="Y87:Y99" si="219">W87-X87</f>
        <v>6300</v>
      </c>
      <c r="Z87" s="373">
        <f t="shared" ref="Z87:Z99" si="220">Y87/W87</f>
        <v>0.2</v>
      </c>
      <c r="AA87" s="146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19" t="s">
        <v>76</v>
      </c>
      <c r="B88" s="120" t="s">
        <v>185</v>
      </c>
      <c r="C88" s="316" t="s">
        <v>343</v>
      </c>
      <c r="D88" s="203" t="s">
        <v>187</v>
      </c>
      <c r="E88" s="346">
        <v>210</v>
      </c>
      <c r="F88" s="347">
        <v>150</v>
      </c>
      <c r="G88" s="348">
        <f t="shared" ref="G88:G90" si="221">E88*F88</f>
        <v>31500</v>
      </c>
      <c r="H88" s="346">
        <v>210</v>
      </c>
      <c r="I88" s="347">
        <v>150</v>
      </c>
      <c r="J88" s="348">
        <v>25200</v>
      </c>
      <c r="K88" s="346"/>
      <c r="L88" s="347"/>
      <c r="M88" s="348">
        <f t="shared" ref="M88:M90" si="222">K88*L88</f>
        <v>0</v>
      </c>
      <c r="N88" s="346"/>
      <c r="O88" s="347"/>
      <c r="P88" s="348">
        <f t="shared" ref="P88:P90" si="223">N88*O88</f>
        <v>0</v>
      </c>
      <c r="Q88" s="346"/>
      <c r="R88" s="347"/>
      <c r="S88" s="348">
        <f t="shared" ref="S88:S90" si="224">Q88*R88</f>
        <v>0</v>
      </c>
      <c r="T88" s="346"/>
      <c r="U88" s="347"/>
      <c r="V88" s="348">
        <f t="shared" ref="V88:V90" si="225">T88*U88</f>
        <v>0</v>
      </c>
      <c r="W88" s="349">
        <f t="shared" ref="W88:W90" si="226">G88+M88+S88</f>
        <v>31500</v>
      </c>
      <c r="X88" s="350">
        <f t="shared" ref="X88:X90" si="227">J88+P88+V88</f>
        <v>25200</v>
      </c>
      <c r="Y88" s="350">
        <f t="shared" si="219"/>
        <v>6300</v>
      </c>
      <c r="Z88" s="351">
        <f t="shared" si="220"/>
        <v>0.2</v>
      </c>
      <c r="AA88" s="129"/>
      <c r="AB88" s="131"/>
      <c r="AC88" s="131"/>
      <c r="AD88" s="131"/>
      <c r="AE88" s="131"/>
      <c r="AF88" s="131"/>
      <c r="AG88" s="131"/>
    </row>
    <row r="89" spans="1:33" ht="25.5" x14ac:dyDescent="0.2">
      <c r="A89" s="119" t="s">
        <v>76</v>
      </c>
      <c r="B89" s="120" t="s">
        <v>188</v>
      </c>
      <c r="C89" s="211" t="s">
        <v>186</v>
      </c>
      <c r="D89" s="203" t="s">
        <v>187</v>
      </c>
      <c r="E89" s="346"/>
      <c r="F89" s="347"/>
      <c r="G89" s="348">
        <f t="shared" si="221"/>
        <v>0</v>
      </c>
      <c r="H89" s="346"/>
      <c r="I89" s="347"/>
      <c r="J89" s="348">
        <f t="shared" ref="J89:J90" si="228">H89*I89</f>
        <v>0</v>
      </c>
      <c r="K89" s="346"/>
      <c r="L89" s="347"/>
      <c r="M89" s="348">
        <f t="shared" si="222"/>
        <v>0</v>
      </c>
      <c r="N89" s="346"/>
      <c r="O89" s="347"/>
      <c r="P89" s="348">
        <f t="shared" si="223"/>
        <v>0</v>
      </c>
      <c r="Q89" s="346"/>
      <c r="R89" s="347"/>
      <c r="S89" s="348">
        <f t="shared" si="224"/>
        <v>0</v>
      </c>
      <c r="T89" s="346"/>
      <c r="U89" s="347"/>
      <c r="V89" s="348">
        <f t="shared" si="225"/>
        <v>0</v>
      </c>
      <c r="W89" s="349">
        <f t="shared" si="226"/>
        <v>0</v>
      </c>
      <c r="X89" s="350">
        <f t="shared" si="227"/>
        <v>0</v>
      </c>
      <c r="Y89" s="350">
        <f t="shared" si="219"/>
        <v>0</v>
      </c>
      <c r="Z89" s="351" t="e">
        <f t="shared" si="220"/>
        <v>#DIV/0!</v>
      </c>
      <c r="AA89" s="129"/>
      <c r="AB89" s="131"/>
      <c r="AC89" s="131"/>
      <c r="AD89" s="131"/>
      <c r="AE89" s="131"/>
      <c r="AF89" s="131"/>
      <c r="AG89" s="131"/>
    </row>
    <row r="90" spans="1:33" ht="29.25" customHeight="1" thickBot="1" x14ac:dyDescent="0.25">
      <c r="A90" s="132" t="s">
        <v>76</v>
      </c>
      <c r="B90" s="133" t="s">
        <v>189</v>
      </c>
      <c r="C90" s="211" t="s">
        <v>186</v>
      </c>
      <c r="D90" s="205" t="s">
        <v>187</v>
      </c>
      <c r="E90" s="352"/>
      <c r="F90" s="353"/>
      <c r="G90" s="354">
        <f t="shared" si="221"/>
        <v>0</v>
      </c>
      <c r="H90" s="352"/>
      <c r="I90" s="353"/>
      <c r="J90" s="354">
        <f t="shared" si="228"/>
        <v>0</v>
      </c>
      <c r="K90" s="352"/>
      <c r="L90" s="353"/>
      <c r="M90" s="354">
        <f t="shared" si="222"/>
        <v>0</v>
      </c>
      <c r="N90" s="352"/>
      <c r="O90" s="353"/>
      <c r="P90" s="354">
        <f t="shared" si="223"/>
        <v>0</v>
      </c>
      <c r="Q90" s="352"/>
      <c r="R90" s="353"/>
      <c r="S90" s="354">
        <f t="shared" si="224"/>
        <v>0</v>
      </c>
      <c r="T90" s="352"/>
      <c r="U90" s="353"/>
      <c r="V90" s="354">
        <f t="shared" si="225"/>
        <v>0</v>
      </c>
      <c r="W90" s="360">
        <f t="shared" si="226"/>
        <v>0</v>
      </c>
      <c r="X90" s="350">
        <f t="shared" si="227"/>
        <v>0</v>
      </c>
      <c r="Y90" s="350">
        <f t="shared" si="219"/>
        <v>0</v>
      </c>
      <c r="Z90" s="351" t="e">
        <f t="shared" si="220"/>
        <v>#DIV/0!</v>
      </c>
      <c r="AA90" s="139"/>
      <c r="AB90" s="131"/>
      <c r="AC90" s="131"/>
      <c r="AD90" s="131"/>
      <c r="AE90" s="131"/>
      <c r="AF90" s="131"/>
      <c r="AG90" s="131"/>
    </row>
    <row r="91" spans="1:33" ht="30" customHeight="1" thickBot="1" x14ac:dyDescent="0.25">
      <c r="A91" s="108" t="s">
        <v>73</v>
      </c>
      <c r="B91" s="155" t="s">
        <v>190</v>
      </c>
      <c r="C91" s="140" t="s">
        <v>191</v>
      </c>
      <c r="D91" s="212"/>
      <c r="E91" s="374">
        <f>SUM(E92:E94)</f>
        <v>0</v>
      </c>
      <c r="F91" s="358"/>
      <c r="G91" s="359">
        <f t="shared" ref="G91:H91" si="229">SUM(G92:G94)</f>
        <v>0</v>
      </c>
      <c r="H91" s="374">
        <f t="shared" si="229"/>
        <v>0</v>
      </c>
      <c r="I91" s="358"/>
      <c r="J91" s="359">
        <f t="shared" ref="J91:K91" si="230">SUM(J92:J94)</f>
        <v>0</v>
      </c>
      <c r="K91" s="374">
        <f t="shared" si="230"/>
        <v>0</v>
      </c>
      <c r="L91" s="358"/>
      <c r="M91" s="359">
        <f t="shared" ref="M91:N91" si="231">SUM(M92:M94)</f>
        <v>0</v>
      </c>
      <c r="N91" s="374">
        <f t="shared" si="231"/>
        <v>0</v>
      </c>
      <c r="O91" s="358"/>
      <c r="P91" s="359">
        <f t="shared" ref="P91:Q91" si="232">SUM(P92:P94)</f>
        <v>0</v>
      </c>
      <c r="Q91" s="374">
        <f t="shared" si="232"/>
        <v>0</v>
      </c>
      <c r="R91" s="358"/>
      <c r="S91" s="359">
        <f t="shared" ref="S91:T91" si="233">SUM(S92:S94)</f>
        <v>0</v>
      </c>
      <c r="T91" s="374">
        <f t="shared" si="233"/>
        <v>0</v>
      </c>
      <c r="U91" s="358"/>
      <c r="V91" s="359">
        <f t="shared" ref="V91:X91" si="234">SUM(V92:V94)</f>
        <v>0</v>
      </c>
      <c r="W91" s="372">
        <f t="shared" si="234"/>
        <v>0</v>
      </c>
      <c r="X91" s="372">
        <f t="shared" si="234"/>
        <v>0</v>
      </c>
      <c r="Y91" s="372">
        <f t="shared" si="219"/>
        <v>0</v>
      </c>
      <c r="Z91" s="372" t="e">
        <f t="shared" si="220"/>
        <v>#DIV/0!</v>
      </c>
      <c r="AA91" s="146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19" t="s">
        <v>76</v>
      </c>
      <c r="B92" s="120" t="s">
        <v>192</v>
      </c>
      <c r="C92" s="211" t="s">
        <v>193</v>
      </c>
      <c r="D92" s="213" t="s">
        <v>111</v>
      </c>
      <c r="E92" s="346"/>
      <c r="F92" s="347"/>
      <c r="G92" s="348">
        <f t="shared" ref="G92:G94" si="235">E92*F92</f>
        <v>0</v>
      </c>
      <c r="H92" s="346"/>
      <c r="I92" s="347"/>
      <c r="J92" s="348">
        <f t="shared" ref="J92:J94" si="236">H92*I92</f>
        <v>0</v>
      </c>
      <c r="K92" s="346"/>
      <c r="L92" s="347"/>
      <c r="M92" s="348">
        <f t="shared" ref="M92:M94" si="237">K92*L92</f>
        <v>0</v>
      </c>
      <c r="N92" s="346"/>
      <c r="O92" s="347"/>
      <c r="P92" s="348">
        <f t="shared" ref="P92:P94" si="238">N92*O92</f>
        <v>0</v>
      </c>
      <c r="Q92" s="346"/>
      <c r="R92" s="347"/>
      <c r="S92" s="348">
        <f t="shared" ref="S92:S94" si="239">Q92*R92</f>
        <v>0</v>
      </c>
      <c r="T92" s="346"/>
      <c r="U92" s="347"/>
      <c r="V92" s="348">
        <f t="shared" ref="V92:V94" si="240">T92*U92</f>
        <v>0</v>
      </c>
      <c r="W92" s="349">
        <f t="shared" ref="W92:W94" si="241">G92+M92+S92</f>
        <v>0</v>
      </c>
      <c r="X92" s="350">
        <f t="shared" ref="X92:X94" si="242">J92+P92+V92</f>
        <v>0</v>
      </c>
      <c r="Y92" s="350">
        <f t="shared" si="219"/>
        <v>0</v>
      </c>
      <c r="Z92" s="351" t="e">
        <f t="shared" si="220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19" t="s">
        <v>76</v>
      </c>
      <c r="B93" s="120" t="s">
        <v>194</v>
      </c>
      <c r="C93" s="188" t="s">
        <v>193</v>
      </c>
      <c r="D93" s="203" t="s">
        <v>111</v>
      </c>
      <c r="E93" s="346"/>
      <c r="F93" s="347"/>
      <c r="G93" s="348">
        <f t="shared" si="235"/>
        <v>0</v>
      </c>
      <c r="H93" s="346"/>
      <c r="I93" s="347"/>
      <c r="J93" s="348">
        <f t="shared" si="236"/>
        <v>0</v>
      </c>
      <c r="K93" s="346"/>
      <c r="L93" s="347"/>
      <c r="M93" s="348">
        <f t="shared" si="237"/>
        <v>0</v>
      </c>
      <c r="N93" s="346"/>
      <c r="O93" s="347"/>
      <c r="P93" s="348">
        <f t="shared" si="238"/>
        <v>0</v>
      </c>
      <c r="Q93" s="346"/>
      <c r="R93" s="347"/>
      <c r="S93" s="348">
        <f t="shared" si="239"/>
        <v>0</v>
      </c>
      <c r="T93" s="346"/>
      <c r="U93" s="347"/>
      <c r="V93" s="348">
        <f t="shared" si="240"/>
        <v>0</v>
      </c>
      <c r="W93" s="349">
        <f t="shared" si="241"/>
        <v>0</v>
      </c>
      <c r="X93" s="350">
        <f t="shared" si="242"/>
        <v>0</v>
      </c>
      <c r="Y93" s="350">
        <f t="shared" si="219"/>
        <v>0</v>
      </c>
      <c r="Z93" s="351" t="e">
        <f t="shared" si="220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thickBot="1" x14ac:dyDescent="0.25">
      <c r="A94" s="132" t="s">
        <v>76</v>
      </c>
      <c r="B94" s="133" t="s">
        <v>195</v>
      </c>
      <c r="C94" s="164" t="s">
        <v>193</v>
      </c>
      <c r="D94" s="205" t="s">
        <v>111</v>
      </c>
      <c r="E94" s="352"/>
      <c r="F94" s="353"/>
      <c r="G94" s="354">
        <f t="shared" si="235"/>
        <v>0</v>
      </c>
      <c r="H94" s="352"/>
      <c r="I94" s="353"/>
      <c r="J94" s="354">
        <f t="shared" si="236"/>
        <v>0</v>
      </c>
      <c r="K94" s="352"/>
      <c r="L94" s="353"/>
      <c r="M94" s="354">
        <f t="shared" si="237"/>
        <v>0</v>
      </c>
      <c r="N94" s="352"/>
      <c r="O94" s="353"/>
      <c r="P94" s="354">
        <f t="shared" si="238"/>
        <v>0</v>
      </c>
      <c r="Q94" s="352"/>
      <c r="R94" s="353"/>
      <c r="S94" s="354">
        <f t="shared" si="239"/>
        <v>0</v>
      </c>
      <c r="T94" s="352"/>
      <c r="U94" s="353"/>
      <c r="V94" s="354">
        <f t="shared" si="240"/>
        <v>0</v>
      </c>
      <c r="W94" s="360">
        <f t="shared" si="241"/>
        <v>0</v>
      </c>
      <c r="X94" s="350">
        <f t="shared" si="242"/>
        <v>0</v>
      </c>
      <c r="Y94" s="350">
        <f t="shared" si="219"/>
        <v>0</v>
      </c>
      <c r="Z94" s="351" t="e">
        <f t="shared" si="220"/>
        <v>#DIV/0!</v>
      </c>
      <c r="AA94" s="139"/>
      <c r="AB94" s="131"/>
      <c r="AC94" s="131"/>
      <c r="AD94" s="131"/>
      <c r="AE94" s="131"/>
      <c r="AF94" s="131"/>
      <c r="AG94" s="131"/>
    </row>
    <row r="95" spans="1:33" ht="30" customHeight="1" x14ac:dyDescent="0.2">
      <c r="A95" s="108" t="s">
        <v>73</v>
      </c>
      <c r="B95" s="155" t="s">
        <v>196</v>
      </c>
      <c r="C95" s="214" t="s">
        <v>197</v>
      </c>
      <c r="D95" s="215"/>
      <c r="E95" s="374">
        <f>SUM(E96:E98)</f>
        <v>0</v>
      </c>
      <c r="F95" s="358"/>
      <c r="G95" s="359">
        <f t="shared" ref="G95:H95" si="243">SUM(G96:G98)</f>
        <v>0</v>
      </c>
      <c r="H95" s="374">
        <f t="shared" si="243"/>
        <v>0</v>
      </c>
      <c r="I95" s="358"/>
      <c r="J95" s="359">
        <f t="shared" ref="J95:K95" si="244">SUM(J96:J98)</f>
        <v>0</v>
      </c>
      <c r="K95" s="374">
        <f t="shared" si="244"/>
        <v>0</v>
      </c>
      <c r="L95" s="358"/>
      <c r="M95" s="359">
        <f t="shared" ref="M95:N95" si="245">SUM(M96:M98)</f>
        <v>0</v>
      </c>
      <c r="N95" s="374">
        <f t="shared" si="245"/>
        <v>0</v>
      </c>
      <c r="O95" s="358"/>
      <c r="P95" s="359">
        <f t="shared" ref="P95:Q95" si="246">SUM(P96:P98)</f>
        <v>0</v>
      </c>
      <c r="Q95" s="374">
        <f t="shared" si="246"/>
        <v>0</v>
      </c>
      <c r="R95" s="358"/>
      <c r="S95" s="359">
        <f t="shared" ref="S95:T95" si="247">SUM(S96:S98)</f>
        <v>0</v>
      </c>
      <c r="T95" s="374">
        <f t="shared" si="247"/>
        <v>0</v>
      </c>
      <c r="U95" s="358"/>
      <c r="V95" s="359">
        <f t="shared" ref="V95:X95" si="248">SUM(V96:V98)</f>
        <v>0</v>
      </c>
      <c r="W95" s="372">
        <f t="shared" si="248"/>
        <v>0</v>
      </c>
      <c r="X95" s="372">
        <f t="shared" si="248"/>
        <v>0</v>
      </c>
      <c r="Y95" s="372">
        <f t="shared" si="219"/>
        <v>0</v>
      </c>
      <c r="Z95" s="372" t="e">
        <f t="shared" si="220"/>
        <v>#DIV/0!</v>
      </c>
      <c r="AA95" s="146"/>
      <c r="AB95" s="131"/>
      <c r="AC95" s="131"/>
      <c r="AD95" s="131"/>
      <c r="AE95" s="131"/>
      <c r="AF95" s="131"/>
      <c r="AG95" s="131"/>
    </row>
    <row r="96" spans="1:33" ht="24.75" customHeight="1" x14ac:dyDescent="0.2">
      <c r="A96" s="119" t="s">
        <v>76</v>
      </c>
      <c r="B96" s="120" t="s">
        <v>198</v>
      </c>
      <c r="C96" s="216" t="s">
        <v>117</v>
      </c>
      <c r="D96" s="217" t="s">
        <v>118</v>
      </c>
      <c r="E96" s="346"/>
      <c r="F96" s="347"/>
      <c r="G96" s="348">
        <f t="shared" ref="G96:G98" si="249">E96*F96</f>
        <v>0</v>
      </c>
      <c r="H96" s="346"/>
      <c r="I96" s="347"/>
      <c r="J96" s="348">
        <f t="shared" ref="J96:J98" si="250">H96*I96</f>
        <v>0</v>
      </c>
      <c r="K96" s="346"/>
      <c r="L96" s="347"/>
      <c r="M96" s="348">
        <f t="shared" ref="M96:M98" si="251">K96*L96</f>
        <v>0</v>
      </c>
      <c r="N96" s="346"/>
      <c r="O96" s="347"/>
      <c r="P96" s="348">
        <f t="shared" ref="P96:P98" si="252">N96*O96</f>
        <v>0</v>
      </c>
      <c r="Q96" s="346"/>
      <c r="R96" s="347"/>
      <c r="S96" s="348">
        <f t="shared" ref="S96:S98" si="253">Q96*R96</f>
        <v>0</v>
      </c>
      <c r="T96" s="346"/>
      <c r="U96" s="347"/>
      <c r="V96" s="348">
        <f t="shared" ref="V96:V98" si="254">T96*U96</f>
        <v>0</v>
      </c>
      <c r="W96" s="349">
        <f t="shared" ref="W96:W98" si="255">G96+M96+S96</f>
        <v>0</v>
      </c>
      <c r="X96" s="350">
        <f t="shared" ref="X96:X98" si="256">J96+P96+V96</f>
        <v>0</v>
      </c>
      <c r="Y96" s="350">
        <f t="shared" si="219"/>
        <v>0</v>
      </c>
      <c r="Z96" s="351" t="e">
        <f t="shared" si="220"/>
        <v>#DIV/0!</v>
      </c>
      <c r="AA96" s="129"/>
      <c r="AB96" s="130"/>
      <c r="AC96" s="131"/>
      <c r="AD96" s="131"/>
      <c r="AE96" s="131"/>
      <c r="AF96" s="131"/>
      <c r="AG96" s="131"/>
    </row>
    <row r="97" spans="1:33" ht="24.75" customHeight="1" x14ac:dyDescent="0.2">
      <c r="A97" s="119" t="s">
        <v>76</v>
      </c>
      <c r="B97" s="120" t="s">
        <v>199</v>
      </c>
      <c r="C97" s="216" t="s">
        <v>117</v>
      </c>
      <c r="D97" s="217" t="s">
        <v>118</v>
      </c>
      <c r="E97" s="346"/>
      <c r="F97" s="347"/>
      <c r="G97" s="348">
        <f t="shared" si="249"/>
        <v>0</v>
      </c>
      <c r="H97" s="346"/>
      <c r="I97" s="347"/>
      <c r="J97" s="348">
        <f t="shared" si="250"/>
        <v>0</v>
      </c>
      <c r="K97" s="346"/>
      <c r="L97" s="347"/>
      <c r="M97" s="348">
        <f t="shared" si="251"/>
        <v>0</v>
      </c>
      <c r="N97" s="346"/>
      <c r="O97" s="347"/>
      <c r="P97" s="348">
        <f t="shared" si="252"/>
        <v>0</v>
      </c>
      <c r="Q97" s="346"/>
      <c r="R97" s="347"/>
      <c r="S97" s="348">
        <f t="shared" si="253"/>
        <v>0</v>
      </c>
      <c r="T97" s="346"/>
      <c r="U97" s="347"/>
      <c r="V97" s="348">
        <f t="shared" si="254"/>
        <v>0</v>
      </c>
      <c r="W97" s="349">
        <f t="shared" si="255"/>
        <v>0</v>
      </c>
      <c r="X97" s="350">
        <f t="shared" si="256"/>
        <v>0</v>
      </c>
      <c r="Y97" s="350">
        <f t="shared" si="219"/>
        <v>0</v>
      </c>
      <c r="Z97" s="351" t="e">
        <f t="shared" si="220"/>
        <v>#DIV/0!</v>
      </c>
      <c r="AA97" s="129"/>
      <c r="AB97" s="131"/>
      <c r="AC97" s="131"/>
      <c r="AD97" s="131"/>
      <c r="AE97" s="131"/>
      <c r="AF97" s="131"/>
      <c r="AG97" s="131"/>
    </row>
    <row r="98" spans="1:33" ht="26.25" customHeight="1" thickBot="1" x14ac:dyDescent="0.25">
      <c r="A98" s="132" t="s">
        <v>76</v>
      </c>
      <c r="B98" s="133" t="s">
        <v>200</v>
      </c>
      <c r="C98" s="218" t="s">
        <v>117</v>
      </c>
      <c r="D98" s="217" t="s">
        <v>118</v>
      </c>
      <c r="E98" s="375"/>
      <c r="F98" s="376"/>
      <c r="G98" s="377">
        <f t="shared" si="249"/>
        <v>0</v>
      </c>
      <c r="H98" s="375"/>
      <c r="I98" s="376"/>
      <c r="J98" s="377">
        <f t="shared" si="250"/>
        <v>0</v>
      </c>
      <c r="K98" s="375"/>
      <c r="L98" s="376"/>
      <c r="M98" s="377">
        <f t="shared" si="251"/>
        <v>0</v>
      </c>
      <c r="N98" s="375"/>
      <c r="O98" s="376"/>
      <c r="P98" s="377">
        <f t="shared" si="252"/>
        <v>0</v>
      </c>
      <c r="Q98" s="375"/>
      <c r="R98" s="376"/>
      <c r="S98" s="377">
        <f t="shared" si="253"/>
        <v>0</v>
      </c>
      <c r="T98" s="375"/>
      <c r="U98" s="376"/>
      <c r="V98" s="377">
        <f t="shared" si="254"/>
        <v>0</v>
      </c>
      <c r="W98" s="360">
        <f t="shared" si="255"/>
        <v>0</v>
      </c>
      <c r="X98" s="350">
        <f t="shared" si="256"/>
        <v>0</v>
      </c>
      <c r="Y98" s="350">
        <f t="shared" si="219"/>
        <v>0</v>
      </c>
      <c r="Z98" s="351" t="e">
        <f t="shared" si="220"/>
        <v>#DIV/0!</v>
      </c>
      <c r="AA98" s="152"/>
      <c r="AB98" s="131"/>
      <c r="AC98" s="131"/>
      <c r="AD98" s="131"/>
      <c r="AE98" s="131"/>
      <c r="AF98" s="131"/>
      <c r="AG98" s="131"/>
    </row>
    <row r="99" spans="1:33" ht="39.75" customHeight="1" thickBot="1" x14ac:dyDescent="0.25">
      <c r="A99" s="479" t="s">
        <v>201</v>
      </c>
      <c r="B99" s="450"/>
      <c r="C99" s="450"/>
      <c r="D99" s="451"/>
      <c r="E99" s="363"/>
      <c r="F99" s="363"/>
      <c r="G99" s="364">
        <f>G87+G91+G95</f>
        <v>31500</v>
      </c>
      <c r="H99" s="363"/>
      <c r="I99" s="363"/>
      <c r="J99" s="364">
        <f>J87+J91+J95</f>
        <v>25200</v>
      </c>
      <c r="K99" s="363"/>
      <c r="L99" s="363"/>
      <c r="M99" s="364">
        <f>M87+M91+M95</f>
        <v>0</v>
      </c>
      <c r="N99" s="363"/>
      <c r="O99" s="363"/>
      <c r="P99" s="364">
        <f>P87+P91+P95</f>
        <v>0</v>
      </c>
      <c r="Q99" s="363"/>
      <c r="R99" s="363"/>
      <c r="S99" s="364">
        <f>S87+S91+S95</f>
        <v>0</v>
      </c>
      <c r="T99" s="363"/>
      <c r="U99" s="363"/>
      <c r="V99" s="364">
        <f t="shared" ref="V99:X99" si="257">V87+V91+V95</f>
        <v>0</v>
      </c>
      <c r="W99" s="366">
        <f t="shared" si="257"/>
        <v>31500</v>
      </c>
      <c r="X99" s="366">
        <f t="shared" si="257"/>
        <v>25200</v>
      </c>
      <c r="Y99" s="366">
        <f t="shared" si="219"/>
        <v>6300</v>
      </c>
      <c r="Z99" s="366">
        <f t="shared" si="220"/>
        <v>0.2</v>
      </c>
      <c r="AA99" s="178"/>
      <c r="AB99" s="5"/>
      <c r="AC99" s="7"/>
      <c r="AD99" s="7"/>
      <c r="AE99" s="7"/>
      <c r="AF99" s="7"/>
      <c r="AG99" s="7"/>
    </row>
    <row r="100" spans="1:33" ht="30" customHeight="1" thickBot="1" x14ac:dyDescent="0.25">
      <c r="A100" s="179" t="s">
        <v>71</v>
      </c>
      <c r="B100" s="180">
        <v>6</v>
      </c>
      <c r="C100" s="181" t="s">
        <v>202</v>
      </c>
      <c r="D100" s="182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70"/>
      <c r="X100" s="370"/>
      <c r="Y100" s="371"/>
      <c r="Z100" s="370"/>
      <c r="AA100" s="107"/>
      <c r="AB100" s="7"/>
      <c r="AC100" s="7"/>
      <c r="AD100" s="7"/>
      <c r="AE100" s="7"/>
      <c r="AF100" s="7"/>
      <c r="AG100" s="7"/>
    </row>
    <row r="101" spans="1:33" ht="30" customHeight="1" x14ac:dyDescent="0.2">
      <c r="A101" s="108" t="s">
        <v>73</v>
      </c>
      <c r="B101" s="155" t="s">
        <v>203</v>
      </c>
      <c r="C101" s="219" t="s">
        <v>204</v>
      </c>
      <c r="D101" s="111"/>
      <c r="E101" s="378">
        <f>SUM(E102:E104)</f>
        <v>0</v>
      </c>
      <c r="F101" s="379"/>
      <c r="G101" s="380">
        <f t="shared" ref="G101:H101" si="258">SUM(G102:G104)</f>
        <v>0</v>
      </c>
      <c r="H101" s="378">
        <f t="shared" si="258"/>
        <v>0</v>
      </c>
      <c r="I101" s="379"/>
      <c r="J101" s="380">
        <f t="shared" ref="J101:K101" si="259">SUM(J102:J104)</f>
        <v>0</v>
      </c>
      <c r="K101" s="378">
        <f t="shared" si="259"/>
        <v>0</v>
      </c>
      <c r="L101" s="379"/>
      <c r="M101" s="380">
        <f t="shared" ref="M101:N101" si="260">SUM(M102:M104)</f>
        <v>0</v>
      </c>
      <c r="N101" s="378">
        <f t="shared" si="260"/>
        <v>0</v>
      </c>
      <c r="O101" s="379"/>
      <c r="P101" s="380">
        <f t="shared" ref="P101:Q101" si="261">SUM(P102:P104)</f>
        <v>0</v>
      </c>
      <c r="Q101" s="378">
        <f t="shared" si="261"/>
        <v>0</v>
      </c>
      <c r="R101" s="379"/>
      <c r="S101" s="380">
        <f t="shared" ref="S101:T101" si="262">SUM(S102:S104)</f>
        <v>0</v>
      </c>
      <c r="T101" s="378">
        <f t="shared" si="262"/>
        <v>0</v>
      </c>
      <c r="U101" s="379"/>
      <c r="V101" s="380">
        <f t="shared" ref="V101:X101" si="263">SUM(V102:V104)</f>
        <v>0</v>
      </c>
      <c r="W101" s="380">
        <f t="shared" si="263"/>
        <v>0</v>
      </c>
      <c r="X101" s="380">
        <f t="shared" si="263"/>
        <v>0</v>
      </c>
      <c r="Y101" s="380">
        <f t="shared" ref="Y101:Y113" si="264">W101-X101</f>
        <v>0</v>
      </c>
      <c r="Z101" s="373" t="e">
        <f t="shared" ref="Z101:Z113" si="265">Y101/W101</f>
        <v>#DIV/0!</v>
      </c>
      <c r="AA101" s="117"/>
      <c r="AB101" s="118"/>
      <c r="AC101" s="118"/>
      <c r="AD101" s="118"/>
      <c r="AE101" s="118"/>
      <c r="AF101" s="118"/>
      <c r="AG101" s="118"/>
    </row>
    <row r="102" spans="1:33" ht="14.25" x14ac:dyDescent="0.2">
      <c r="A102" s="119" t="s">
        <v>76</v>
      </c>
      <c r="B102" s="120" t="s">
        <v>205</v>
      </c>
      <c r="C102" s="188" t="s">
        <v>206</v>
      </c>
      <c r="D102" s="122" t="s">
        <v>111</v>
      </c>
      <c r="E102" s="346"/>
      <c r="F102" s="347"/>
      <c r="G102" s="348">
        <f t="shared" ref="G102:G104" si="266">E102*F102</f>
        <v>0</v>
      </c>
      <c r="H102" s="346"/>
      <c r="I102" s="347"/>
      <c r="J102" s="348">
        <f t="shared" ref="J102:J104" si="267">H102*I102</f>
        <v>0</v>
      </c>
      <c r="K102" s="346"/>
      <c r="L102" s="347"/>
      <c r="M102" s="348">
        <f t="shared" ref="M102:M104" si="268">K102*L102</f>
        <v>0</v>
      </c>
      <c r="N102" s="346"/>
      <c r="O102" s="347"/>
      <c r="P102" s="348">
        <f t="shared" ref="P102:P104" si="269">N102*O102</f>
        <v>0</v>
      </c>
      <c r="Q102" s="346"/>
      <c r="R102" s="347"/>
      <c r="S102" s="348">
        <f t="shared" ref="S102:S104" si="270">Q102*R102</f>
        <v>0</v>
      </c>
      <c r="T102" s="346"/>
      <c r="U102" s="347"/>
      <c r="V102" s="348">
        <f t="shared" ref="V102:V104" si="271">T102*U102</f>
        <v>0</v>
      </c>
      <c r="W102" s="349">
        <f t="shared" ref="W102:W104" si="272">G102+M102+S102</f>
        <v>0</v>
      </c>
      <c r="X102" s="350">
        <f t="shared" ref="X102:X104" si="273">J102+P102+V102</f>
        <v>0</v>
      </c>
      <c r="Y102" s="350">
        <f t="shared" si="264"/>
        <v>0</v>
      </c>
      <c r="Z102" s="351" t="e">
        <f t="shared" si="265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14.25" x14ac:dyDescent="0.2">
      <c r="A103" s="119" t="s">
        <v>76</v>
      </c>
      <c r="B103" s="120" t="s">
        <v>207</v>
      </c>
      <c r="C103" s="188" t="s">
        <v>206</v>
      </c>
      <c r="D103" s="122" t="s">
        <v>111</v>
      </c>
      <c r="E103" s="346"/>
      <c r="F103" s="347"/>
      <c r="G103" s="348">
        <f t="shared" si="266"/>
        <v>0</v>
      </c>
      <c r="H103" s="346"/>
      <c r="I103" s="347"/>
      <c r="J103" s="348">
        <f t="shared" si="267"/>
        <v>0</v>
      </c>
      <c r="K103" s="346"/>
      <c r="L103" s="347"/>
      <c r="M103" s="348">
        <f t="shared" si="268"/>
        <v>0</v>
      </c>
      <c r="N103" s="346"/>
      <c r="O103" s="347"/>
      <c r="P103" s="348">
        <f t="shared" si="269"/>
        <v>0</v>
      </c>
      <c r="Q103" s="346"/>
      <c r="R103" s="347"/>
      <c r="S103" s="348">
        <f t="shared" si="270"/>
        <v>0</v>
      </c>
      <c r="T103" s="346"/>
      <c r="U103" s="347"/>
      <c r="V103" s="348">
        <f t="shared" si="271"/>
        <v>0</v>
      </c>
      <c r="W103" s="349">
        <f t="shared" si="272"/>
        <v>0</v>
      </c>
      <c r="X103" s="350">
        <f t="shared" si="273"/>
        <v>0</v>
      </c>
      <c r="Y103" s="350">
        <f t="shared" si="264"/>
        <v>0</v>
      </c>
      <c r="Z103" s="351" t="e">
        <f t="shared" si="265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thickBot="1" x14ac:dyDescent="0.25">
      <c r="A104" s="132" t="s">
        <v>76</v>
      </c>
      <c r="B104" s="133" t="s">
        <v>208</v>
      </c>
      <c r="C104" s="164" t="s">
        <v>206</v>
      </c>
      <c r="D104" s="134" t="s">
        <v>111</v>
      </c>
      <c r="E104" s="352"/>
      <c r="F104" s="353"/>
      <c r="G104" s="354">
        <f t="shared" si="266"/>
        <v>0</v>
      </c>
      <c r="H104" s="352"/>
      <c r="I104" s="353"/>
      <c r="J104" s="354">
        <f t="shared" si="267"/>
        <v>0</v>
      </c>
      <c r="K104" s="352"/>
      <c r="L104" s="353"/>
      <c r="M104" s="354">
        <f t="shared" si="268"/>
        <v>0</v>
      </c>
      <c r="N104" s="352"/>
      <c r="O104" s="353"/>
      <c r="P104" s="354">
        <f t="shared" si="269"/>
        <v>0</v>
      </c>
      <c r="Q104" s="352"/>
      <c r="R104" s="353"/>
      <c r="S104" s="354">
        <f t="shared" si="270"/>
        <v>0</v>
      </c>
      <c r="T104" s="352"/>
      <c r="U104" s="353"/>
      <c r="V104" s="354">
        <f t="shared" si="271"/>
        <v>0</v>
      </c>
      <c r="W104" s="360">
        <f t="shared" si="272"/>
        <v>0</v>
      </c>
      <c r="X104" s="350">
        <f t="shared" si="273"/>
        <v>0</v>
      </c>
      <c r="Y104" s="350">
        <f t="shared" si="264"/>
        <v>0</v>
      </c>
      <c r="Z104" s="351" t="e">
        <f t="shared" si="265"/>
        <v>#DIV/0!</v>
      </c>
      <c r="AA104" s="139"/>
      <c r="AB104" s="131"/>
      <c r="AC104" s="131"/>
      <c r="AD104" s="131"/>
      <c r="AE104" s="131"/>
      <c r="AF104" s="131"/>
      <c r="AG104" s="131"/>
    </row>
    <row r="105" spans="1:33" ht="14.25" x14ac:dyDescent="0.2">
      <c r="A105" s="108" t="s">
        <v>71</v>
      </c>
      <c r="B105" s="155" t="s">
        <v>209</v>
      </c>
      <c r="C105" s="220" t="s">
        <v>210</v>
      </c>
      <c r="D105" s="141"/>
      <c r="E105" s="357">
        <f>SUM(E106:E108)</f>
        <v>0</v>
      </c>
      <c r="F105" s="358"/>
      <c r="G105" s="359">
        <f t="shared" ref="G105:H105" si="274">SUM(G106:G108)</f>
        <v>0</v>
      </c>
      <c r="H105" s="357">
        <f t="shared" si="274"/>
        <v>0</v>
      </c>
      <c r="I105" s="358"/>
      <c r="J105" s="359">
        <f t="shared" ref="J105:K105" si="275">SUM(J106:J108)</f>
        <v>0</v>
      </c>
      <c r="K105" s="357">
        <f t="shared" si="275"/>
        <v>0</v>
      </c>
      <c r="L105" s="358"/>
      <c r="M105" s="359">
        <f t="shared" ref="M105:N105" si="276">SUM(M106:M108)</f>
        <v>0</v>
      </c>
      <c r="N105" s="357">
        <f t="shared" si="276"/>
        <v>0</v>
      </c>
      <c r="O105" s="358"/>
      <c r="P105" s="359">
        <f t="shared" ref="P105:Q105" si="277">SUM(P106:P108)</f>
        <v>0</v>
      </c>
      <c r="Q105" s="357">
        <f t="shared" si="277"/>
        <v>0</v>
      </c>
      <c r="R105" s="358"/>
      <c r="S105" s="359">
        <f t="shared" ref="S105:T105" si="278">SUM(S106:S108)</f>
        <v>0</v>
      </c>
      <c r="T105" s="357">
        <f t="shared" si="278"/>
        <v>0</v>
      </c>
      <c r="U105" s="358"/>
      <c r="V105" s="359">
        <f t="shared" ref="V105:X105" si="279">SUM(V106:V108)</f>
        <v>0</v>
      </c>
      <c r="W105" s="359">
        <f t="shared" si="279"/>
        <v>0</v>
      </c>
      <c r="X105" s="359">
        <f t="shared" si="279"/>
        <v>0</v>
      </c>
      <c r="Y105" s="359">
        <f t="shared" si="264"/>
        <v>0</v>
      </c>
      <c r="Z105" s="359" t="e">
        <f t="shared" si="265"/>
        <v>#DIV/0!</v>
      </c>
      <c r="AA105" s="146"/>
      <c r="AB105" s="118"/>
      <c r="AC105" s="118"/>
      <c r="AD105" s="118"/>
      <c r="AE105" s="118"/>
      <c r="AF105" s="118"/>
      <c r="AG105" s="118"/>
    </row>
    <row r="106" spans="1:33" ht="14.25" x14ac:dyDescent="0.2">
      <c r="A106" s="119" t="s">
        <v>76</v>
      </c>
      <c r="B106" s="120" t="s">
        <v>211</v>
      </c>
      <c r="C106" s="188" t="s">
        <v>206</v>
      </c>
      <c r="D106" s="122" t="s">
        <v>111</v>
      </c>
      <c r="E106" s="346"/>
      <c r="F106" s="347"/>
      <c r="G106" s="348">
        <f t="shared" ref="G106:G108" si="280">E106*F106</f>
        <v>0</v>
      </c>
      <c r="H106" s="346"/>
      <c r="I106" s="347"/>
      <c r="J106" s="348">
        <f t="shared" ref="J106:J108" si="281">H106*I106</f>
        <v>0</v>
      </c>
      <c r="K106" s="346"/>
      <c r="L106" s="347"/>
      <c r="M106" s="348">
        <f t="shared" ref="M106:M108" si="282">K106*L106</f>
        <v>0</v>
      </c>
      <c r="N106" s="346"/>
      <c r="O106" s="347"/>
      <c r="P106" s="348">
        <f t="shared" ref="P106:P108" si="283">N106*O106</f>
        <v>0</v>
      </c>
      <c r="Q106" s="346"/>
      <c r="R106" s="347"/>
      <c r="S106" s="348">
        <f t="shared" ref="S106:S108" si="284">Q106*R106</f>
        <v>0</v>
      </c>
      <c r="T106" s="346"/>
      <c r="U106" s="347"/>
      <c r="V106" s="348">
        <f t="shared" ref="V106:V108" si="285">T106*U106</f>
        <v>0</v>
      </c>
      <c r="W106" s="349">
        <f t="shared" ref="W106:W108" si="286">G106+M106+S106</f>
        <v>0</v>
      </c>
      <c r="X106" s="350">
        <f t="shared" ref="X106:X108" si="287">J106+P106+V106</f>
        <v>0</v>
      </c>
      <c r="Y106" s="350">
        <f t="shared" si="264"/>
        <v>0</v>
      </c>
      <c r="Z106" s="351" t="e">
        <f t="shared" si="265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14.25" x14ac:dyDescent="0.2">
      <c r="A107" s="119" t="s">
        <v>76</v>
      </c>
      <c r="B107" s="120" t="s">
        <v>212</v>
      </c>
      <c r="C107" s="188" t="s">
        <v>206</v>
      </c>
      <c r="D107" s="122" t="s">
        <v>111</v>
      </c>
      <c r="E107" s="346"/>
      <c r="F107" s="347"/>
      <c r="G107" s="348">
        <f t="shared" si="280"/>
        <v>0</v>
      </c>
      <c r="H107" s="346"/>
      <c r="I107" s="347"/>
      <c r="J107" s="348">
        <f t="shared" si="281"/>
        <v>0</v>
      </c>
      <c r="K107" s="346"/>
      <c r="L107" s="347"/>
      <c r="M107" s="348">
        <f t="shared" si="282"/>
        <v>0</v>
      </c>
      <c r="N107" s="346"/>
      <c r="O107" s="347"/>
      <c r="P107" s="348">
        <f t="shared" si="283"/>
        <v>0</v>
      </c>
      <c r="Q107" s="346"/>
      <c r="R107" s="347"/>
      <c r="S107" s="348">
        <f t="shared" si="284"/>
        <v>0</v>
      </c>
      <c r="T107" s="346"/>
      <c r="U107" s="347"/>
      <c r="V107" s="348">
        <f t="shared" si="285"/>
        <v>0</v>
      </c>
      <c r="W107" s="349">
        <f t="shared" si="286"/>
        <v>0</v>
      </c>
      <c r="X107" s="350">
        <f t="shared" si="287"/>
        <v>0</v>
      </c>
      <c r="Y107" s="350">
        <f t="shared" si="264"/>
        <v>0</v>
      </c>
      <c r="Z107" s="351" t="e">
        <f t="shared" si="265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thickBot="1" x14ac:dyDescent="0.25">
      <c r="A108" s="132" t="s">
        <v>76</v>
      </c>
      <c r="B108" s="133" t="s">
        <v>213</v>
      </c>
      <c r="C108" s="164" t="s">
        <v>206</v>
      </c>
      <c r="D108" s="134" t="s">
        <v>111</v>
      </c>
      <c r="E108" s="352"/>
      <c r="F108" s="353"/>
      <c r="G108" s="354">
        <f t="shared" si="280"/>
        <v>0</v>
      </c>
      <c r="H108" s="352"/>
      <c r="I108" s="353"/>
      <c r="J108" s="354">
        <f t="shared" si="281"/>
        <v>0</v>
      </c>
      <c r="K108" s="352"/>
      <c r="L108" s="353"/>
      <c r="M108" s="354">
        <f t="shared" si="282"/>
        <v>0</v>
      </c>
      <c r="N108" s="352"/>
      <c r="O108" s="353"/>
      <c r="P108" s="354">
        <f t="shared" si="283"/>
        <v>0</v>
      </c>
      <c r="Q108" s="352"/>
      <c r="R108" s="353"/>
      <c r="S108" s="354">
        <f t="shared" si="284"/>
        <v>0</v>
      </c>
      <c r="T108" s="352"/>
      <c r="U108" s="353"/>
      <c r="V108" s="354">
        <f t="shared" si="285"/>
        <v>0</v>
      </c>
      <c r="W108" s="360">
        <f t="shared" si="286"/>
        <v>0</v>
      </c>
      <c r="X108" s="350">
        <f t="shared" si="287"/>
        <v>0</v>
      </c>
      <c r="Y108" s="350">
        <f t="shared" si="264"/>
        <v>0</v>
      </c>
      <c r="Z108" s="351" t="e">
        <f t="shared" si="265"/>
        <v>#DIV/0!</v>
      </c>
      <c r="AA108" s="139"/>
      <c r="AB108" s="131"/>
      <c r="AC108" s="131"/>
      <c r="AD108" s="131"/>
      <c r="AE108" s="131"/>
      <c r="AF108" s="131"/>
      <c r="AG108" s="131"/>
    </row>
    <row r="109" spans="1:33" ht="14.25" x14ac:dyDescent="0.2">
      <c r="A109" s="108" t="s">
        <v>71</v>
      </c>
      <c r="B109" s="155" t="s">
        <v>214</v>
      </c>
      <c r="C109" s="220" t="s">
        <v>215</v>
      </c>
      <c r="D109" s="141"/>
      <c r="E109" s="357">
        <f>SUM(E110:E112)</f>
        <v>0</v>
      </c>
      <c r="F109" s="358"/>
      <c r="G109" s="359">
        <f t="shared" ref="G109:H109" si="288">SUM(G110:G112)</f>
        <v>0</v>
      </c>
      <c r="H109" s="357">
        <f t="shared" si="288"/>
        <v>0</v>
      </c>
      <c r="I109" s="358"/>
      <c r="J109" s="359">
        <f t="shared" ref="J109:K109" si="289">SUM(J110:J112)</f>
        <v>0</v>
      </c>
      <c r="K109" s="357">
        <f t="shared" si="289"/>
        <v>0</v>
      </c>
      <c r="L109" s="358"/>
      <c r="M109" s="359">
        <f t="shared" ref="M109:N109" si="290">SUM(M110:M112)</f>
        <v>0</v>
      </c>
      <c r="N109" s="357">
        <f t="shared" si="290"/>
        <v>0</v>
      </c>
      <c r="O109" s="358"/>
      <c r="P109" s="359">
        <f t="shared" ref="P109:Q109" si="291">SUM(P110:P112)</f>
        <v>0</v>
      </c>
      <c r="Q109" s="357">
        <f t="shared" si="291"/>
        <v>0</v>
      </c>
      <c r="R109" s="358"/>
      <c r="S109" s="359">
        <f t="shared" ref="S109:T109" si="292">SUM(S110:S112)</f>
        <v>0</v>
      </c>
      <c r="T109" s="357">
        <f t="shared" si="292"/>
        <v>0</v>
      </c>
      <c r="U109" s="358"/>
      <c r="V109" s="359">
        <f t="shared" ref="V109:X109" si="293">SUM(V110:V112)</f>
        <v>0</v>
      </c>
      <c r="W109" s="359">
        <f t="shared" si="293"/>
        <v>0</v>
      </c>
      <c r="X109" s="359">
        <f t="shared" si="293"/>
        <v>0</v>
      </c>
      <c r="Y109" s="359">
        <f t="shared" si="264"/>
        <v>0</v>
      </c>
      <c r="Z109" s="359" t="e">
        <f t="shared" si="265"/>
        <v>#DIV/0!</v>
      </c>
      <c r="AA109" s="146"/>
      <c r="AB109" s="118"/>
      <c r="AC109" s="118"/>
      <c r="AD109" s="118"/>
      <c r="AE109" s="118"/>
      <c r="AF109" s="118"/>
      <c r="AG109" s="118"/>
    </row>
    <row r="110" spans="1:33" ht="14.25" x14ac:dyDescent="0.2">
      <c r="A110" s="119" t="s">
        <v>76</v>
      </c>
      <c r="B110" s="120" t="s">
        <v>216</v>
      </c>
      <c r="C110" s="188" t="s">
        <v>206</v>
      </c>
      <c r="D110" s="122" t="s">
        <v>111</v>
      </c>
      <c r="E110" s="346"/>
      <c r="F110" s="347"/>
      <c r="G110" s="348">
        <f t="shared" ref="G110:G112" si="294">E110*F110</f>
        <v>0</v>
      </c>
      <c r="H110" s="346"/>
      <c r="I110" s="347"/>
      <c r="J110" s="348">
        <f t="shared" ref="J110:J112" si="295">H110*I110</f>
        <v>0</v>
      </c>
      <c r="K110" s="346"/>
      <c r="L110" s="347"/>
      <c r="M110" s="348">
        <f t="shared" ref="M110:M112" si="296">K110*L110</f>
        <v>0</v>
      </c>
      <c r="N110" s="346"/>
      <c r="O110" s="347"/>
      <c r="P110" s="348">
        <f t="shared" ref="P110:P112" si="297">N110*O110</f>
        <v>0</v>
      </c>
      <c r="Q110" s="346"/>
      <c r="R110" s="347"/>
      <c r="S110" s="348">
        <f t="shared" ref="S110:S112" si="298">Q110*R110</f>
        <v>0</v>
      </c>
      <c r="T110" s="346"/>
      <c r="U110" s="347"/>
      <c r="V110" s="348">
        <f t="shared" ref="V110:V112" si="299">T110*U110</f>
        <v>0</v>
      </c>
      <c r="W110" s="349">
        <f t="shared" ref="W110:W112" si="300">G110+M110+S110</f>
        <v>0</v>
      </c>
      <c r="X110" s="350">
        <f t="shared" ref="X110:X112" si="301">J110+P110+V110</f>
        <v>0</v>
      </c>
      <c r="Y110" s="350">
        <f t="shared" si="264"/>
        <v>0</v>
      </c>
      <c r="Z110" s="351" t="e">
        <f t="shared" si="265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14.25" x14ac:dyDescent="0.2">
      <c r="A111" s="119" t="s">
        <v>76</v>
      </c>
      <c r="B111" s="120" t="s">
        <v>217</v>
      </c>
      <c r="C111" s="188" t="s">
        <v>206</v>
      </c>
      <c r="D111" s="122" t="s">
        <v>111</v>
      </c>
      <c r="E111" s="346"/>
      <c r="F111" s="347"/>
      <c r="G111" s="348">
        <f t="shared" si="294"/>
        <v>0</v>
      </c>
      <c r="H111" s="346"/>
      <c r="I111" s="347"/>
      <c r="J111" s="348">
        <f t="shared" si="295"/>
        <v>0</v>
      </c>
      <c r="K111" s="346"/>
      <c r="L111" s="347"/>
      <c r="M111" s="348">
        <f t="shared" si="296"/>
        <v>0</v>
      </c>
      <c r="N111" s="346"/>
      <c r="O111" s="347"/>
      <c r="P111" s="348">
        <f t="shared" si="297"/>
        <v>0</v>
      </c>
      <c r="Q111" s="346"/>
      <c r="R111" s="347"/>
      <c r="S111" s="348">
        <f t="shared" si="298"/>
        <v>0</v>
      </c>
      <c r="T111" s="346"/>
      <c r="U111" s="347"/>
      <c r="V111" s="348">
        <f t="shared" si="299"/>
        <v>0</v>
      </c>
      <c r="W111" s="349">
        <f t="shared" si="300"/>
        <v>0</v>
      </c>
      <c r="X111" s="350">
        <f t="shared" si="301"/>
        <v>0</v>
      </c>
      <c r="Y111" s="350">
        <f t="shared" si="264"/>
        <v>0</v>
      </c>
      <c r="Z111" s="351" t="e">
        <f t="shared" si="265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15.75" customHeight="1" thickBot="1" x14ac:dyDescent="0.25">
      <c r="A112" s="132" t="s">
        <v>76</v>
      </c>
      <c r="B112" s="133" t="s">
        <v>218</v>
      </c>
      <c r="C112" s="164" t="s">
        <v>206</v>
      </c>
      <c r="D112" s="134" t="s">
        <v>111</v>
      </c>
      <c r="E112" s="375"/>
      <c r="F112" s="376"/>
      <c r="G112" s="377">
        <f t="shared" si="294"/>
        <v>0</v>
      </c>
      <c r="H112" s="375"/>
      <c r="I112" s="376"/>
      <c r="J112" s="377">
        <f t="shared" si="295"/>
        <v>0</v>
      </c>
      <c r="K112" s="375"/>
      <c r="L112" s="376"/>
      <c r="M112" s="377">
        <f t="shared" si="296"/>
        <v>0</v>
      </c>
      <c r="N112" s="375"/>
      <c r="O112" s="376"/>
      <c r="P112" s="377">
        <f t="shared" si="297"/>
        <v>0</v>
      </c>
      <c r="Q112" s="375"/>
      <c r="R112" s="376"/>
      <c r="S112" s="377">
        <f t="shared" si="298"/>
        <v>0</v>
      </c>
      <c r="T112" s="375"/>
      <c r="U112" s="376"/>
      <c r="V112" s="377">
        <f t="shared" si="299"/>
        <v>0</v>
      </c>
      <c r="W112" s="360">
        <f t="shared" si="300"/>
        <v>0</v>
      </c>
      <c r="X112" s="361">
        <f t="shared" si="301"/>
        <v>0</v>
      </c>
      <c r="Y112" s="361">
        <f t="shared" si="264"/>
        <v>0</v>
      </c>
      <c r="Z112" s="381" t="e">
        <f t="shared" si="265"/>
        <v>#DIV/0!</v>
      </c>
      <c r="AA112" s="139"/>
      <c r="AB112" s="131"/>
      <c r="AC112" s="131"/>
      <c r="AD112" s="131"/>
      <c r="AE112" s="131"/>
      <c r="AF112" s="131"/>
      <c r="AG112" s="131"/>
    </row>
    <row r="113" spans="1:33" ht="30" customHeight="1" thickBot="1" x14ac:dyDescent="0.25">
      <c r="A113" s="167" t="s">
        <v>219</v>
      </c>
      <c r="B113" s="168"/>
      <c r="C113" s="169"/>
      <c r="D113" s="170"/>
      <c r="E113" s="362">
        <f>E109+E105+E101</f>
        <v>0</v>
      </c>
      <c r="F113" s="363"/>
      <c r="G113" s="364">
        <f t="shared" ref="G113:H113" si="302">G109+G105+G101</f>
        <v>0</v>
      </c>
      <c r="H113" s="362">
        <f t="shared" si="302"/>
        <v>0</v>
      </c>
      <c r="I113" s="363"/>
      <c r="J113" s="364">
        <f t="shared" ref="J113:K113" si="303">J109+J105+J101</f>
        <v>0</v>
      </c>
      <c r="K113" s="365">
        <f t="shared" si="303"/>
        <v>0</v>
      </c>
      <c r="L113" s="363"/>
      <c r="M113" s="364">
        <f t="shared" ref="M113:N113" si="304">M109+M105+M101</f>
        <v>0</v>
      </c>
      <c r="N113" s="365">
        <f t="shared" si="304"/>
        <v>0</v>
      </c>
      <c r="O113" s="363"/>
      <c r="P113" s="364">
        <f t="shared" ref="P113:Q113" si="305">P109+P105+P101</f>
        <v>0</v>
      </c>
      <c r="Q113" s="365">
        <f t="shared" si="305"/>
        <v>0</v>
      </c>
      <c r="R113" s="363"/>
      <c r="S113" s="364">
        <f t="shared" ref="S113:T113" si="306">S109+S105+S101</f>
        <v>0</v>
      </c>
      <c r="T113" s="365">
        <f t="shared" si="306"/>
        <v>0</v>
      </c>
      <c r="U113" s="363"/>
      <c r="V113" s="382">
        <f t="shared" ref="V113:X113" si="307">V109+V105+V101</f>
        <v>0</v>
      </c>
      <c r="W113" s="368">
        <f t="shared" si="307"/>
        <v>0</v>
      </c>
      <c r="X113" s="383">
        <f t="shared" si="307"/>
        <v>0</v>
      </c>
      <c r="Y113" s="383">
        <f t="shared" si="264"/>
        <v>0</v>
      </c>
      <c r="Z113" s="383" t="e">
        <f t="shared" si="265"/>
        <v>#DIV/0!</v>
      </c>
      <c r="AA113" s="221"/>
      <c r="AB113" s="7"/>
      <c r="AC113" s="7"/>
      <c r="AD113" s="7"/>
      <c r="AE113" s="7"/>
      <c r="AF113" s="7"/>
      <c r="AG113" s="7"/>
    </row>
    <row r="114" spans="1:33" ht="30" customHeight="1" thickBot="1" x14ac:dyDescent="0.25">
      <c r="A114" s="179" t="s">
        <v>71</v>
      </c>
      <c r="B114" s="209">
        <v>7</v>
      </c>
      <c r="C114" s="181" t="s">
        <v>220</v>
      </c>
      <c r="D114" s="182"/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U114" s="369"/>
      <c r="V114" s="369"/>
      <c r="W114" s="384"/>
      <c r="X114" s="384"/>
      <c r="Y114" s="385"/>
      <c r="Z114" s="384"/>
      <c r="AA114" s="222"/>
      <c r="AB114" s="7"/>
      <c r="AC114" s="7"/>
      <c r="AD114" s="7"/>
      <c r="AE114" s="7"/>
      <c r="AF114" s="7"/>
      <c r="AG114" s="7"/>
    </row>
    <row r="115" spans="1:33" ht="14.25" x14ac:dyDescent="0.2">
      <c r="A115" s="119" t="s">
        <v>76</v>
      </c>
      <c r="B115" s="120" t="s">
        <v>221</v>
      </c>
      <c r="C115" s="188" t="s">
        <v>222</v>
      </c>
      <c r="D115" s="122" t="s">
        <v>111</v>
      </c>
      <c r="E115" s="346"/>
      <c r="F115" s="347"/>
      <c r="G115" s="348">
        <f t="shared" ref="G115:G125" si="308">E115*F115</f>
        <v>0</v>
      </c>
      <c r="H115" s="346"/>
      <c r="I115" s="347"/>
      <c r="J115" s="348">
        <f t="shared" ref="J115:J125" si="309">H115*I115</f>
        <v>0</v>
      </c>
      <c r="K115" s="346"/>
      <c r="L115" s="347"/>
      <c r="M115" s="348">
        <f t="shared" ref="M115:M125" si="310">K115*L115</f>
        <v>0</v>
      </c>
      <c r="N115" s="346"/>
      <c r="O115" s="347"/>
      <c r="P115" s="348">
        <f t="shared" ref="P115:P125" si="311">N115*O115</f>
        <v>0</v>
      </c>
      <c r="Q115" s="346"/>
      <c r="R115" s="347"/>
      <c r="S115" s="348">
        <f t="shared" ref="S115:S125" si="312">Q115*R115</f>
        <v>0</v>
      </c>
      <c r="T115" s="346"/>
      <c r="U115" s="347"/>
      <c r="V115" s="386">
        <f t="shared" ref="V115:V125" si="313">T115*U115</f>
        <v>0</v>
      </c>
      <c r="W115" s="387">
        <f t="shared" ref="W115:W125" si="314">G115+M115+S115</f>
        <v>0</v>
      </c>
      <c r="X115" s="388">
        <f t="shared" ref="X115:X125" si="315">J115+P115+V115</f>
        <v>0</v>
      </c>
      <c r="Y115" s="388">
        <f t="shared" ref="Y115:Y126" si="316">W115-X115</f>
        <v>0</v>
      </c>
      <c r="Z115" s="389" t="e">
        <f t="shared" ref="Z115:Z126" si="317">Y115/W115</f>
        <v>#DIV/0!</v>
      </c>
      <c r="AA115" s="223"/>
      <c r="AB115" s="131"/>
      <c r="AC115" s="131"/>
      <c r="AD115" s="131"/>
      <c r="AE115" s="131"/>
      <c r="AF115" s="131"/>
      <c r="AG115" s="131"/>
    </row>
    <row r="116" spans="1:33" ht="14.25" x14ac:dyDescent="0.2">
      <c r="A116" s="119" t="s">
        <v>76</v>
      </c>
      <c r="B116" s="120" t="s">
        <v>223</v>
      </c>
      <c r="C116" s="188" t="s">
        <v>224</v>
      </c>
      <c r="D116" s="122" t="s">
        <v>111</v>
      </c>
      <c r="E116" s="346"/>
      <c r="F116" s="347"/>
      <c r="G116" s="348">
        <f t="shared" si="308"/>
        <v>0</v>
      </c>
      <c r="H116" s="346"/>
      <c r="I116" s="347"/>
      <c r="J116" s="348">
        <f t="shared" si="309"/>
        <v>0</v>
      </c>
      <c r="K116" s="346"/>
      <c r="L116" s="347"/>
      <c r="M116" s="348">
        <f t="shared" si="310"/>
        <v>0</v>
      </c>
      <c r="N116" s="346"/>
      <c r="O116" s="347"/>
      <c r="P116" s="348">
        <f t="shared" si="311"/>
        <v>0</v>
      </c>
      <c r="Q116" s="346"/>
      <c r="R116" s="347"/>
      <c r="S116" s="348">
        <f t="shared" si="312"/>
        <v>0</v>
      </c>
      <c r="T116" s="346"/>
      <c r="U116" s="347"/>
      <c r="V116" s="386">
        <f t="shared" si="313"/>
        <v>0</v>
      </c>
      <c r="W116" s="390">
        <f t="shared" si="314"/>
        <v>0</v>
      </c>
      <c r="X116" s="350">
        <f t="shared" si="315"/>
        <v>0</v>
      </c>
      <c r="Y116" s="350">
        <f t="shared" si="316"/>
        <v>0</v>
      </c>
      <c r="Z116" s="351" t="e">
        <f t="shared" si="317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14.25" x14ac:dyDescent="0.2">
      <c r="A117" s="119" t="s">
        <v>76</v>
      </c>
      <c r="B117" s="120" t="s">
        <v>225</v>
      </c>
      <c r="C117" s="188" t="s">
        <v>226</v>
      </c>
      <c r="D117" s="122" t="s">
        <v>111</v>
      </c>
      <c r="E117" s="346"/>
      <c r="F117" s="347"/>
      <c r="G117" s="348">
        <f t="shared" si="308"/>
        <v>0</v>
      </c>
      <c r="H117" s="346"/>
      <c r="I117" s="347"/>
      <c r="J117" s="348">
        <f t="shared" si="309"/>
        <v>0</v>
      </c>
      <c r="K117" s="346"/>
      <c r="L117" s="347"/>
      <c r="M117" s="348">
        <f t="shared" si="310"/>
        <v>0</v>
      </c>
      <c r="N117" s="346"/>
      <c r="O117" s="347"/>
      <c r="P117" s="348">
        <f t="shared" si="311"/>
        <v>0</v>
      </c>
      <c r="Q117" s="346"/>
      <c r="R117" s="347"/>
      <c r="S117" s="348">
        <f t="shared" si="312"/>
        <v>0</v>
      </c>
      <c r="T117" s="346"/>
      <c r="U117" s="347"/>
      <c r="V117" s="386">
        <f t="shared" si="313"/>
        <v>0</v>
      </c>
      <c r="W117" s="390">
        <f t="shared" si="314"/>
        <v>0</v>
      </c>
      <c r="X117" s="350">
        <f t="shared" si="315"/>
        <v>0</v>
      </c>
      <c r="Y117" s="350">
        <f t="shared" si="316"/>
        <v>0</v>
      </c>
      <c r="Z117" s="351" t="e">
        <f t="shared" si="317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14.25" x14ac:dyDescent="0.2">
      <c r="A118" s="119" t="s">
        <v>76</v>
      </c>
      <c r="B118" s="120" t="s">
        <v>227</v>
      </c>
      <c r="C118" s="188" t="s">
        <v>228</v>
      </c>
      <c r="D118" s="122" t="s">
        <v>111</v>
      </c>
      <c r="E118" s="346"/>
      <c r="F118" s="347"/>
      <c r="G118" s="348">
        <f t="shared" si="308"/>
        <v>0</v>
      </c>
      <c r="H118" s="346"/>
      <c r="I118" s="347"/>
      <c r="J118" s="348">
        <f t="shared" si="309"/>
        <v>0</v>
      </c>
      <c r="K118" s="346"/>
      <c r="L118" s="347"/>
      <c r="M118" s="348">
        <f t="shared" si="310"/>
        <v>0</v>
      </c>
      <c r="N118" s="346"/>
      <c r="O118" s="347"/>
      <c r="P118" s="348">
        <f t="shared" si="311"/>
        <v>0</v>
      </c>
      <c r="Q118" s="346"/>
      <c r="R118" s="347"/>
      <c r="S118" s="348">
        <f t="shared" si="312"/>
        <v>0</v>
      </c>
      <c r="T118" s="346"/>
      <c r="U118" s="347"/>
      <c r="V118" s="386">
        <f t="shared" si="313"/>
        <v>0</v>
      </c>
      <c r="W118" s="390">
        <f t="shared" si="314"/>
        <v>0</v>
      </c>
      <c r="X118" s="350">
        <f t="shared" si="315"/>
        <v>0</v>
      </c>
      <c r="Y118" s="350">
        <f t="shared" si="316"/>
        <v>0</v>
      </c>
      <c r="Z118" s="351" t="e">
        <f t="shared" si="317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14.25" x14ac:dyDescent="0.2">
      <c r="A119" s="119" t="s">
        <v>76</v>
      </c>
      <c r="B119" s="120" t="s">
        <v>229</v>
      </c>
      <c r="C119" s="188" t="s">
        <v>230</v>
      </c>
      <c r="D119" s="122" t="s">
        <v>111</v>
      </c>
      <c r="E119" s="346"/>
      <c r="F119" s="347"/>
      <c r="G119" s="348">
        <f t="shared" si="308"/>
        <v>0</v>
      </c>
      <c r="H119" s="346"/>
      <c r="I119" s="347"/>
      <c r="J119" s="348">
        <f t="shared" si="309"/>
        <v>0</v>
      </c>
      <c r="K119" s="346"/>
      <c r="L119" s="347"/>
      <c r="M119" s="348">
        <f t="shared" si="310"/>
        <v>0</v>
      </c>
      <c r="N119" s="346"/>
      <c r="O119" s="347"/>
      <c r="P119" s="348">
        <f t="shared" si="311"/>
        <v>0</v>
      </c>
      <c r="Q119" s="346"/>
      <c r="R119" s="347"/>
      <c r="S119" s="348">
        <f t="shared" si="312"/>
        <v>0</v>
      </c>
      <c r="T119" s="346"/>
      <c r="U119" s="347"/>
      <c r="V119" s="386">
        <f t="shared" si="313"/>
        <v>0</v>
      </c>
      <c r="W119" s="390">
        <f t="shared" si="314"/>
        <v>0</v>
      </c>
      <c r="X119" s="350">
        <f t="shared" si="315"/>
        <v>0</v>
      </c>
      <c r="Y119" s="350">
        <f t="shared" si="316"/>
        <v>0</v>
      </c>
      <c r="Z119" s="351" t="e">
        <f t="shared" si="317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14.25" x14ac:dyDescent="0.2">
      <c r="A120" s="119" t="s">
        <v>76</v>
      </c>
      <c r="B120" s="120" t="s">
        <v>231</v>
      </c>
      <c r="C120" s="188" t="s">
        <v>232</v>
      </c>
      <c r="D120" s="122" t="s">
        <v>111</v>
      </c>
      <c r="E120" s="346"/>
      <c r="F120" s="347"/>
      <c r="G120" s="348">
        <f t="shared" si="308"/>
        <v>0</v>
      </c>
      <c r="H120" s="346"/>
      <c r="I120" s="347"/>
      <c r="J120" s="348">
        <f t="shared" si="309"/>
        <v>0</v>
      </c>
      <c r="K120" s="346"/>
      <c r="L120" s="347"/>
      <c r="M120" s="348">
        <f t="shared" si="310"/>
        <v>0</v>
      </c>
      <c r="N120" s="346"/>
      <c r="O120" s="347"/>
      <c r="P120" s="348">
        <f t="shared" si="311"/>
        <v>0</v>
      </c>
      <c r="Q120" s="346"/>
      <c r="R120" s="347"/>
      <c r="S120" s="348">
        <f t="shared" si="312"/>
        <v>0</v>
      </c>
      <c r="T120" s="346"/>
      <c r="U120" s="347"/>
      <c r="V120" s="386">
        <f t="shared" si="313"/>
        <v>0</v>
      </c>
      <c r="W120" s="390">
        <f t="shared" si="314"/>
        <v>0</v>
      </c>
      <c r="X120" s="350">
        <f t="shared" si="315"/>
        <v>0</v>
      </c>
      <c r="Y120" s="350">
        <f t="shared" si="316"/>
        <v>0</v>
      </c>
      <c r="Z120" s="351" t="e">
        <f t="shared" si="317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14.25" x14ac:dyDescent="0.2">
      <c r="A121" s="119" t="s">
        <v>76</v>
      </c>
      <c r="B121" s="120" t="s">
        <v>233</v>
      </c>
      <c r="C121" s="188" t="s">
        <v>234</v>
      </c>
      <c r="D121" s="122" t="s">
        <v>111</v>
      </c>
      <c r="E121" s="346"/>
      <c r="F121" s="347"/>
      <c r="G121" s="348">
        <f t="shared" si="308"/>
        <v>0</v>
      </c>
      <c r="H121" s="346"/>
      <c r="I121" s="347"/>
      <c r="J121" s="348">
        <f t="shared" si="309"/>
        <v>0</v>
      </c>
      <c r="K121" s="346"/>
      <c r="L121" s="347"/>
      <c r="M121" s="348">
        <f t="shared" si="310"/>
        <v>0</v>
      </c>
      <c r="N121" s="346"/>
      <c r="O121" s="347"/>
      <c r="P121" s="348">
        <f t="shared" si="311"/>
        <v>0</v>
      </c>
      <c r="Q121" s="346"/>
      <c r="R121" s="347"/>
      <c r="S121" s="348">
        <f t="shared" si="312"/>
        <v>0</v>
      </c>
      <c r="T121" s="346"/>
      <c r="U121" s="347"/>
      <c r="V121" s="386">
        <f t="shared" si="313"/>
        <v>0</v>
      </c>
      <c r="W121" s="390">
        <f t="shared" si="314"/>
        <v>0</v>
      </c>
      <c r="X121" s="350">
        <f t="shared" si="315"/>
        <v>0</v>
      </c>
      <c r="Y121" s="350">
        <f t="shared" si="316"/>
        <v>0</v>
      </c>
      <c r="Z121" s="351" t="e">
        <f t="shared" si="317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14.25" x14ac:dyDescent="0.2">
      <c r="A122" s="119" t="s">
        <v>76</v>
      </c>
      <c r="B122" s="120" t="s">
        <v>235</v>
      </c>
      <c r="C122" s="188" t="s">
        <v>236</v>
      </c>
      <c r="D122" s="122" t="s">
        <v>111</v>
      </c>
      <c r="E122" s="346"/>
      <c r="F122" s="347"/>
      <c r="G122" s="348">
        <f t="shared" si="308"/>
        <v>0</v>
      </c>
      <c r="H122" s="346"/>
      <c r="I122" s="347"/>
      <c r="J122" s="348">
        <f t="shared" si="309"/>
        <v>0</v>
      </c>
      <c r="K122" s="346"/>
      <c r="L122" s="347"/>
      <c r="M122" s="348">
        <f t="shared" si="310"/>
        <v>0</v>
      </c>
      <c r="N122" s="346"/>
      <c r="O122" s="347"/>
      <c r="P122" s="348">
        <f t="shared" si="311"/>
        <v>0</v>
      </c>
      <c r="Q122" s="346"/>
      <c r="R122" s="347"/>
      <c r="S122" s="348">
        <f t="shared" si="312"/>
        <v>0</v>
      </c>
      <c r="T122" s="346"/>
      <c r="U122" s="347"/>
      <c r="V122" s="386">
        <f t="shared" si="313"/>
        <v>0</v>
      </c>
      <c r="W122" s="390">
        <f t="shared" si="314"/>
        <v>0</v>
      </c>
      <c r="X122" s="350">
        <f t="shared" si="315"/>
        <v>0</v>
      </c>
      <c r="Y122" s="350">
        <f t="shared" si="316"/>
        <v>0</v>
      </c>
      <c r="Z122" s="351" t="e">
        <f t="shared" si="31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14.25" x14ac:dyDescent="0.2">
      <c r="A123" s="132" t="s">
        <v>76</v>
      </c>
      <c r="B123" s="120" t="s">
        <v>237</v>
      </c>
      <c r="C123" s="164" t="s">
        <v>238</v>
      </c>
      <c r="D123" s="122" t="s">
        <v>111</v>
      </c>
      <c r="E123" s="352"/>
      <c r="F123" s="353"/>
      <c r="G123" s="348">
        <f t="shared" si="308"/>
        <v>0</v>
      </c>
      <c r="H123" s="352"/>
      <c r="I123" s="353"/>
      <c r="J123" s="348">
        <f t="shared" si="309"/>
        <v>0</v>
      </c>
      <c r="K123" s="346"/>
      <c r="L123" s="347"/>
      <c r="M123" s="348">
        <f t="shared" si="310"/>
        <v>0</v>
      </c>
      <c r="N123" s="346"/>
      <c r="O123" s="347"/>
      <c r="P123" s="348">
        <f t="shared" si="311"/>
        <v>0</v>
      </c>
      <c r="Q123" s="346"/>
      <c r="R123" s="347"/>
      <c r="S123" s="348">
        <f t="shared" si="312"/>
        <v>0</v>
      </c>
      <c r="T123" s="346"/>
      <c r="U123" s="347"/>
      <c r="V123" s="386">
        <f t="shared" si="313"/>
        <v>0</v>
      </c>
      <c r="W123" s="390">
        <f t="shared" si="314"/>
        <v>0</v>
      </c>
      <c r="X123" s="350">
        <f t="shared" si="315"/>
        <v>0</v>
      </c>
      <c r="Y123" s="350">
        <f t="shared" si="316"/>
        <v>0</v>
      </c>
      <c r="Z123" s="351" t="e">
        <f t="shared" si="317"/>
        <v>#DIV/0!</v>
      </c>
      <c r="AA123" s="139"/>
      <c r="AB123" s="131"/>
      <c r="AC123" s="131"/>
      <c r="AD123" s="131"/>
      <c r="AE123" s="131"/>
      <c r="AF123" s="131"/>
      <c r="AG123" s="131"/>
    </row>
    <row r="124" spans="1:33" ht="14.25" x14ac:dyDescent="0.2">
      <c r="A124" s="132" t="s">
        <v>76</v>
      </c>
      <c r="B124" s="120" t="s">
        <v>239</v>
      </c>
      <c r="C124" s="164" t="s">
        <v>240</v>
      </c>
      <c r="D124" s="134" t="s">
        <v>111</v>
      </c>
      <c r="E124" s="346"/>
      <c r="F124" s="347"/>
      <c r="G124" s="348">
        <f t="shared" si="308"/>
        <v>0</v>
      </c>
      <c r="H124" s="346"/>
      <c r="I124" s="347"/>
      <c r="J124" s="348">
        <f t="shared" si="309"/>
        <v>0</v>
      </c>
      <c r="K124" s="346"/>
      <c r="L124" s="347"/>
      <c r="M124" s="348">
        <f t="shared" si="310"/>
        <v>0</v>
      </c>
      <c r="N124" s="346"/>
      <c r="O124" s="347"/>
      <c r="P124" s="348">
        <f t="shared" si="311"/>
        <v>0</v>
      </c>
      <c r="Q124" s="346"/>
      <c r="R124" s="347"/>
      <c r="S124" s="348">
        <f t="shared" si="312"/>
        <v>0</v>
      </c>
      <c r="T124" s="346"/>
      <c r="U124" s="347"/>
      <c r="V124" s="386">
        <f t="shared" si="313"/>
        <v>0</v>
      </c>
      <c r="W124" s="390">
        <f t="shared" si="314"/>
        <v>0</v>
      </c>
      <c r="X124" s="350">
        <f t="shared" si="315"/>
        <v>0</v>
      </c>
      <c r="Y124" s="350">
        <f t="shared" si="316"/>
        <v>0</v>
      </c>
      <c r="Z124" s="351" t="e">
        <f t="shared" si="31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thickBot="1" x14ac:dyDescent="0.25">
      <c r="A125" s="132" t="s">
        <v>76</v>
      </c>
      <c r="B125" s="120" t="s">
        <v>241</v>
      </c>
      <c r="C125" s="224" t="s">
        <v>242</v>
      </c>
      <c r="D125" s="134"/>
      <c r="E125" s="352"/>
      <c r="F125" s="353">
        <v>0.22</v>
      </c>
      <c r="G125" s="354">
        <f t="shared" si="308"/>
        <v>0</v>
      </c>
      <c r="H125" s="352"/>
      <c r="I125" s="353">
        <v>0.22</v>
      </c>
      <c r="J125" s="354">
        <f t="shared" si="309"/>
        <v>0</v>
      </c>
      <c r="K125" s="352"/>
      <c r="L125" s="353">
        <v>0.22</v>
      </c>
      <c r="M125" s="354">
        <f t="shared" si="310"/>
        <v>0</v>
      </c>
      <c r="N125" s="352"/>
      <c r="O125" s="353">
        <v>0.22</v>
      </c>
      <c r="P125" s="354">
        <f t="shared" si="311"/>
        <v>0</v>
      </c>
      <c r="Q125" s="352"/>
      <c r="R125" s="353">
        <v>0.22</v>
      </c>
      <c r="S125" s="354">
        <f t="shared" si="312"/>
        <v>0</v>
      </c>
      <c r="T125" s="352"/>
      <c r="U125" s="353">
        <v>0.22</v>
      </c>
      <c r="V125" s="391">
        <f t="shared" si="313"/>
        <v>0</v>
      </c>
      <c r="W125" s="392">
        <f t="shared" si="314"/>
        <v>0</v>
      </c>
      <c r="X125" s="393">
        <f t="shared" si="315"/>
        <v>0</v>
      </c>
      <c r="Y125" s="393">
        <f t="shared" si="316"/>
        <v>0</v>
      </c>
      <c r="Z125" s="394" t="e">
        <f t="shared" si="317"/>
        <v>#DIV/0!</v>
      </c>
      <c r="AA125" s="152"/>
      <c r="AB125" s="7"/>
      <c r="AC125" s="7"/>
      <c r="AD125" s="7"/>
      <c r="AE125" s="7"/>
      <c r="AF125" s="7"/>
      <c r="AG125" s="7"/>
    </row>
    <row r="126" spans="1:33" ht="30" customHeight="1" thickBot="1" x14ac:dyDescent="0.25">
      <c r="A126" s="167" t="s">
        <v>243</v>
      </c>
      <c r="B126" s="225"/>
      <c r="C126" s="169"/>
      <c r="D126" s="170"/>
      <c r="E126" s="362">
        <f>SUM(E115:E124)</f>
        <v>0</v>
      </c>
      <c r="F126" s="363"/>
      <c r="G126" s="364">
        <f>SUM(G115:G125)</f>
        <v>0</v>
      </c>
      <c r="H126" s="362">
        <f>SUM(H115:H124)</f>
        <v>0</v>
      </c>
      <c r="I126" s="363"/>
      <c r="J126" s="364">
        <f>SUM(J115:J125)</f>
        <v>0</v>
      </c>
      <c r="K126" s="365">
        <f>SUM(K115:K124)</f>
        <v>0</v>
      </c>
      <c r="L126" s="363"/>
      <c r="M126" s="364">
        <f>SUM(M115:M125)</f>
        <v>0</v>
      </c>
      <c r="N126" s="365">
        <f>SUM(N115:N124)</f>
        <v>0</v>
      </c>
      <c r="O126" s="363"/>
      <c r="P126" s="364">
        <f>SUM(P115:P125)</f>
        <v>0</v>
      </c>
      <c r="Q126" s="365">
        <f>SUM(Q115:Q124)</f>
        <v>0</v>
      </c>
      <c r="R126" s="363"/>
      <c r="S126" s="364">
        <f>SUM(S115:S125)</f>
        <v>0</v>
      </c>
      <c r="T126" s="365">
        <f>SUM(T115:T124)</f>
        <v>0</v>
      </c>
      <c r="U126" s="363"/>
      <c r="V126" s="382">
        <f t="shared" ref="V126:X126" si="318">SUM(V115:V125)</f>
        <v>0</v>
      </c>
      <c r="W126" s="368">
        <f t="shared" si="318"/>
        <v>0</v>
      </c>
      <c r="X126" s="383">
        <f t="shared" si="318"/>
        <v>0</v>
      </c>
      <c r="Y126" s="383">
        <f t="shared" si="316"/>
        <v>0</v>
      </c>
      <c r="Z126" s="383" t="e">
        <f t="shared" si="317"/>
        <v>#DIV/0!</v>
      </c>
      <c r="AA126" s="221"/>
      <c r="AB126" s="7"/>
      <c r="AC126" s="7"/>
      <c r="AD126" s="7"/>
      <c r="AE126" s="7"/>
      <c r="AF126" s="7"/>
      <c r="AG126" s="7"/>
    </row>
    <row r="127" spans="1:33" ht="30" customHeight="1" thickBot="1" x14ac:dyDescent="0.25">
      <c r="A127" s="226" t="s">
        <v>71</v>
      </c>
      <c r="B127" s="209">
        <v>8</v>
      </c>
      <c r="C127" s="227" t="s">
        <v>244</v>
      </c>
      <c r="D127" s="182"/>
      <c r="E127" s="369"/>
      <c r="F127" s="369"/>
      <c r="G127" s="369"/>
      <c r="H127" s="369"/>
      <c r="I127" s="369"/>
      <c r="J127" s="369"/>
      <c r="K127" s="369"/>
      <c r="L127" s="369"/>
      <c r="M127" s="369"/>
      <c r="N127" s="369"/>
      <c r="O127" s="369"/>
      <c r="P127" s="369"/>
      <c r="Q127" s="369"/>
      <c r="R127" s="369"/>
      <c r="S127" s="369"/>
      <c r="T127" s="369"/>
      <c r="U127" s="369"/>
      <c r="V127" s="369"/>
      <c r="W127" s="384"/>
      <c r="X127" s="384"/>
      <c r="Y127" s="385"/>
      <c r="Z127" s="384"/>
      <c r="AA127" s="222"/>
      <c r="AB127" s="118"/>
      <c r="AC127" s="118"/>
      <c r="AD127" s="118"/>
      <c r="AE127" s="118"/>
      <c r="AF127" s="118"/>
      <c r="AG127" s="118"/>
    </row>
    <row r="128" spans="1:33" ht="14.25" x14ac:dyDescent="0.2">
      <c r="A128" s="119" t="s">
        <v>76</v>
      </c>
      <c r="B128" s="120" t="s">
        <v>245</v>
      </c>
      <c r="C128" s="188" t="s">
        <v>246</v>
      </c>
      <c r="D128" s="122" t="s">
        <v>247</v>
      </c>
      <c r="E128" s="346"/>
      <c r="F128" s="347"/>
      <c r="G128" s="348">
        <f t="shared" ref="G128:G133" si="319">E128*F128</f>
        <v>0</v>
      </c>
      <c r="H128" s="346"/>
      <c r="I128" s="347"/>
      <c r="J128" s="348">
        <f t="shared" ref="J128:J133" si="320">H128*I128</f>
        <v>0</v>
      </c>
      <c r="K128" s="346"/>
      <c r="L128" s="347"/>
      <c r="M128" s="348">
        <f t="shared" ref="M128:M133" si="321">K128*L128</f>
        <v>0</v>
      </c>
      <c r="N128" s="346"/>
      <c r="O128" s="347"/>
      <c r="P128" s="348">
        <f t="shared" ref="P128:P133" si="322">N128*O128</f>
        <v>0</v>
      </c>
      <c r="Q128" s="346"/>
      <c r="R128" s="347"/>
      <c r="S128" s="348">
        <f t="shared" ref="S128:S133" si="323">Q128*R128</f>
        <v>0</v>
      </c>
      <c r="T128" s="346"/>
      <c r="U128" s="347"/>
      <c r="V128" s="386">
        <f t="shared" ref="V128:V133" si="324">T128*U128</f>
        <v>0</v>
      </c>
      <c r="W128" s="387">
        <f t="shared" ref="W128:W133" si="325">G128+M128+S128</f>
        <v>0</v>
      </c>
      <c r="X128" s="388">
        <f t="shared" ref="X128:X133" si="326">J128+P128+V128</f>
        <v>0</v>
      </c>
      <c r="Y128" s="388">
        <f t="shared" ref="Y128:Y134" si="327">W128-X128</f>
        <v>0</v>
      </c>
      <c r="Z128" s="389" t="e">
        <f t="shared" ref="Z128:Z134" si="328">Y128/W128</f>
        <v>#DIV/0!</v>
      </c>
      <c r="AA128" s="223"/>
      <c r="AB128" s="131"/>
      <c r="AC128" s="131"/>
      <c r="AD128" s="131"/>
      <c r="AE128" s="131"/>
      <c r="AF128" s="131"/>
      <c r="AG128" s="131"/>
    </row>
    <row r="129" spans="1:33" ht="14.25" x14ac:dyDescent="0.2">
      <c r="A129" s="119" t="s">
        <v>76</v>
      </c>
      <c r="B129" s="120" t="s">
        <v>248</v>
      </c>
      <c r="C129" s="188" t="s">
        <v>249</v>
      </c>
      <c r="D129" s="122" t="s">
        <v>247</v>
      </c>
      <c r="E129" s="346"/>
      <c r="F129" s="347"/>
      <c r="G129" s="348">
        <f t="shared" si="319"/>
        <v>0</v>
      </c>
      <c r="H129" s="346"/>
      <c r="I129" s="347"/>
      <c r="J129" s="348">
        <f t="shared" si="320"/>
        <v>0</v>
      </c>
      <c r="K129" s="346"/>
      <c r="L129" s="347"/>
      <c r="M129" s="348">
        <f t="shared" si="321"/>
        <v>0</v>
      </c>
      <c r="N129" s="346"/>
      <c r="O129" s="347"/>
      <c r="P129" s="348">
        <f t="shared" si="322"/>
        <v>0</v>
      </c>
      <c r="Q129" s="346"/>
      <c r="R129" s="347"/>
      <c r="S129" s="348">
        <f t="shared" si="323"/>
        <v>0</v>
      </c>
      <c r="T129" s="346"/>
      <c r="U129" s="347"/>
      <c r="V129" s="386">
        <f t="shared" si="324"/>
        <v>0</v>
      </c>
      <c r="W129" s="390">
        <f t="shared" si="325"/>
        <v>0</v>
      </c>
      <c r="X129" s="350">
        <f t="shared" si="326"/>
        <v>0</v>
      </c>
      <c r="Y129" s="350">
        <f t="shared" si="327"/>
        <v>0</v>
      </c>
      <c r="Z129" s="351" t="e">
        <f t="shared" si="328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14.25" x14ac:dyDescent="0.2">
      <c r="A130" s="119" t="s">
        <v>76</v>
      </c>
      <c r="B130" s="120" t="s">
        <v>250</v>
      </c>
      <c r="C130" s="188" t="s">
        <v>251</v>
      </c>
      <c r="D130" s="122" t="s">
        <v>252</v>
      </c>
      <c r="E130" s="395"/>
      <c r="F130" s="396"/>
      <c r="G130" s="348">
        <f t="shared" si="319"/>
        <v>0</v>
      </c>
      <c r="H130" s="395"/>
      <c r="I130" s="396"/>
      <c r="J130" s="348">
        <f t="shared" si="320"/>
        <v>0</v>
      </c>
      <c r="K130" s="346"/>
      <c r="L130" s="347"/>
      <c r="M130" s="348">
        <f t="shared" si="321"/>
        <v>0</v>
      </c>
      <c r="N130" s="346"/>
      <c r="O130" s="347"/>
      <c r="P130" s="348">
        <f t="shared" si="322"/>
        <v>0</v>
      </c>
      <c r="Q130" s="346"/>
      <c r="R130" s="347"/>
      <c r="S130" s="348">
        <f t="shared" si="323"/>
        <v>0</v>
      </c>
      <c r="T130" s="346"/>
      <c r="U130" s="347"/>
      <c r="V130" s="386">
        <f t="shared" si="324"/>
        <v>0</v>
      </c>
      <c r="W130" s="397">
        <f t="shared" si="325"/>
        <v>0</v>
      </c>
      <c r="X130" s="350">
        <f t="shared" si="326"/>
        <v>0</v>
      </c>
      <c r="Y130" s="350">
        <f t="shared" si="327"/>
        <v>0</v>
      </c>
      <c r="Z130" s="351" t="e">
        <f t="shared" si="32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14.25" x14ac:dyDescent="0.2">
      <c r="A131" s="119" t="s">
        <v>76</v>
      </c>
      <c r="B131" s="120" t="s">
        <v>253</v>
      </c>
      <c r="C131" s="188" t="s">
        <v>254</v>
      </c>
      <c r="D131" s="122" t="s">
        <v>252</v>
      </c>
      <c r="E131" s="346"/>
      <c r="F131" s="347"/>
      <c r="G131" s="348">
        <f t="shared" si="319"/>
        <v>0</v>
      </c>
      <c r="H131" s="346"/>
      <c r="I131" s="347"/>
      <c r="J131" s="348">
        <f t="shared" si="320"/>
        <v>0</v>
      </c>
      <c r="K131" s="395"/>
      <c r="L131" s="396"/>
      <c r="M131" s="348">
        <f t="shared" si="321"/>
        <v>0</v>
      </c>
      <c r="N131" s="395"/>
      <c r="O131" s="396"/>
      <c r="P131" s="348">
        <f t="shared" si="322"/>
        <v>0</v>
      </c>
      <c r="Q131" s="395"/>
      <c r="R131" s="396"/>
      <c r="S131" s="348">
        <f t="shared" si="323"/>
        <v>0</v>
      </c>
      <c r="T131" s="395"/>
      <c r="U131" s="396"/>
      <c r="V131" s="386">
        <f t="shared" si="324"/>
        <v>0</v>
      </c>
      <c r="W131" s="397">
        <f t="shared" si="325"/>
        <v>0</v>
      </c>
      <c r="X131" s="350">
        <f t="shared" si="326"/>
        <v>0</v>
      </c>
      <c r="Y131" s="350">
        <f t="shared" si="327"/>
        <v>0</v>
      </c>
      <c r="Z131" s="351" t="e">
        <f t="shared" si="32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14.25" x14ac:dyDescent="0.2">
      <c r="A132" s="119" t="s">
        <v>76</v>
      </c>
      <c r="B132" s="120" t="s">
        <v>255</v>
      </c>
      <c r="C132" s="188" t="s">
        <v>256</v>
      </c>
      <c r="D132" s="122" t="s">
        <v>252</v>
      </c>
      <c r="E132" s="346"/>
      <c r="F132" s="347"/>
      <c r="G132" s="348">
        <f t="shared" si="319"/>
        <v>0</v>
      </c>
      <c r="H132" s="346"/>
      <c r="I132" s="347"/>
      <c r="J132" s="348">
        <f t="shared" si="320"/>
        <v>0</v>
      </c>
      <c r="K132" s="346"/>
      <c r="L132" s="347"/>
      <c r="M132" s="348">
        <f t="shared" si="321"/>
        <v>0</v>
      </c>
      <c r="N132" s="346"/>
      <c r="O132" s="347"/>
      <c r="P132" s="348">
        <f t="shared" si="322"/>
        <v>0</v>
      </c>
      <c r="Q132" s="346"/>
      <c r="R132" s="347"/>
      <c r="S132" s="348">
        <f t="shared" si="323"/>
        <v>0</v>
      </c>
      <c r="T132" s="346"/>
      <c r="U132" s="347"/>
      <c r="V132" s="386">
        <f t="shared" si="324"/>
        <v>0</v>
      </c>
      <c r="W132" s="390">
        <f t="shared" si="325"/>
        <v>0</v>
      </c>
      <c r="X132" s="350">
        <f t="shared" si="326"/>
        <v>0</v>
      </c>
      <c r="Y132" s="350">
        <f t="shared" si="327"/>
        <v>0</v>
      </c>
      <c r="Z132" s="351" t="e">
        <f t="shared" si="32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thickBot="1" x14ac:dyDescent="0.25">
      <c r="A133" s="132" t="s">
        <v>76</v>
      </c>
      <c r="B133" s="154" t="s">
        <v>257</v>
      </c>
      <c r="C133" s="165" t="s">
        <v>258</v>
      </c>
      <c r="D133" s="134"/>
      <c r="E133" s="352"/>
      <c r="F133" s="353">
        <v>0.22</v>
      </c>
      <c r="G133" s="354">
        <f t="shared" si="319"/>
        <v>0</v>
      </c>
      <c r="H133" s="352"/>
      <c r="I133" s="353">
        <v>0.22</v>
      </c>
      <c r="J133" s="354">
        <f t="shared" si="320"/>
        <v>0</v>
      </c>
      <c r="K133" s="352"/>
      <c r="L133" s="353">
        <v>0.22</v>
      </c>
      <c r="M133" s="354">
        <f t="shared" si="321"/>
        <v>0</v>
      </c>
      <c r="N133" s="352"/>
      <c r="O133" s="353">
        <v>0.22</v>
      </c>
      <c r="P133" s="354">
        <f t="shared" si="322"/>
        <v>0</v>
      </c>
      <c r="Q133" s="352"/>
      <c r="R133" s="353">
        <v>0.22</v>
      </c>
      <c r="S133" s="354">
        <f t="shared" si="323"/>
        <v>0</v>
      </c>
      <c r="T133" s="352"/>
      <c r="U133" s="353">
        <v>0.22</v>
      </c>
      <c r="V133" s="391">
        <f t="shared" si="324"/>
        <v>0</v>
      </c>
      <c r="W133" s="392">
        <f t="shared" si="325"/>
        <v>0</v>
      </c>
      <c r="X133" s="393">
        <f t="shared" si="326"/>
        <v>0</v>
      </c>
      <c r="Y133" s="393">
        <f t="shared" si="327"/>
        <v>0</v>
      </c>
      <c r="Z133" s="394" t="e">
        <f t="shared" si="328"/>
        <v>#DIV/0!</v>
      </c>
      <c r="AA133" s="152"/>
      <c r="AB133" s="7"/>
      <c r="AC133" s="7"/>
      <c r="AD133" s="7"/>
      <c r="AE133" s="7"/>
      <c r="AF133" s="7"/>
      <c r="AG133" s="7"/>
    </row>
    <row r="134" spans="1:33" ht="30" customHeight="1" thickBot="1" x14ac:dyDescent="0.25">
      <c r="A134" s="167" t="s">
        <v>259</v>
      </c>
      <c r="B134" s="228"/>
      <c r="C134" s="169"/>
      <c r="D134" s="170"/>
      <c r="E134" s="362">
        <f>SUM(E128:E132)</f>
        <v>0</v>
      </c>
      <c r="F134" s="363"/>
      <c r="G134" s="362">
        <f>SUM(G128:G133)</f>
        <v>0</v>
      </c>
      <c r="H134" s="362">
        <f>SUM(H128:H132)</f>
        <v>0</v>
      </c>
      <c r="I134" s="363"/>
      <c r="J134" s="362">
        <f>SUM(J128:J133)</f>
        <v>0</v>
      </c>
      <c r="K134" s="362">
        <f>SUM(K128:K132)</f>
        <v>0</v>
      </c>
      <c r="L134" s="363"/>
      <c r="M134" s="362">
        <f>SUM(M128:M133)</f>
        <v>0</v>
      </c>
      <c r="N134" s="362">
        <f>SUM(N128:N132)</f>
        <v>0</v>
      </c>
      <c r="O134" s="363"/>
      <c r="P134" s="362">
        <f>SUM(P128:P133)</f>
        <v>0</v>
      </c>
      <c r="Q134" s="362">
        <f>SUM(Q128:Q132)</f>
        <v>0</v>
      </c>
      <c r="R134" s="363"/>
      <c r="S134" s="362">
        <f>SUM(S128:S133)</f>
        <v>0</v>
      </c>
      <c r="T134" s="362">
        <f>SUM(T128:T132)</f>
        <v>0</v>
      </c>
      <c r="U134" s="363"/>
      <c r="V134" s="398">
        <f t="shared" ref="V134:X134" si="329">SUM(V128:V133)</f>
        <v>0</v>
      </c>
      <c r="W134" s="368">
        <f t="shared" si="329"/>
        <v>0</v>
      </c>
      <c r="X134" s="383">
        <f t="shared" si="329"/>
        <v>0</v>
      </c>
      <c r="Y134" s="383">
        <f t="shared" si="327"/>
        <v>0</v>
      </c>
      <c r="Z134" s="383" t="e">
        <f t="shared" si="328"/>
        <v>#DIV/0!</v>
      </c>
      <c r="AA134" s="221"/>
      <c r="AB134" s="7"/>
      <c r="AC134" s="7"/>
      <c r="AD134" s="7"/>
      <c r="AE134" s="7"/>
      <c r="AF134" s="7"/>
      <c r="AG134" s="7"/>
    </row>
    <row r="135" spans="1:33" ht="30" customHeight="1" thickBot="1" x14ac:dyDescent="0.25">
      <c r="A135" s="179" t="s">
        <v>71</v>
      </c>
      <c r="B135" s="180">
        <v>9</v>
      </c>
      <c r="C135" s="181" t="s">
        <v>260</v>
      </c>
      <c r="D135" s="182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  <c r="O135" s="369"/>
      <c r="P135" s="369"/>
      <c r="Q135" s="369"/>
      <c r="R135" s="369"/>
      <c r="S135" s="369"/>
      <c r="T135" s="369"/>
      <c r="U135" s="369"/>
      <c r="V135" s="369"/>
      <c r="W135" s="399"/>
      <c r="X135" s="399"/>
      <c r="Y135" s="371"/>
      <c r="Z135" s="399"/>
      <c r="AA135" s="229"/>
      <c r="AB135" s="7"/>
      <c r="AC135" s="7"/>
      <c r="AD135" s="7"/>
      <c r="AE135" s="7"/>
      <c r="AF135" s="7"/>
      <c r="AG135" s="7"/>
    </row>
    <row r="136" spans="1:33" ht="45" customHeight="1" x14ac:dyDescent="0.2">
      <c r="A136" s="230" t="s">
        <v>76</v>
      </c>
      <c r="B136" s="231">
        <v>43839</v>
      </c>
      <c r="C136" s="317" t="s">
        <v>344</v>
      </c>
      <c r="D136" s="326" t="s">
        <v>275</v>
      </c>
      <c r="E136" s="400">
        <v>12</v>
      </c>
      <c r="F136" s="401">
        <v>1000</v>
      </c>
      <c r="G136" s="402">
        <f t="shared" ref="G136:G142" si="330">E136*F136</f>
        <v>12000</v>
      </c>
      <c r="H136" s="400">
        <v>1</v>
      </c>
      <c r="I136" s="401">
        <v>12000</v>
      </c>
      <c r="J136" s="402">
        <f t="shared" ref="J136:J141" si="331">H136*I136</f>
        <v>12000</v>
      </c>
      <c r="K136" s="403"/>
      <c r="L136" s="401"/>
      <c r="M136" s="402">
        <f t="shared" ref="M136:M141" si="332">K136*L136</f>
        <v>0</v>
      </c>
      <c r="N136" s="403"/>
      <c r="O136" s="401"/>
      <c r="P136" s="402">
        <f t="shared" ref="P136:P141" si="333">N136*O136</f>
        <v>0</v>
      </c>
      <c r="Q136" s="403"/>
      <c r="R136" s="401"/>
      <c r="S136" s="402">
        <f t="shared" ref="S136:S141" si="334">Q136*R136</f>
        <v>0</v>
      </c>
      <c r="T136" s="403"/>
      <c r="U136" s="401"/>
      <c r="V136" s="402">
        <f t="shared" ref="V136:V141" si="335">T136*U136</f>
        <v>0</v>
      </c>
      <c r="W136" s="388">
        <f t="shared" ref="W136:W141" si="336">G136+M136+S136</f>
        <v>12000</v>
      </c>
      <c r="X136" s="350">
        <f t="shared" ref="X136:X141" si="337">J136+P136+V136</f>
        <v>12000</v>
      </c>
      <c r="Y136" s="350">
        <f t="shared" ref="Y136:Y143" si="338">W136-X136</f>
        <v>0</v>
      </c>
      <c r="Z136" s="351">
        <f t="shared" ref="Z136:Z143" si="339">Y136/W136</f>
        <v>0</v>
      </c>
      <c r="AA136" s="223"/>
      <c r="AB136" s="130"/>
      <c r="AC136" s="131"/>
      <c r="AD136" s="131"/>
      <c r="AE136" s="131"/>
      <c r="AF136" s="131"/>
      <c r="AG136" s="131"/>
    </row>
    <row r="137" spans="1:33" s="296" customFormat="1" ht="15" customHeight="1" x14ac:dyDescent="0.2">
      <c r="A137" s="156"/>
      <c r="B137" s="322">
        <v>44236</v>
      </c>
      <c r="C137" s="323" t="s">
        <v>261</v>
      </c>
      <c r="D137" s="324"/>
      <c r="E137" s="404"/>
      <c r="F137" s="405"/>
      <c r="G137" s="406"/>
      <c r="H137" s="404"/>
      <c r="I137" s="405"/>
      <c r="J137" s="406"/>
      <c r="K137" s="407"/>
      <c r="L137" s="405"/>
      <c r="M137" s="406"/>
      <c r="N137" s="407"/>
      <c r="O137" s="405"/>
      <c r="P137" s="406"/>
      <c r="Q137" s="407"/>
      <c r="R137" s="405"/>
      <c r="S137" s="406"/>
      <c r="T137" s="407"/>
      <c r="U137" s="405"/>
      <c r="V137" s="406"/>
      <c r="W137" s="350"/>
      <c r="X137" s="350"/>
      <c r="Y137" s="350"/>
      <c r="Z137" s="351"/>
      <c r="AA137" s="325"/>
      <c r="AB137" s="130"/>
      <c r="AC137" s="131"/>
      <c r="AD137" s="131"/>
      <c r="AE137" s="131"/>
      <c r="AF137" s="131"/>
      <c r="AG137" s="131"/>
    </row>
    <row r="138" spans="1:33" ht="30" customHeight="1" x14ac:dyDescent="0.2">
      <c r="A138" s="119" t="s">
        <v>76</v>
      </c>
      <c r="B138" s="319" t="s">
        <v>350</v>
      </c>
      <c r="C138" s="315" t="s">
        <v>345</v>
      </c>
      <c r="D138" s="327" t="s">
        <v>353</v>
      </c>
      <c r="E138" s="408">
        <v>3</v>
      </c>
      <c r="F138" s="347">
        <v>35000</v>
      </c>
      <c r="G138" s="348">
        <f t="shared" si="330"/>
        <v>105000</v>
      </c>
      <c r="H138" s="408"/>
      <c r="I138" s="347"/>
      <c r="J138" s="348">
        <f t="shared" si="331"/>
        <v>0</v>
      </c>
      <c r="K138" s="346"/>
      <c r="L138" s="347"/>
      <c r="M138" s="348">
        <f t="shared" si="332"/>
        <v>0</v>
      </c>
      <c r="N138" s="346"/>
      <c r="O138" s="347"/>
      <c r="P138" s="348">
        <f t="shared" si="333"/>
        <v>0</v>
      </c>
      <c r="Q138" s="346"/>
      <c r="R138" s="347"/>
      <c r="S138" s="348">
        <f t="shared" si="334"/>
        <v>0</v>
      </c>
      <c r="T138" s="346"/>
      <c r="U138" s="347"/>
      <c r="V138" s="348">
        <f t="shared" si="335"/>
        <v>0</v>
      </c>
      <c r="W138" s="349">
        <f t="shared" si="336"/>
        <v>105000</v>
      </c>
      <c r="X138" s="350">
        <f t="shared" si="337"/>
        <v>0</v>
      </c>
      <c r="Y138" s="350">
        <f t="shared" si="338"/>
        <v>105000</v>
      </c>
      <c r="Z138" s="351">
        <f t="shared" si="339"/>
        <v>1</v>
      </c>
      <c r="AA138" s="129"/>
      <c r="AB138" s="131"/>
      <c r="AC138" s="131"/>
      <c r="AD138" s="131"/>
      <c r="AE138" s="131"/>
      <c r="AF138" s="131"/>
      <c r="AG138" s="131"/>
    </row>
    <row r="139" spans="1:33" ht="14.25" x14ac:dyDescent="0.2">
      <c r="A139" s="119" t="s">
        <v>76</v>
      </c>
      <c r="B139" s="319" t="s">
        <v>351</v>
      </c>
      <c r="C139" s="315" t="s">
        <v>262</v>
      </c>
      <c r="D139" s="327" t="s">
        <v>353</v>
      </c>
      <c r="E139" s="408">
        <v>3</v>
      </c>
      <c r="F139" s="347">
        <v>26000</v>
      </c>
      <c r="G139" s="348">
        <f t="shared" si="330"/>
        <v>78000</v>
      </c>
      <c r="H139" s="408"/>
      <c r="I139" s="347"/>
      <c r="J139" s="348">
        <f t="shared" si="331"/>
        <v>0</v>
      </c>
      <c r="K139" s="346"/>
      <c r="L139" s="347"/>
      <c r="M139" s="348">
        <f t="shared" si="332"/>
        <v>0</v>
      </c>
      <c r="N139" s="346"/>
      <c r="O139" s="347"/>
      <c r="P139" s="348">
        <f t="shared" si="333"/>
        <v>0</v>
      </c>
      <c r="Q139" s="346"/>
      <c r="R139" s="347"/>
      <c r="S139" s="348">
        <f t="shared" si="334"/>
        <v>0</v>
      </c>
      <c r="T139" s="346"/>
      <c r="U139" s="347"/>
      <c r="V139" s="348">
        <f t="shared" si="335"/>
        <v>0</v>
      </c>
      <c r="W139" s="349">
        <f t="shared" si="336"/>
        <v>78000</v>
      </c>
      <c r="X139" s="350">
        <f t="shared" si="337"/>
        <v>0</v>
      </c>
      <c r="Y139" s="350">
        <f t="shared" si="338"/>
        <v>78000</v>
      </c>
      <c r="Z139" s="351">
        <f t="shared" si="339"/>
        <v>1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19" t="s">
        <v>76</v>
      </c>
      <c r="B140" s="319" t="s">
        <v>347</v>
      </c>
      <c r="C140" s="315" t="s">
        <v>346</v>
      </c>
      <c r="D140" s="327" t="s">
        <v>142</v>
      </c>
      <c r="E140" s="408">
        <v>1</v>
      </c>
      <c r="F140" s="347">
        <v>90000</v>
      </c>
      <c r="G140" s="348">
        <f t="shared" si="330"/>
        <v>90000</v>
      </c>
      <c r="H140" s="408">
        <v>1</v>
      </c>
      <c r="I140" s="347">
        <v>90000</v>
      </c>
      <c r="J140" s="348">
        <f t="shared" si="331"/>
        <v>90000</v>
      </c>
      <c r="K140" s="346"/>
      <c r="L140" s="347"/>
      <c r="M140" s="348">
        <f t="shared" si="332"/>
        <v>0</v>
      </c>
      <c r="N140" s="346"/>
      <c r="O140" s="347"/>
      <c r="P140" s="348">
        <f t="shared" si="333"/>
        <v>0</v>
      </c>
      <c r="Q140" s="346"/>
      <c r="R140" s="347"/>
      <c r="S140" s="348">
        <f t="shared" si="334"/>
        <v>0</v>
      </c>
      <c r="T140" s="346"/>
      <c r="U140" s="347"/>
      <c r="V140" s="348">
        <f t="shared" si="335"/>
        <v>0</v>
      </c>
      <c r="W140" s="349">
        <f t="shared" si="336"/>
        <v>90000</v>
      </c>
      <c r="X140" s="435">
        <f t="shared" si="337"/>
        <v>90000</v>
      </c>
      <c r="Y140" s="350">
        <f t="shared" si="338"/>
        <v>0</v>
      </c>
      <c r="Z140" s="351">
        <f t="shared" si="339"/>
        <v>0</v>
      </c>
      <c r="AA140" s="129"/>
      <c r="AB140" s="131"/>
      <c r="AC140" s="131"/>
      <c r="AD140" s="131"/>
      <c r="AE140" s="131"/>
      <c r="AF140" s="131"/>
      <c r="AG140" s="131"/>
    </row>
    <row r="141" spans="1:33" ht="14.25" x14ac:dyDescent="0.2">
      <c r="A141" s="132" t="s">
        <v>76</v>
      </c>
      <c r="B141" s="319" t="s">
        <v>348</v>
      </c>
      <c r="C141" s="318" t="s">
        <v>349</v>
      </c>
      <c r="D141" s="327" t="s">
        <v>353</v>
      </c>
      <c r="E141" s="409">
        <v>3.5</v>
      </c>
      <c r="F141" s="353">
        <v>20000</v>
      </c>
      <c r="G141" s="354">
        <f t="shared" si="330"/>
        <v>70000</v>
      </c>
      <c r="H141" s="409">
        <v>3.5</v>
      </c>
      <c r="I141" s="353">
        <v>20000</v>
      </c>
      <c r="J141" s="354">
        <f t="shared" si="331"/>
        <v>70000</v>
      </c>
      <c r="K141" s="352"/>
      <c r="L141" s="353"/>
      <c r="M141" s="354">
        <f t="shared" si="332"/>
        <v>0</v>
      </c>
      <c r="N141" s="352"/>
      <c r="O141" s="353"/>
      <c r="P141" s="354">
        <f t="shared" si="333"/>
        <v>0</v>
      </c>
      <c r="Q141" s="352"/>
      <c r="R141" s="353"/>
      <c r="S141" s="354">
        <f t="shared" si="334"/>
        <v>0</v>
      </c>
      <c r="T141" s="352"/>
      <c r="U141" s="353"/>
      <c r="V141" s="354">
        <f t="shared" si="335"/>
        <v>0</v>
      </c>
      <c r="W141" s="360">
        <f t="shared" si="336"/>
        <v>70000</v>
      </c>
      <c r="X141" s="350">
        <f t="shared" si="337"/>
        <v>70000</v>
      </c>
      <c r="Y141" s="350">
        <f t="shared" si="338"/>
        <v>0</v>
      </c>
      <c r="Z141" s="351">
        <f t="shared" si="339"/>
        <v>0</v>
      </c>
      <c r="AA141" s="139"/>
      <c r="AB141" s="131"/>
      <c r="AC141" s="131"/>
      <c r="AD141" s="131"/>
      <c r="AE141" s="131"/>
      <c r="AF141" s="131"/>
      <c r="AG141" s="131"/>
    </row>
    <row r="142" spans="1:33" s="296" customFormat="1" ht="30" customHeight="1" thickBot="1" x14ac:dyDescent="0.25">
      <c r="A142" s="132" t="s">
        <v>76</v>
      </c>
      <c r="B142" s="319" t="s">
        <v>352</v>
      </c>
      <c r="C142" s="318" t="s">
        <v>263</v>
      </c>
      <c r="D142" s="321"/>
      <c r="E142" s="409"/>
      <c r="F142" s="353"/>
      <c r="G142" s="354">
        <f t="shared" si="330"/>
        <v>0</v>
      </c>
      <c r="H142" s="409"/>
      <c r="I142" s="353"/>
      <c r="J142" s="354"/>
      <c r="K142" s="352"/>
      <c r="L142" s="353"/>
      <c r="M142" s="354"/>
      <c r="N142" s="352"/>
      <c r="O142" s="353"/>
      <c r="P142" s="354"/>
      <c r="Q142" s="352"/>
      <c r="R142" s="353"/>
      <c r="S142" s="354"/>
      <c r="T142" s="352"/>
      <c r="U142" s="353"/>
      <c r="V142" s="354"/>
      <c r="W142" s="360"/>
      <c r="X142" s="410"/>
      <c r="Y142" s="410"/>
      <c r="Z142" s="411"/>
      <c r="AA142" s="139"/>
      <c r="AB142" s="131"/>
      <c r="AC142" s="131"/>
      <c r="AD142" s="131"/>
      <c r="AE142" s="131"/>
      <c r="AF142" s="131"/>
      <c r="AG142" s="131"/>
    </row>
    <row r="143" spans="1:33" ht="30" customHeight="1" thickBot="1" x14ac:dyDescent="0.25">
      <c r="A143" s="167" t="s">
        <v>264</v>
      </c>
      <c r="B143" s="168"/>
      <c r="C143" s="169"/>
      <c r="D143" s="170"/>
      <c r="E143" s="362">
        <f>SUM(E136:E141)</f>
        <v>22.5</v>
      </c>
      <c r="F143" s="363"/>
      <c r="G143" s="364">
        <f>SUM(G136:G142)</f>
        <v>355000</v>
      </c>
      <c r="H143" s="362">
        <f>SUM(H136:H141)</f>
        <v>5.5</v>
      </c>
      <c r="I143" s="363"/>
      <c r="J143" s="364">
        <f>SUM(J136:J142)</f>
        <v>172000</v>
      </c>
      <c r="K143" s="365">
        <f>SUM(K136:K141)</f>
        <v>0</v>
      </c>
      <c r="L143" s="363"/>
      <c r="M143" s="364">
        <f>SUM(M136:M142)</f>
        <v>0</v>
      </c>
      <c r="N143" s="365">
        <f>SUM(N136:N141)</f>
        <v>0</v>
      </c>
      <c r="O143" s="363"/>
      <c r="P143" s="364">
        <f>SUM(P136:P142)</f>
        <v>0</v>
      </c>
      <c r="Q143" s="365">
        <f>SUM(Q136:Q141)</f>
        <v>0</v>
      </c>
      <c r="R143" s="363"/>
      <c r="S143" s="364">
        <f>SUM(S136:S142)</f>
        <v>0</v>
      </c>
      <c r="T143" s="365">
        <f>SUM(T136:T141)</f>
        <v>0</v>
      </c>
      <c r="U143" s="363"/>
      <c r="V143" s="382">
        <f>SUM(V136:V142)</f>
        <v>0</v>
      </c>
      <c r="W143" s="368">
        <f>SUM(W136:W142)</f>
        <v>355000</v>
      </c>
      <c r="X143" s="383">
        <f>SUM(X136:X142)</f>
        <v>172000</v>
      </c>
      <c r="Y143" s="383">
        <f t="shared" si="338"/>
        <v>183000</v>
      </c>
      <c r="Z143" s="383">
        <f t="shared" si="339"/>
        <v>0.51549295774647885</v>
      </c>
      <c r="AA143" s="221"/>
      <c r="AB143" s="7"/>
      <c r="AC143" s="7"/>
      <c r="AD143" s="7"/>
      <c r="AE143" s="7"/>
      <c r="AF143" s="7"/>
      <c r="AG143" s="7"/>
    </row>
    <row r="144" spans="1:33" ht="30" customHeight="1" thickBot="1" x14ac:dyDescent="0.25">
      <c r="A144" s="179" t="s">
        <v>71</v>
      </c>
      <c r="B144" s="209">
        <v>10</v>
      </c>
      <c r="C144" s="236" t="s">
        <v>265</v>
      </c>
      <c r="D144" s="182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369"/>
      <c r="S144" s="369"/>
      <c r="T144" s="369"/>
      <c r="U144" s="369"/>
      <c r="V144" s="369"/>
      <c r="W144" s="384"/>
      <c r="X144" s="384"/>
      <c r="Y144" s="385"/>
      <c r="Z144" s="384"/>
      <c r="AA144" s="222"/>
      <c r="AB144" s="7"/>
      <c r="AC144" s="7"/>
      <c r="AD144" s="7"/>
      <c r="AE144" s="7"/>
      <c r="AF144" s="7"/>
      <c r="AG144" s="7"/>
    </row>
    <row r="145" spans="1:33" ht="25.5" x14ac:dyDescent="0.2">
      <c r="A145" s="119" t="s">
        <v>76</v>
      </c>
      <c r="B145" s="233">
        <v>43840</v>
      </c>
      <c r="C145" s="237" t="s">
        <v>266</v>
      </c>
      <c r="D145" s="232"/>
      <c r="E145" s="404"/>
      <c r="F145" s="412"/>
      <c r="G145" s="413">
        <f t="shared" ref="G145:G149" si="340">E145*F145</f>
        <v>0</v>
      </c>
      <c r="H145" s="404"/>
      <c r="I145" s="412"/>
      <c r="J145" s="413">
        <f t="shared" ref="J145:J149" si="341">H145*I145</f>
        <v>0</v>
      </c>
      <c r="K145" s="414"/>
      <c r="L145" s="412"/>
      <c r="M145" s="413">
        <f t="shared" ref="M145:M149" si="342">K145*L145</f>
        <v>0</v>
      </c>
      <c r="N145" s="414"/>
      <c r="O145" s="412"/>
      <c r="P145" s="413">
        <f t="shared" ref="P145:P149" si="343">N145*O145</f>
        <v>0</v>
      </c>
      <c r="Q145" s="414"/>
      <c r="R145" s="412"/>
      <c r="S145" s="413">
        <f t="shared" ref="S145:S149" si="344">Q145*R145</f>
        <v>0</v>
      </c>
      <c r="T145" s="414"/>
      <c r="U145" s="412"/>
      <c r="V145" s="415">
        <f t="shared" ref="V145:V149" si="345">T145*U145</f>
        <v>0</v>
      </c>
      <c r="W145" s="416">
        <f t="shared" ref="W145:W149" si="346">G145+M145+S145</f>
        <v>0</v>
      </c>
      <c r="X145" s="388">
        <f t="shared" ref="X145:X149" si="347">J145+P145+V145</f>
        <v>0</v>
      </c>
      <c r="Y145" s="388">
        <f t="shared" ref="Y145:Y150" si="348">W145-X145</f>
        <v>0</v>
      </c>
      <c r="Z145" s="389" t="e">
        <f t="shared" ref="Z145:Z150" si="349">Y145/W145</f>
        <v>#DIV/0!</v>
      </c>
      <c r="AA145" s="238"/>
      <c r="AB145" s="131"/>
      <c r="AC145" s="131"/>
      <c r="AD145" s="131"/>
      <c r="AE145" s="131"/>
      <c r="AF145" s="131"/>
      <c r="AG145" s="131"/>
    </row>
    <row r="146" spans="1:33" ht="25.5" x14ac:dyDescent="0.2">
      <c r="A146" s="119" t="s">
        <v>76</v>
      </c>
      <c r="B146" s="233">
        <v>43871</v>
      </c>
      <c r="C146" s="237" t="s">
        <v>266</v>
      </c>
      <c r="D146" s="234"/>
      <c r="E146" s="408"/>
      <c r="F146" s="347"/>
      <c r="G146" s="348">
        <f t="shared" si="340"/>
        <v>0</v>
      </c>
      <c r="H146" s="408"/>
      <c r="I146" s="347"/>
      <c r="J146" s="348">
        <f t="shared" si="341"/>
        <v>0</v>
      </c>
      <c r="K146" s="346"/>
      <c r="L146" s="347"/>
      <c r="M146" s="348">
        <f t="shared" si="342"/>
        <v>0</v>
      </c>
      <c r="N146" s="346"/>
      <c r="O146" s="347"/>
      <c r="P146" s="348">
        <f t="shared" si="343"/>
        <v>0</v>
      </c>
      <c r="Q146" s="346"/>
      <c r="R146" s="347"/>
      <c r="S146" s="348">
        <f t="shared" si="344"/>
        <v>0</v>
      </c>
      <c r="T146" s="346"/>
      <c r="U146" s="347"/>
      <c r="V146" s="386">
        <f t="shared" si="345"/>
        <v>0</v>
      </c>
      <c r="W146" s="390">
        <f t="shared" si="346"/>
        <v>0</v>
      </c>
      <c r="X146" s="350">
        <f t="shared" si="347"/>
        <v>0</v>
      </c>
      <c r="Y146" s="350">
        <f t="shared" si="348"/>
        <v>0</v>
      </c>
      <c r="Z146" s="351" t="e">
        <f t="shared" si="349"/>
        <v>#DIV/0!</v>
      </c>
      <c r="AA146" s="129"/>
      <c r="AB146" s="131"/>
      <c r="AC146" s="131"/>
      <c r="AD146" s="131"/>
      <c r="AE146" s="131"/>
      <c r="AF146" s="131"/>
      <c r="AG146" s="131"/>
    </row>
    <row r="147" spans="1:33" ht="25.5" x14ac:dyDescent="0.2">
      <c r="A147" s="119" t="s">
        <v>76</v>
      </c>
      <c r="B147" s="233">
        <v>43900</v>
      </c>
      <c r="C147" s="237" t="s">
        <v>266</v>
      </c>
      <c r="D147" s="234"/>
      <c r="E147" s="408"/>
      <c r="F147" s="347"/>
      <c r="G147" s="348">
        <f t="shared" si="340"/>
        <v>0</v>
      </c>
      <c r="H147" s="408"/>
      <c r="I147" s="347"/>
      <c r="J147" s="348">
        <f t="shared" si="341"/>
        <v>0</v>
      </c>
      <c r="K147" s="346"/>
      <c r="L147" s="347"/>
      <c r="M147" s="348">
        <f t="shared" si="342"/>
        <v>0</v>
      </c>
      <c r="N147" s="346"/>
      <c r="O147" s="347"/>
      <c r="P147" s="348">
        <f t="shared" si="343"/>
        <v>0</v>
      </c>
      <c r="Q147" s="346"/>
      <c r="R147" s="347"/>
      <c r="S147" s="348">
        <f t="shared" si="344"/>
        <v>0</v>
      </c>
      <c r="T147" s="346"/>
      <c r="U147" s="347"/>
      <c r="V147" s="386">
        <f t="shared" si="345"/>
        <v>0</v>
      </c>
      <c r="W147" s="390">
        <f t="shared" si="346"/>
        <v>0</v>
      </c>
      <c r="X147" s="350">
        <f t="shared" si="347"/>
        <v>0</v>
      </c>
      <c r="Y147" s="350">
        <f t="shared" si="348"/>
        <v>0</v>
      </c>
      <c r="Z147" s="351" t="e">
        <f t="shared" si="349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ht="14.25" x14ac:dyDescent="0.2">
      <c r="A148" s="132" t="s">
        <v>76</v>
      </c>
      <c r="B148" s="239">
        <v>43931</v>
      </c>
      <c r="C148" s="164" t="s">
        <v>267</v>
      </c>
      <c r="D148" s="235" t="s">
        <v>79</v>
      </c>
      <c r="E148" s="409"/>
      <c r="F148" s="353"/>
      <c r="G148" s="348">
        <f t="shared" si="340"/>
        <v>0</v>
      </c>
      <c r="H148" s="409"/>
      <c r="I148" s="353"/>
      <c r="J148" s="348">
        <f t="shared" si="341"/>
        <v>0</v>
      </c>
      <c r="K148" s="352"/>
      <c r="L148" s="353"/>
      <c r="M148" s="354">
        <f t="shared" si="342"/>
        <v>0</v>
      </c>
      <c r="N148" s="352"/>
      <c r="O148" s="353"/>
      <c r="P148" s="354">
        <f t="shared" si="343"/>
        <v>0</v>
      </c>
      <c r="Q148" s="352"/>
      <c r="R148" s="353"/>
      <c r="S148" s="354">
        <f t="shared" si="344"/>
        <v>0</v>
      </c>
      <c r="T148" s="352"/>
      <c r="U148" s="353"/>
      <c r="V148" s="391">
        <f t="shared" si="345"/>
        <v>0</v>
      </c>
      <c r="W148" s="417">
        <f t="shared" si="346"/>
        <v>0</v>
      </c>
      <c r="X148" s="350">
        <f t="shared" si="347"/>
        <v>0</v>
      </c>
      <c r="Y148" s="350">
        <f t="shared" si="348"/>
        <v>0</v>
      </c>
      <c r="Z148" s="351" t="e">
        <f t="shared" si="349"/>
        <v>#DIV/0!</v>
      </c>
      <c r="AA148" s="218"/>
      <c r="AB148" s="131"/>
      <c r="AC148" s="131"/>
      <c r="AD148" s="131"/>
      <c r="AE148" s="131"/>
      <c r="AF148" s="131"/>
      <c r="AG148" s="131"/>
    </row>
    <row r="149" spans="1:33" ht="26.25" thickBot="1" x14ac:dyDescent="0.25">
      <c r="A149" s="132" t="s">
        <v>76</v>
      </c>
      <c r="B149" s="240">
        <v>43961</v>
      </c>
      <c r="C149" s="224" t="s">
        <v>268</v>
      </c>
      <c r="D149" s="241"/>
      <c r="E149" s="352"/>
      <c r="F149" s="353">
        <v>0.22</v>
      </c>
      <c r="G149" s="354">
        <f t="shared" si="340"/>
        <v>0</v>
      </c>
      <c r="H149" s="352"/>
      <c r="I149" s="353">
        <v>0.22</v>
      </c>
      <c r="J149" s="354">
        <f t="shared" si="341"/>
        <v>0</v>
      </c>
      <c r="K149" s="352"/>
      <c r="L149" s="353">
        <v>0.22</v>
      </c>
      <c r="M149" s="354">
        <f t="shared" si="342"/>
        <v>0</v>
      </c>
      <c r="N149" s="352"/>
      <c r="O149" s="353">
        <v>0.22</v>
      </c>
      <c r="P149" s="354">
        <f t="shared" si="343"/>
        <v>0</v>
      </c>
      <c r="Q149" s="352"/>
      <c r="R149" s="353">
        <v>0.22</v>
      </c>
      <c r="S149" s="354">
        <f t="shared" si="344"/>
        <v>0</v>
      </c>
      <c r="T149" s="352"/>
      <c r="U149" s="353">
        <v>0.22</v>
      </c>
      <c r="V149" s="391">
        <f t="shared" si="345"/>
        <v>0</v>
      </c>
      <c r="W149" s="392">
        <f t="shared" si="346"/>
        <v>0</v>
      </c>
      <c r="X149" s="393">
        <f t="shared" si="347"/>
        <v>0</v>
      </c>
      <c r="Y149" s="393">
        <f t="shared" si="348"/>
        <v>0</v>
      </c>
      <c r="Z149" s="394" t="e">
        <f t="shared" si="349"/>
        <v>#DIV/0!</v>
      </c>
      <c r="AA149" s="242"/>
      <c r="AB149" s="7"/>
      <c r="AC149" s="7"/>
      <c r="AD149" s="7"/>
      <c r="AE149" s="7"/>
      <c r="AF149" s="7"/>
      <c r="AG149" s="7"/>
    </row>
    <row r="150" spans="1:33" ht="30" customHeight="1" thickBot="1" x14ac:dyDescent="0.25">
      <c r="A150" s="167" t="s">
        <v>269</v>
      </c>
      <c r="B150" s="168"/>
      <c r="C150" s="169"/>
      <c r="D150" s="170"/>
      <c r="E150" s="362">
        <f>SUM(E145:E148)</f>
        <v>0</v>
      </c>
      <c r="F150" s="363"/>
      <c r="G150" s="364">
        <f>SUM(G145:G149)</f>
        <v>0</v>
      </c>
      <c r="H150" s="362">
        <f>SUM(H145:H148)</f>
        <v>0</v>
      </c>
      <c r="I150" s="363"/>
      <c r="J150" s="364">
        <f>SUM(J145:J149)</f>
        <v>0</v>
      </c>
      <c r="K150" s="365">
        <f>SUM(K145:K148)</f>
        <v>0</v>
      </c>
      <c r="L150" s="363"/>
      <c r="M150" s="364">
        <f>SUM(M145:M149)</f>
        <v>0</v>
      </c>
      <c r="N150" s="365">
        <f>SUM(N145:N148)</f>
        <v>0</v>
      </c>
      <c r="O150" s="363"/>
      <c r="P150" s="364">
        <f>SUM(P145:P149)</f>
        <v>0</v>
      </c>
      <c r="Q150" s="365">
        <f>SUM(Q145:Q148)</f>
        <v>0</v>
      </c>
      <c r="R150" s="363"/>
      <c r="S150" s="364">
        <f>SUM(S145:S149)</f>
        <v>0</v>
      </c>
      <c r="T150" s="365">
        <f>SUM(T145:T148)</f>
        <v>0</v>
      </c>
      <c r="U150" s="363"/>
      <c r="V150" s="382">
        <f t="shared" ref="V150:X150" si="350">SUM(V145:V149)</f>
        <v>0</v>
      </c>
      <c r="W150" s="368">
        <f t="shared" si="350"/>
        <v>0</v>
      </c>
      <c r="X150" s="383">
        <f t="shared" si="350"/>
        <v>0</v>
      </c>
      <c r="Y150" s="383">
        <f t="shared" si="348"/>
        <v>0</v>
      </c>
      <c r="Z150" s="383" t="e">
        <f t="shared" si="349"/>
        <v>#DIV/0!</v>
      </c>
      <c r="AA150" s="221"/>
      <c r="AB150" s="7"/>
      <c r="AC150" s="7"/>
      <c r="AD150" s="7"/>
      <c r="AE150" s="7"/>
      <c r="AF150" s="7"/>
      <c r="AG150" s="7"/>
    </row>
    <row r="151" spans="1:33" ht="30" customHeight="1" thickBot="1" x14ac:dyDescent="0.25">
      <c r="A151" s="179" t="s">
        <v>71</v>
      </c>
      <c r="B151" s="209">
        <v>11</v>
      </c>
      <c r="C151" s="181" t="s">
        <v>270</v>
      </c>
      <c r="D151" s="182"/>
      <c r="E151" s="369"/>
      <c r="F151" s="369"/>
      <c r="G151" s="369"/>
      <c r="H151" s="369"/>
      <c r="I151" s="369"/>
      <c r="J151" s="369"/>
      <c r="K151" s="369"/>
      <c r="L151" s="369"/>
      <c r="M151" s="369"/>
      <c r="N151" s="369"/>
      <c r="O151" s="369"/>
      <c r="P151" s="369"/>
      <c r="Q151" s="369"/>
      <c r="R151" s="369"/>
      <c r="S151" s="369"/>
      <c r="T151" s="369"/>
      <c r="U151" s="369"/>
      <c r="V151" s="369"/>
      <c r="W151" s="384"/>
      <c r="X151" s="384"/>
      <c r="Y151" s="385"/>
      <c r="Z151" s="384"/>
      <c r="AA151" s="222"/>
      <c r="AB151" s="7"/>
      <c r="AC151" s="7"/>
      <c r="AD151" s="7"/>
      <c r="AE151" s="7"/>
      <c r="AF151" s="7"/>
      <c r="AG151" s="7"/>
    </row>
    <row r="152" spans="1:33" ht="30" customHeight="1" x14ac:dyDescent="0.2">
      <c r="A152" s="243" t="s">
        <v>76</v>
      </c>
      <c r="B152" s="233">
        <v>43841</v>
      </c>
      <c r="C152" s="237" t="s">
        <v>271</v>
      </c>
      <c r="D152" s="158" t="s">
        <v>111</v>
      </c>
      <c r="E152" s="414"/>
      <c r="F152" s="412"/>
      <c r="G152" s="413">
        <f t="shared" ref="G152:G153" si="351">E152*F152</f>
        <v>0</v>
      </c>
      <c r="H152" s="414"/>
      <c r="I152" s="412"/>
      <c r="J152" s="413">
        <f t="shared" ref="J152:J153" si="352">H152*I152</f>
        <v>0</v>
      </c>
      <c r="K152" s="414"/>
      <c r="L152" s="412"/>
      <c r="M152" s="413">
        <f t="shared" ref="M152:M153" si="353">K152*L152</f>
        <v>0</v>
      </c>
      <c r="N152" s="414"/>
      <c r="O152" s="412"/>
      <c r="P152" s="413">
        <f t="shared" ref="P152:P153" si="354">N152*O152</f>
        <v>0</v>
      </c>
      <c r="Q152" s="414"/>
      <c r="R152" s="412"/>
      <c r="S152" s="413">
        <f t="shared" ref="S152:S153" si="355">Q152*R152</f>
        <v>0</v>
      </c>
      <c r="T152" s="414"/>
      <c r="U152" s="412"/>
      <c r="V152" s="415">
        <f t="shared" ref="V152:V153" si="356">T152*U152</f>
        <v>0</v>
      </c>
      <c r="W152" s="416">
        <f t="shared" ref="W152:W153" si="357">G152+M152+S152</f>
        <v>0</v>
      </c>
      <c r="X152" s="388">
        <f t="shared" ref="X152:X153" si="358">J152+P152+V152</f>
        <v>0</v>
      </c>
      <c r="Y152" s="388">
        <f t="shared" ref="Y152:Y154" si="359">W152-X152</f>
        <v>0</v>
      </c>
      <c r="Z152" s="389" t="e">
        <f t="shared" ref="Z152:Z154" si="360">Y152/W152</f>
        <v>#DIV/0!</v>
      </c>
      <c r="AA152" s="238"/>
      <c r="AB152" s="131"/>
      <c r="AC152" s="131"/>
      <c r="AD152" s="131"/>
      <c r="AE152" s="131"/>
      <c r="AF152" s="131"/>
      <c r="AG152" s="131"/>
    </row>
    <row r="153" spans="1:33" ht="30" customHeight="1" thickBot="1" x14ac:dyDescent="0.25">
      <c r="A153" s="244" t="s">
        <v>76</v>
      </c>
      <c r="B153" s="233">
        <v>43872</v>
      </c>
      <c r="C153" s="164" t="s">
        <v>271</v>
      </c>
      <c r="D153" s="134" t="s">
        <v>111</v>
      </c>
      <c r="E153" s="352"/>
      <c r="F153" s="353"/>
      <c r="G153" s="348">
        <f t="shared" si="351"/>
        <v>0</v>
      </c>
      <c r="H153" s="352"/>
      <c r="I153" s="353"/>
      <c r="J153" s="348">
        <f t="shared" si="352"/>
        <v>0</v>
      </c>
      <c r="K153" s="352"/>
      <c r="L153" s="353"/>
      <c r="M153" s="354">
        <f t="shared" si="353"/>
        <v>0</v>
      </c>
      <c r="N153" s="352"/>
      <c r="O153" s="353"/>
      <c r="P153" s="354">
        <f t="shared" si="354"/>
        <v>0</v>
      </c>
      <c r="Q153" s="352"/>
      <c r="R153" s="353"/>
      <c r="S153" s="354">
        <f t="shared" si="355"/>
        <v>0</v>
      </c>
      <c r="T153" s="352"/>
      <c r="U153" s="353"/>
      <c r="V153" s="391">
        <f t="shared" si="356"/>
        <v>0</v>
      </c>
      <c r="W153" s="418">
        <f t="shared" si="357"/>
        <v>0</v>
      </c>
      <c r="X153" s="393">
        <f t="shared" si="358"/>
        <v>0</v>
      </c>
      <c r="Y153" s="393">
        <f t="shared" si="359"/>
        <v>0</v>
      </c>
      <c r="Z153" s="394" t="e">
        <f t="shared" si="360"/>
        <v>#DIV/0!</v>
      </c>
      <c r="AA153" s="242"/>
      <c r="AB153" s="130"/>
      <c r="AC153" s="131"/>
      <c r="AD153" s="131"/>
      <c r="AE153" s="131"/>
      <c r="AF153" s="131"/>
      <c r="AG153" s="131"/>
    </row>
    <row r="154" spans="1:33" ht="30" customHeight="1" thickBot="1" x14ac:dyDescent="0.25">
      <c r="A154" s="468" t="s">
        <v>272</v>
      </c>
      <c r="B154" s="469"/>
      <c r="C154" s="469"/>
      <c r="D154" s="470"/>
      <c r="E154" s="362">
        <f>SUM(E152:E153)</f>
        <v>0</v>
      </c>
      <c r="F154" s="363"/>
      <c r="G154" s="364">
        <f t="shared" ref="G154:H154" si="361">SUM(G152:G153)</f>
        <v>0</v>
      </c>
      <c r="H154" s="362">
        <f t="shared" si="361"/>
        <v>0</v>
      </c>
      <c r="I154" s="363"/>
      <c r="J154" s="364">
        <f t="shared" ref="J154:K154" si="362">SUM(J152:J153)</f>
        <v>0</v>
      </c>
      <c r="K154" s="365">
        <f t="shared" si="362"/>
        <v>0</v>
      </c>
      <c r="L154" s="363"/>
      <c r="M154" s="364">
        <f t="shared" ref="M154:N154" si="363">SUM(M152:M153)</f>
        <v>0</v>
      </c>
      <c r="N154" s="365">
        <f t="shared" si="363"/>
        <v>0</v>
      </c>
      <c r="O154" s="363"/>
      <c r="P154" s="364">
        <f t="shared" ref="P154:Q154" si="364">SUM(P152:P153)</f>
        <v>0</v>
      </c>
      <c r="Q154" s="365">
        <f t="shared" si="364"/>
        <v>0</v>
      </c>
      <c r="R154" s="363"/>
      <c r="S154" s="364">
        <f t="shared" ref="S154:T154" si="365">SUM(S152:S153)</f>
        <v>0</v>
      </c>
      <c r="T154" s="365">
        <f t="shared" si="365"/>
        <v>0</v>
      </c>
      <c r="U154" s="363"/>
      <c r="V154" s="382">
        <f t="shared" ref="V154:X154" si="366">SUM(V152:V153)</f>
        <v>0</v>
      </c>
      <c r="W154" s="368">
        <f t="shared" si="366"/>
        <v>0</v>
      </c>
      <c r="X154" s="383">
        <f t="shared" si="366"/>
        <v>0</v>
      </c>
      <c r="Y154" s="383">
        <f t="shared" si="359"/>
        <v>0</v>
      </c>
      <c r="Z154" s="383" t="e">
        <f t="shared" si="360"/>
        <v>#DIV/0!</v>
      </c>
      <c r="AA154" s="221"/>
      <c r="AB154" s="7"/>
      <c r="AC154" s="7"/>
      <c r="AD154" s="7"/>
      <c r="AE154" s="7"/>
      <c r="AF154" s="7"/>
      <c r="AG154" s="7"/>
    </row>
    <row r="155" spans="1:33" ht="30" customHeight="1" thickBot="1" x14ac:dyDescent="0.25">
      <c r="A155" s="208" t="s">
        <v>71</v>
      </c>
      <c r="B155" s="209">
        <v>12</v>
      </c>
      <c r="C155" s="210" t="s">
        <v>273</v>
      </c>
      <c r="D155" s="245"/>
      <c r="E155" s="369"/>
      <c r="F155" s="369"/>
      <c r="G155" s="369"/>
      <c r="H155" s="369"/>
      <c r="I155" s="369"/>
      <c r="J155" s="369"/>
      <c r="K155" s="369"/>
      <c r="L155" s="369"/>
      <c r="M155" s="369"/>
      <c r="N155" s="369"/>
      <c r="O155" s="369"/>
      <c r="P155" s="369"/>
      <c r="Q155" s="369"/>
      <c r="R155" s="369"/>
      <c r="S155" s="369"/>
      <c r="T155" s="369"/>
      <c r="U155" s="369"/>
      <c r="V155" s="369"/>
      <c r="W155" s="384"/>
      <c r="X155" s="384"/>
      <c r="Y155" s="385"/>
      <c r="Z155" s="384"/>
      <c r="AA155" s="222"/>
      <c r="AB155" s="7"/>
      <c r="AC155" s="7"/>
      <c r="AD155" s="7"/>
      <c r="AE155" s="7"/>
      <c r="AF155" s="7"/>
      <c r="AG155" s="7"/>
    </row>
    <row r="156" spans="1:33" ht="30" customHeight="1" x14ac:dyDescent="0.2">
      <c r="A156" s="156" t="s">
        <v>76</v>
      </c>
      <c r="B156" s="246">
        <v>43842</v>
      </c>
      <c r="C156" s="247" t="s">
        <v>274</v>
      </c>
      <c r="D156" s="232" t="s">
        <v>275</v>
      </c>
      <c r="E156" s="404"/>
      <c r="F156" s="412"/>
      <c r="G156" s="413">
        <f t="shared" ref="G156:G159" si="367">E156*F156</f>
        <v>0</v>
      </c>
      <c r="H156" s="404"/>
      <c r="I156" s="412"/>
      <c r="J156" s="413">
        <f t="shared" ref="J156:J159" si="368">H156*I156</f>
        <v>0</v>
      </c>
      <c r="K156" s="414"/>
      <c r="L156" s="412"/>
      <c r="M156" s="413">
        <f t="shared" ref="M156:M159" si="369">K156*L156</f>
        <v>0</v>
      </c>
      <c r="N156" s="414"/>
      <c r="O156" s="412"/>
      <c r="P156" s="413">
        <f t="shared" ref="P156:P159" si="370">N156*O156</f>
        <v>0</v>
      </c>
      <c r="Q156" s="414"/>
      <c r="R156" s="412"/>
      <c r="S156" s="413">
        <f t="shared" ref="S156:S159" si="371">Q156*R156</f>
        <v>0</v>
      </c>
      <c r="T156" s="414"/>
      <c r="U156" s="412"/>
      <c r="V156" s="415">
        <f t="shared" ref="V156:V159" si="372">T156*U156</f>
        <v>0</v>
      </c>
      <c r="W156" s="416">
        <f t="shared" ref="W156:W159" si="373">G156+M156+S156</f>
        <v>0</v>
      </c>
      <c r="X156" s="388">
        <f t="shared" ref="X156:X159" si="374">J156+P156+V156</f>
        <v>0</v>
      </c>
      <c r="Y156" s="388">
        <f t="shared" ref="Y156:Y160" si="375">W156-X156</f>
        <v>0</v>
      </c>
      <c r="Z156" s="389" t="e">
        <f t="shared" ref="Z156:Z160" si="376">Y156/W156</f>
        <v>#DIV/0!</v>
      </c>
      <c r="AA156" s="248"/>
      <c r="AB156" s="130"/>
      <c r="AC156" s="131"/>
      <c r="AD156" s="131"/>
      <c r="AE156" s="131"/>
      <c r="AF156" s="131"/>
      <c r="AG156" s="131"/>
    </row>
    <row r="157" spans="1:33" ht="14.25" x14ac:dyDescent="0.2">
      <c r="A157" s="119" t="s">
        <v>76</v>
      </c>
      <c r="B157" s="233">
        <v>43873</v>
      </c>
      <c r="C157" s="188" t="s">
        <v>276</v>
      </c>
      <c r="D157" s="234" t="s">
        <v>247</v>
      </c>
      <c r="E157" s="408"/>
      <c r="F157" s="347"/>
      <c r="G157" s="348">
        <f t="shared" si="367"/>
        <v>0</v>
      </c>
      <c r="H157" s="408"/>
      <c r="I157" s="347"/>
      <c r="J157" s="348">
        <f t="shared" si="368"/>
        <v>0</v>
      </c>
      <c r="K157" s="346"/>
      <c r="L157" s="347"/>
      <c r="M157" s="348">
        <f t="shared" si="369"/>
        <v>0</v>
      </c>
      <c r="N157" s="346"/>
      <c r="O157" s="347"/>
      <c r="P157" s="348">
        <f t="shared" si="370"/>
        <v>0</v>
      </c>
      <c r="Q157" s="346"/>
      <c r="R157" s="347"/>
      <c r="S157" s="348">
        <f t="shared" si="371"/>
        <v>0</v>
      </c>
      <c r="T157" s="346"/>
      <c r="U157" s="347"/>
      <c r="V157" s="386">
        <f t="shared" si="372"/>
        <v>0</v>
      </c>
      <c r="W157" s="419">
        <f t="shared" si="373"/>
        <v>0</v>
      </c>
      <c r="X157" s="350">
        <f t="shared" si="374"/>
        <v>0</v>
      </c>
      <c r="Y157" s="350">
        <f t="shared" si="375"/>
        <v>0</v>
      </c>
      <c r="Z157" s="351" t="e">
        <f t="shared" si="376"/>
        <v>#DIV/0!</v>
      </c>
      <c r="AA157" s="249"/>
      <c r="AB157" s="131"/>
      <c r="AC157" s="131"/>
      <c r="AD157" s="131"/>
      <c r="AE157" s="131"/>
      <c r="AF157" s="131"/>
      <c r="AG157" s="131"/>
    </row>
    <row r="158" spans="1:33" ht="14.25" x14ac:dyDescent="0.2">
      <c r="A158" s="132" t="s">
        <v>76</v>
      </c>
      <c r="B158" s="239">
        <v>43902</v>
      </c>
      <c r="C158" s="164" t="s">
        <v>277</v>
      </c>
      <c r="D158" s="235" t="s">
        <v>247</v>
      </c>
      <c r="E158" s="409"/>
      <c r="F158" s="353"/>
      <c r="G158" s="354">
        <f t="shared" si="367"/>
        <v>0</v>
      </c>
      <c r="H158" s="409"/>
      <c r="I158" s="353"/>
      <c r="J158" s="354">
        <f t="shared" si="368"/>
        <v>0</v>
      </c>
      <c r="K158" s="352"/>
      <c r="L158" s="353"/>
      <c r="M158" s="354">
        <f t="shared" si="369"/>
        <v>0</v>
      </c>
      <c r="N158" s="352"/>
      <c r="O158" s="353"/>
      <c r="P158" s="354">
        <f t="shared" si="370"/>
        <v>0</v>
      </c>
      <c r="Q158" s="352"/>
      <c r="R158" s="353"/>
      <c r="S158" s="354">
        <f t="shared" si="371"/>
        <v>0</v>
      </c>
      <c r="T158" s="352"/>
      <c r="U158" s="353"/>
      <c r="V158" s="391">
        <f t="shared" si="372"/>
        <v>0</v>
      </c>
      <c r="W158" s="417">
        <f t="shared" si="373"/>
        <v>0</v>
      </c>
      <c r="X158" s="350">
        <f t="shared" si="374"/>
        <v>0</v>
      </c>
      <c r="Y158" s="350">
        <f t="shared" si="375"/>
        <v>0</v>
      </c>
      <c r="Z158" s="351" t="e">
        <f t="shared" si="376"/>
        <v>#DIV/0!</v>
      </c>
      <c r="AA158" s="250"/>
      <c r="AB158" s="131"/>
      <c r="AC158" s="131"/>
      <c r="AD158" s="131"/>
      <c r="AE158" s="131"/>
      <c r="AF158" s="131"/>
      <c r="AG158" s="131"/>
    </row>
    <row r="159" spans="1:33" ht="30" customHeight="1" thickBot="1" x14ac:dyDescent="0.25">
      <c r="A159" s="132" t="s">
        <v>76</v>
      </c>
      <c r="B159" s="239">
        <v>43933</v>
      </c>
      <c r="C159" s="224" t="s">
        <v>278</v>
      </c>
      <c r="D159" s="241"/>
      <c r="E159" s="409"/>
      <c r="F159" s="353">
        <v>0.22</v>
      </c>
      <c r="G159" s="354">
        <f t="shared" si="367"/>
        <v>0</v>
      </c>
      <c r="H159" s="409"/>
      <c r="I159" s="353">
        <v>0.22</v>
      </c>
      <c r="J159" s="354">
        <f t="shared" si="368"/>
        <v>0</v>
      </c>
      <c r="K159" s="352"/>
      <c r="L159" s="353">
        <v>0.22</v>
      </c>
      <c r="M159" s="354">
        <f t="shared" si="369"/>
        <v>0</v>
      </c>
      <c r="N159" s="352"/>
      <c r="O159" s="353">
        <v>0.22</v>
      </c>
      <c r="P159" s="354">
        <f t="shared" si="370"/>
        <v>0</v>
      </c>
      <c r="Q159" s="352"/>
      <c r="R159" s="353">
        <v>0.22</v>
      </c>
      <c r="S159" s="354">
        <f t="shared" si="371"/>
        <v>0</v>
      </c>
      <c r="T159" s="352"/>
      <c r="U159" s="353">
        <v>0.22</v>
      </c>
      <c r="V159" s="391">
        <f t="shared" si="372"/>
        <v>0</v>
      </c>
      <c r="W159" s="392">
        <f t="shared" si="373"/>
        <v>0</v>
      </c>
      <c r="X159" s="393">
        <f t="shared" si="374"/>
        <v>0</v>
      </c>
      <c r="Y159" s="393">
        <f t="shared" si="375"/>
        <v>0</v>
      </c>
      <c r="Z159" s="394" t="e">
        <f t="shared" si="376"/>
        <v>#DIV/0!</v>
      </c>
      <c r="AA159" s="152"/>
      <c r="AB159" s="7"/>
      <c r="AC159" s="7"/>
      <c r="AD159" s="7"/>
      <c r="AE159" s="7"/>
      <c r="AF159" s="7"/>
      <c r="AG159" s="7"/>
    </row>
    <row r="160" spans="1:33" ht="30" customHeight="1" thickBot="1" x14ac:dyDescent="0.25">
      <c r="A160" s="167" t="s">
        <v>279</v>
      </c>
      <c r="B160" s="168"/>
      <c r="C160" s="169"/>
      <c r="D160" s="251"/>
      <c r="E160" s="362">
        <f>SUM(E156:E158)</f>
        <v>0</v>
      </c>
      <c r="F160" s="363"/>
      <c r="G160" s="364">
        <f>SUM(G156:G159)</f>
        <v>0</v>
      </c>
      <c r="H160" s="362">
        <f>SUM(H156:H158)</f>
        <v>0</v>
      </c>
      <c r="I160" s="363"/>
      <c r="J160" s="364">
        <f>SUM(J156:J159)</f>
        <v>0</v>
      </c>
      <c r="K160" s="365">
        <f>SUM(K156:K158)</f>
        <v>0</v>
      </c>
      <c r="L160" s="363"/>
      <c r="M160" s="364">
        <f>SUM(M156:M159)</f>
        <v>0</v>
      </c>
      <c r="N160" s="365">
        <f>SUM(N156:N158)</f>
        <v>0</v>
      </c>
      <c r="O160" s="363"/>
      <c r="P160" s="364">
        <f>SUM(P156:P159)</f>
        <v>0</v>
      </c>
      <c r="Q160" s="365">
        <f>SUM(Q156:Q158)</f>
        <v>0</v>
      </c>
      <c r="R160" s="363"/>
      <c r="S160" s="364">
        <f>SUM(S156:S159)</f>
        <v>0</v>
      </c>
      <c r="T160" s="365">
        <f>SUM(T156:T158)</f>
        <v>0</v>
      </c>
      <c r="U160" s="363"/>
      <c r="V160" s="382">
        <f t="shared" ref="V160:X160" si="377">SUM(V156:V159)</f>
        <v>0</v>
      </c>
      <c r="W160" s="368">
        <f t="shared" si="377"/>
        <v>0</v>
      </c>
      <c r="X160" s="383">
        <f t="shared" si="377"/>
        <v>0</v>
      </c>
      <c r="Y160" s="383">
        <f t="shared" si="375"/>
        <v>0</v>
      </c>
      <c r="Z160" s="383" t="e">
        <f t="shared" si="376"/>
        <v>#DIV/0!</v>
      </c>
      <c r="AA160" s="221"/>
      <c r="AB160" s="7"/>
      <c r="AC160" s="7"/>
      <c r="AD160" s="7"/>
      <c r="AE160" s="7"/>
      <c r="AF160" s="7"/>
      <c r="AG160" s="7"/>
    </row>
    <row r="161" spans="1:33" ht="30" customHeight="1" thickBot="1" x14ac:dyDescent="0.25">
      <c r="A161" s="208" t="s">
        <v>71</v>
      </c>
      <c r="B161" s="252">
        <v>13</v>
      </c>
      <c r="C161" s="210" t="s">
        <v>280</v>
      </c>
      <c r="D161" s="104"/>
      <c r="E161" s="369"/>
      <c r="F161" s="369"/>
      <c r="G161" s="369"/>
      <c r="H161" s="369"/>
      <c r="I161" s="369"/>
      <c r="J161" s="369"/>
      <c r="K161" s="369"/>
      <c r="L161" s="369"/>
      <c r="M161" s="369"/>
      <c r="N161" s="369"/>
      <c r="O161" s="369"/>
      <c r="P161" s="369"/>
      <c r="Q161" s="369"/>
      <c r="R161" s="369"/>
      <c r="S161" s="369"/>
      <c r="T161" s="369"/>
      <c r="U161" s="369"/>
      <c r="V161" s="369"/>
      <c r="W161" s="384"/>
      <c r="X161" s="384"/>
      <c r="Y161" s="385"/>
      <c r="Z161" s="384"/>
      <c r="AA161" s="222"/>
      <c r="AB161" s="6"/>
      <c r="AC161" s="7"/>
      <c r="AD161" s="7"/>
      <c r="AE161" s="7"/>
      <c r="AF161" s="7"/>
      <c r="AG161" s="7"/>
    </row>
    <row r="162" spans="1:33" ht="30" customHeight="1" x14ac:dyDescent="0.2">
      <c r="A162" s="108" t="s">
        <v>73</v>
      </c>
      <c r="B162" s="253" t="s">
        <v>281</v>
      </c>
      <c r="C162" s="254" t="s">
        <v>282</v>
      </c>
      <c r="D162" s="141"/>
      <c r="E162" s="357">
        <f>SUM(E163:E165)</f>
        <v>4</v>
      </c>
      <c r="F162" s="358"/>
      <c r="G162" s="359">
        <f>SUM(G163:G166)</f>
        <v>46000</v>
      </c>
      <c r="H162" s="357">
        <f>SUM(H163:H165)</f>
        <v>4</v>
      </c>
      <c r="I162" s="358"/>
      <c r="J162" s="359">
        <f>SUM(J163:J166)</f>
        <v>46000</v>
      </c>
      <c r="K162" s="357">
        <f>SUM(K163:K165)</f>
        <v>0</v>
      </c>
      <c r="L162" s="358"/>
      <c r="M162" s="359">
        <f>SUM(M163:M166)</f>
        <v>0</v>
      </c>
      <c r="N162" s="357">
        <f>SUM(N163:N165)</f>
        <v>0</v>
      </c>
      <c r="O162" s="358"/>
      <c r="P162" s="359">
        <f>SUM(P163:P166)</f>
        <v>0</v>
      </c>
      <c r="Q162" s="357">
        <f>SUM(Q163:Q165)</f>
        <v>0</v>
      </c>
      <c r="R162" s="358"/>
      <c r="S162" s="359">
        <f>SUM(S163:S166)</f>
        <v>0</v>
      </c>
      <c r="T162" s="357">
        <f>SUM(T163:T165)</f>
        <v>0</v>
      </c>
      <c r="U162" s="358"/>
      <c r="V162" s="420">
        <f t="shared" ref="V162:X162" si="378">SUM(V163:V166)</f>
        <v>0</v>
      </c>
      <c r="W162" s="421">
        <f t="shared" si="378"/>
        <v>46000</v>
      </c>
      <c r="X162" s="359">
        <f t="shared" si="378"/>
        <v>46000</v>
      </c>
      <c r="Y162" s="359">
        <f t="shared" ref="Y162:Y192" si="379">W162-X162</f>
        <v>0</v>
      </c>
      <c r="Z162" s="359">
        <f t="shared" ref="Z162:Z193" si="380">Y162/W162</f>
        <v>0</v>
      </c>
      <c r="AA162" s="146"/>
      <c r="AB162" s="118"/>
      <c r="AC162" s="118"/>
      <c r="AD162" s="118"/>
      <c r="AE162" s="118"/>
      <c r="AF162" s="118"/>
      <c r="AG162" s="118"/>
    </row>
    <row r="163" spans="1:33" ht="14.25" x14ac:dyDescent="0.2">
      <c r="A163" s="119" t="s">
        <v>76</v>
      </c>
      <c r="B163" s="120" t="s">
        <v>283</v>
      </c>
      <c r="C163" s="255" t="s">
        <v>284</v>
      </c>
      <c r="D163" s="328" t="s">
        <v>353</v>
      </c>
      <c r="E163" s="346">
        <v>3</v>
      </c>
      <c r="F163" s="347">
        <v>7000</v>
      </c>
      <c r="G163" s="348">
        <f t="shared" ref="G163:G166" si="381">E163*F163</f>
        <v>21000</v>
      </c>
      <c r="H163" s="346">
        <v>3</v>
      </c>
      <c r="I163" s="347">
        <v>7000</v>
      </c>
      <c r="J163" s="348">
        <f t="shared" ref="J163:J166" si="382">H163*I163</f>
        <v>21000</v>
      </c>
      <c r="K163" s="346"/>
      <c r="L163" s="347"/>
      <c r="M163" s="348">
        <f t="shared" ref="M163:M166" si="383">K163*L163</f>
        <v>0</v>
      </c>
      <c r="N163" s="346"/>
      <c r="O163" s="347"/>
      <c r="P163" s="348">
        <f t="shared" ref="P163:P166" si="384">N163*O163</f>
        <v>0</v>
      </c>
      <c r="Q163" s="346"/>
      <c r="R163" s="347"/>
      <c r="S163" s="348">
        <f t="shared" ref="S163:S166" si="385">Q163*R163</f>
        <v>0</v>
      </c>
      <c r="T163" s="346"/>
      <c r="U163" s="347"/>
      <c r="V163" s="386">
        <f t="shared" ref="V163:V166" si="386">T163*U163</f>
        <v>0</v>
      </c>
      <c r="W163" s="390">
        <f t="shared" ref="W163:W166" si="387">G163+M163+S163</f>
        <v>21000</v>
      </c>
      <c r="X163" s="350">
        <f t="shared" ref="X163:X166" si="388">J163+P163+V163</f>
        <v>21000</v>
      </c>
      <c r="Y163" s="350">
        <f t="shared" si="379"/>
        <v>0</v>
      </c>
      <c r="Z163" s="351">
        <f t="shared" si="380"/>
        <v>0</v>
      </c>
      <c r="AA163" s="129"/>
      <c r="AB163" s="131"/>
      <c r="AC163" s="131"/>
      <c r="AD163" s="131"/>
      <c r="AE163" s="131"/>
      <c r="AF163" s="131"/>
      <c r="AG163" s="131"/>
    </row>
    <row r="164" spans="1:33" ht="14.25" x14ac:dyDescent="0.2">
      <c r="A164" s="119" t="s">
        <v>76</v>
      </c>
      <c r="B164" s="120" t="s">
        <v>285</v>
      </c>
      <c r="C164" s="256" t="s">
        <v>286</v>
      </c>
      <c r="D164" s="122" t="s">
        <v>142</v>
      </c>
      <c r="E164" s="346">
        <v>1</v>
      </c>
      <c r="F164" s="347">
        <v>25000</v>
      </c>
      <c r="G164" s="348">
        <f t="shared" si="381"/>
        <v>25000</v>
      </c>
      <c r="H164" s="346">
        <v>1</v>
      </c>
      <c r="I164" s="347">
        <v>25000</v>
      </c>
      <c r="J164" s="348">
        <f t="shared" si="382"/>
        <v>25000</v>
      </c>
      <c r="K164" s="346"/>
      <c r="L164" s="347"/>
      <c r="M164" s="348">
        <f t="shared" si="383"/>
        <v>0</v>
      </c>
      <c r="N164" s="346"/>
      <c r="O164" s="347"/>
      <c r="P164" s="348">
        <f t="shared" si="384"/>
        <v>0</v>
      </c>
      <c r="Q164" s="346"/>
      <c r="R164" s="347"/>
      <c r="S164" s="348">
        <f t="shared" si="385"/>
        <v>0</v>
      </c>
      <c r="T164" s="346"/>
      <c r="U164" s="347"/>
      <c r="V164" s="386">
        <f t="shared" si="386"/>
        <v>0</v>
      </c>
      <c r="W164" s="390">
        <f t="shared" si="387"/>
        <v>25000</v>
      </c>
      <c r="X164" s="350">
        <f t="shared" si="388"/>
        <v>25000</v>
      </c>
      <c r="Y164" s="350">
        <f t="shared" si="379"/>
        <v>0</v>
      </c>
      <c r="Z164" s="351">
        <f t="shared" si="380"/>
        <v>0</v>
      </c>
      <c r="AA164" s="129"/>
      <c r="AB164" s="131"/>
      <c r="AC164" s="131"/>
      <c r="AD164" s="131"/>
      <c r="AE164" s="131"/>
      <c r="AF164" s="131"/>
      <c r="AG164" s="131"/>
    </row>
    <row r="165" spans="1:33" ht="14.25" x14ac:dyDescent="0.2">
      <c r="A165" s="119" t="s">
        <v>76</v>
      </c>
      <c r="B165" s="120" t="s">
        <v>287</v>
      </c>
      <c r="C165" s="256" t="s">
        <v>288</v>
      </c>
      <c r="D165" s="122" t="s">
        <v>142</v>
      </c>
      <c r="E165" s="346"/>
      <c r="F165" s="347"/>
      <c r="G165" s="348">
        <f t="shared" si="381"/>
        <v>0</v>
      </c>
      <c r="H165" s="346"/>
      <c r="I165" s="347"/>
      <c r="J165" s="348">
        <f t="shared" si="382"/>
        <v>0</v>
      </c>
      <c r="K165" s="346"/>
      <c r="L165" s="347"/>
      <c r="M165" s="348">
        <f t="shared" si="383"/>
        <v>0</v>
      </c>
      <c r="N165" s="346"/>
      <c r="O165" s="347"/>
      <c r="P165" s="348">
        <f t="shared" si="384"/>
        <v>0</v>
      </c>
      <c r="Q165" s="346"/>
      <c r="R165" s="347"/>
      <c r="S165" s="348">
        <f t="shared" si="385"/>
        <v>0</v>
      </c>
      <c r="T165" s="346"/>
      <c r="U165" s="347"/>
      <c r="V165" s="386">
        <f t="shared" si="386"/>
        <v>0</v>
      </c>
      <c r="W165" s="390">
        <f t="shared" si="387"/>
        <v>0</v>
      </c>
      <c r="X165" s="350">
        <f t="shared" si="388"/>
        <v>0</v>
      </c>
      <c r="Y165" s="350">
        <f t="shared" si="379"/>
        <v>0</v>
      </c>
      <c r="Z165" s="351" t="e">
        <f t="shared" si="380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thickBot="1" x14ac:dyDescent="0.25">
      <c r="A166" s="147" t="s">
        <v>76</v>
      </c>
      <c r="B166" s="154" t="s">
        <v>289</v>
      </c>
      <c r="C166" s="256" t="s">
        <v>290</v>
      </c>
      <c r="D166" s="148"/>
      <c r="E166" s="375"/>
      <c r="F166" s="376">
        <v>0.22</v>
      </c>
      <c r="G166" s="377">
        <f t="shared" si="381"/>
        <v>0</v>
      </c>
      <c r="H166" s="375"/>
      <c r="I166" s="376">
        <v>0.22</v>
      </c>
      <c r="J166" s="377">
        <f t="shared" si="382"/>
        <v>0</v>
      </c>
      <c r="K166" s="375"/>
      <c r="L166" s="376">
        <v>0.22</v>
      </c>
      <c r="M166" s="377">
        <f t="shared" si="383"/>
        <v>0</v>
      </c>
      <c r="N166" s="375"/>
      <c r="O166" s="376">
        <v>0.22</v>
      </c>
      <c r="P166" s="377">
        <f t="shared" si="384"/>
        <v>0</v>
      </c>
      <c r="Q166" s="375"/>
      <c r="R166" s="376">
        <v>0.22</v>
      </c>
      <c r="S166" s="377">
        <f t="shared" si="385"/>
        <v>0</v>
      </c>
      <c r="T166" s="375"/>
      <c r="U166" s="376">
        <v>0.22</v>
      </c>
      <c r="V166" s="422">
        <f t="shared" si="386"/>
        <v>0</v>
      </c>
      <c r="W166" s="392">
        <f t="shared" si="387"/>
        <v>0</v>
      </c>
      <c r="X166" s="393">
        <f t="shared" si="388"/>
        <v>0</v>
      </c>
      <c r="Y166" s="393">
        <f t="shared" si="379"/>
        <v>0</v>
      </c>
      <c r="Z166" s="394" t="e">
        <f t="shared" si="380"/>
        <v>#DIV/0!</v>
      </c>
      <c r="AA166" s="152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257" t="s">
        <v>73</v>
      </c>
      <c r="B167" s="258" t="s">
        <v>291</v>
      </c>
      <c r="C167" s="220" t="s">
        <v>292</v>
      </c>
      <c r="D167" s="111"/>
      <c r="E167" s="378">
        <f>SUM(E168:E170)</f>
        <v>0</v>
      </c>
      <c r="F167" s="379"/>
      <c r="G167" s="380">
        <f>SUM(G168:G171)</f>
        <v>0</v>
      </c>
      <c r="H167" s="378">
        <f>SUM(H168:H170)</f>
        <v>0</v>
      </c>
      <c r="I167" s="379"/>
      <c r="J167" s="380">
        <f>SUM(J168:J171)</f>
        <v>0</v>
      </c>
      <c r="K167" s="378">
        <f>SUM(K168:K170)</f>
        <v>0</v>
      </c>
      <c r="L167" s="379"/>
      <c r="M167" s="380">
        <f>SUM(M168:M171)</f>
        <v>0</v>
      </c>
      <c r="N167" s="378">
        <f>SUM(N168:N170)</f>
        <v>0</v>
      </c>
      <c r="O167" s="379"/>
      <c r="P167" s="380">
        <f>SUM(P168:P171)</f>
        <v>0</v>
      </c>
      <c r="Q167" s="378">
        <f>SUM(Q168:Q170)</f>
        <v>0</v>
      </c>
      <c r="R167" s="379"/>
      <c r="S167" s="380">
        <f>SUM(S168:S171)</f>
        <v>0</v>
      </c>
      <c r="T167" s="378">
        <f>SUM(T168:T170)</f>
        <v>0</v>
      </c>
      <c r="U167" s="379"/>
      <c r="V167" s="380">
        <f t="shared" ref="V167:X167" si="389">SUM(V168:V171)</f>
        <v>0</v>
      </c>
      <c r="W167" s="380">
        <f t="shared" si="389"/>
        <v>0</v>
      </c>
      <c r="X167" s="380">
        <f t="shared" si="389"/>
        <v>0</v>
      </c>
      <c r="Y167" s="380">
        <f t="shared" si="379"/>
        <v>0</v>
      </c>
      <c r="Z167" s="380" t="e">
        <f t="shared" si="380"/>
        <v>#DIV/0!</v>
      </c>
      <c r="AA167" s="114"/>
      <c r="AB167" s="118"/>
      <c r="AC167" s="118"/>
      <c r="AD167" s="118"/>
      <c r="AE167" s="118"/>
      <c r="AF167" s="118"/>
      <c r="AG167" s="118"/>
    </row>
    <row r="168" spans="1:33" ht="30" customHeight="1" x14ac:dyDescent="0.2">
      <c r="A168" s="119" t="s">
        <v>76</v>
      </c>
      <c r="B168" s="120" t="s">
        <v>293</v>
      </c>
      <c r="C168" s="188" t="s">
        <v>294</v>
      </c>
      <c r="D168" s="122"/>
      <c r="E168" s="346"/>
      <c r="F168" s="347"/>
      <c r="G168" s="348">
        <f t="shared" ref="G168:G171" si="390">E168*F168</f>
        <v>0</v>
      </c>
      <c r="H168" s="346"/>
      <c r="I168" s="347"/>
      <c r="J168" s="348">
        <f t="shared" ref="J168:J171" si="391">H168*I168</f>
        <v>0</v>
      </c>
      <c r="K168" s="346"/>
      <c r="L168" s="347"/>
      <c r="M168" s="348">
        <f t="shared" ref="M168:M171" si="392">K168*L168</f>
        <v>0</v>
      </c>
      <c r="N168" s="346"/>
      <c r="O168" s="347"/>
      <c r="P168" s="348">
        <f t="shared" ref="P168:P171" si="393">N168*O168</f>
        <v>0</v>
      </c>
      <c r="Q168" s="346"/>
      <c r="R168" s="347"/>
      <c r="S168" s="348">
        <f t="shared" ref="S168:S171" si="394">Q168*R168</f>
        <v>0</v>
      </c>
      <c r="T168" s="346"/>
      <c r="U168" s="347"/>
      <c r="V168" s="348">
        <f t="shared" ref="V168:V171" si="395">T168*U168</f>
        <v>0</v>
      </c>
      <c r="W168" s="349">
        <f t="shared" ref="W168:W171" si="396">G168+M168+S168</f>
        <v>0</v>
      </c>
      <c r="X168" s="350">
        <f t="shared" ref="X168:X171" si="397">J168+P168+V168</f>
        <v>0</v>
      </c>
      <c r="Y168" s="350">
        <f t="shared" si="379"/>
        <v>0</v>
      </c>
      <c r="Z168" s="351" t="e">
        <f t="shared" si="380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19" t="s">
        <v>76</v>
      </c>
      <c r="B169" s="120" t="s">
        <v>295</v>
      </c>
      <c r="C169" s="188" t="s">
        <v>294</v>
      </c>
      <c r="D169" s="122"/>
      <c r="E169" s="346"/>
      <c r="F169" s="347"/>
      <c r="G169" s="348">
        <f t="shared" si="390"/>
        <v>0</v>
      </c>
      <c r="H169" s="346"/>
      <c r="I169" s="347"/>
      <c r="J169" s="348">
        <f t="shared" si="391"/>
        <v>0</v>
      </c>
      <c r="K169" s="346"/>
      <c r="L169" s="347"/>
      <c r="M169" s="348">
        <f t="shared" si="392"/>
        <v>0</v>
      </c>
      <c r="N169" s="346"/>
      <c r="O169" s="347"/>
      <c r="P169" s="348">
        <f t="shared" si="393"/>
        <v>0</v>
      </c>
      <c r="Q169" s="346"/>
      <c r="R169" s="347"/>
      <c r="S169" s="348">
        <f t="shared" si="394"/>
        <v>0</v>
      </c>
      <c r="T169" s="346"/>
      <c r="U169" s="347"/>
      <c r="V169" s="348">
        <f t="shared" si="395"/>
        <v>0</v>
      </c>
      <c r="W169" s="349">
        <f t="shared" si="396"/>
        <v>0</v>
      </c>
      <c r="X169" s="350">
        <f t="shared" si="397"/>
        <v>0</v>
      </c>
      <c r="Y169" s="350">
        <f t="shared" si="379"/>
        <v>0</v>
      </c>
      <c r="Z169" s="351" t="e">
        <f t="shared" si="380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32" t="s">
        <v>76</v>
      </c>
      <c r="B170" s="133" t="s">
        <v>296</v>
      </c>
      <c r="C170" s="188" t="s">
        <v>294</v>
      </c>
      <c r="D170" s="134"/>
      <c r="E170" s="352"/>
      <c r="F170" s="353"/>
      <c r="G170" s="354">
        <f t="shared" si="390"/>
        <v>0</v>
      </c>
      <c r="H170" s="352"/>
      <c r="I170" s="353"/>
      <c r="J170" s="354">
        <f t="shared" si="391"/>
        <v>0</v>
      </c>
      <c r="K170" s="352"/>
      <c r="L170" s="353"/>
      <c r="M170" s="354">
        <f t="shared" si="392"/>
        <v>0</v>
      </c>
      <c r="N170" s="352"/>
      <c r="O170" s="353"/>
      <c r="P170" s="354">
        <f t="shared" si="393"/>
        <v>0</v>
      </c>
      <c r="Q170" s="352"/>
      <c r="R170" s="353"/>
      <c r="S170" s="354">
        <f t="shared" si="394"/>
        <v>0</v>
      </c>
      <c r="T170" s="352"/>
      <c r="U170" s="353"/>
      <c r="V170" s="354">
        <f t="shared" si="395"/>
        <v>0</v>
      </c>
      <c r="W170" s="360">
        <f t="shared" si="396"/>
        <v>0</v>
      </c>
      <c r="X170" s="350">
        <f t="shared" si="397"/>
        <v>0</v>
      </c>
      <c r="Y170" s="350">
        <f t="shared" si="379"/>
        <v>0</v>
      </c>
      <c r="Z170" s="351" t="e">
        <f t="shared" si="380"/>
        <v>#DIV/0!</v>
      </c>
      <c r="AA170" s="139"/>
      <c r="AB170" s="131"/>
      <c r="AC170" s="131"/>
      <c r="AD170" s="131"/>
      <c r="AE170" s="131"/>
      <c r="AF170" s="131"/>
      <c r="AG170" s="131"/>
    </row>
    <row r="171" spans="1:33" ht="30" customHeight="1" thickBot="1" x14ac:dyDescent="0.25">
      <c r="A171" s="132" t="s">
        <v>76</v>
      </c>
      <c r="B171" s="133" t="s">
        <v>297</v>
      </c>
      <c r="C171" s="189" t="s">
        <v>298</v>
      </c>
      <c r="D171" s="148"/>
      <c r="E171" s="352"/>
      <c r="F171" s="353">
        <v>0.22</v>
      </c>
      <c r="G171" s="354">
        <f t="shared" si="390"/>
        <v>0</v>
      </c>
      <c r="H171" s="352"/>
      <c r="I171" s="353">
        <v>0.22</v>
      </c>
      <c r="J171" s="354">
        <f t="shared" si="391"/>
        <v>0</v>
      </c>
      <c r="K171" s="352"/>
      <c r="L171" s="353">
        <v>0.22</v>
      </c>
      <c r="M171" s="354">
        <f t="shared" si="392"/>
        <v>0</v>
      </c>
      <c r="N171" s="352"/>
      <c r="O171" s="353">
        <v>0.22</v>
      </c>
      <c r="P171" s="354">
        <f t="shared" si="393"/>
        <v>0</v>
      </c>
      <c r="Q171" s="352"/>
      <c r="R171" s="353">
        <v>0.22</v>
      </c>
      <c r="S171" s="354">
        <f t="shared" si="394"/>
        <v>0</v>
      </c>
      <c r="T171" s="352"/>
      <c r="U171" s="353">
        <v>0.22</v>
      </c>
      <c r="V171" s="354">
        <f t="shared" si="395"/>
        <v>0</v>
      </c>
      <c r="W171" s="360">
        <f t="shared" si="396"/>
        <v>0</v>
      </c>
      <c r="X171" s="350">
        <f t="shared" si="397"/>
        <v>0</v>
      </c>
      <c r="Y171" s="350">
        <f t="shared" si="379"/>
        <v>0</v>
      </c>
      <c r="Z171" s="351" t="e">
        <f t="shared" si="380"/>
        <v>#DIV/0!</v>
      </c>
      <c r="AA171" s="152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08" t="s">
        <v>73</v>
      </c>
      <c r="B172" s="155" t="s">
        <v>299</v>
      </c>
      <c r="C172" s="220" t="s">
        <v>300</v>
      </c>
      <c r="D172" s="141"/>
      <c r="E172" s="357">
        <f>SUM(E173:E175)</f>
        <v>0</v>
      </c>
      <c r="F172" s="358"/>
      <c r="G172" s="359">
        <f t="shared" ref="G172:H172" si="398">SUM(G173:G175)</f>
        <v>0</v>
      </c>
      <c r="H172" s="357">
        <f t="shared" si="398"/>
        <v>0</v>
      </c>
      <c r="I172" s="358"/>
      <c r="J172" s="359">
        <f t="shared" ref="J172:K172" si="399">SUM(J173:J175)</f>
        <v>0</v>
      </c>
      <c r="K172" s="357">
        <f t="shared" si="399"/>
        <v>0</v>
      </c>
      <c r="L172" s="358"/>
      <c r="M172" s="359">
        <f t="shared" ref="M172:N172" si="400">SUM(M173:M175)</f>
        <v>0</v>
      </c>
      <c r="N172" s="357">
        <f t="shared" si="400"/>
        <v>0</v>
      </c>
      <c r="O172" s="358"/>
      <c r="P172" s="359">
        <f t="shared" ref="P172:Q172" si="401">SUM(P173:P175)</f>
        <v>0</v>
      </c>
      <c r="Q172" s="357">
        <f t="shared" si="401"/>
        <v>0</v>
      </c>
      <c r="R172" s="358"/>
      <c r="S172" s="359">
        <f t="shared" ref="S172:T172" si="402">SUM(S173:S175)</f>
        <v>0</v>
      </c>
      <c r="T172" s="357">
        <f t="shared" si="402"/>
        <v>0</v>
      </c>
      <c r="U172" s="358"/>
      <c r="V172" s="359">
        <f t="shared" ref="V172:X172" si="403">SUM(V173:V175)</f>
        <v>0</v>
      </c>
      <c r="W172" s="359">
        <f t="shared" si="403"/>
        <v>0</v>
      </c>
      <c r="X172" s="359">
        <f t="shared" si="403"/>
        <v>0</v>
      </c>
      <c r="Y172" s="359">
        <f t="shared" si="379"/>
        <v>0</v>
      </c>
      <c r="Z172" s="359" t="e">
        <f t="shared" si="380"/>
        <v>#DIV/0!</v>
      </c>
      <c r="AA172" s="259"/>
      <c r="AB172" s="118"/>
      <c r="AC172" s="118"/>
      <c r="AD172" s="118"/>
      <c r="AE172" s="118"/>
      <c r="AF172" s="118"/>
      <c r="AG172" s="118"/>
    </row>
    <row r="173" spans="1:33" ht="14.25" x14ac:dyDescent="0.2">
      <c r="A173" s="119" t="s">
        <v>76</v>
      </c>
      <c r="B173" s="120" t="s">
        <v>301</v>
      </c>
      <c r="C173" s="188" t="s">
        <v>302</v>
      </c>
      <c r="D173" s="122"/>
      <c r="E173" s="346"/>
      <c r="F173" s="347"/>
      <c r="G173" s="348">
        <f t="shared" ref="G173:G175" si="404">E173*F173</f>
        <v>0</v>
      </c>
      <c r="H173" s="346"/>
      <c r="I173" s="347"/>
      <c r="J173" s="348">
        <f t="shared" ref="J173:J175" si="405">H173*I173</f>
        <v>0</v>
      </c>
      <c r="K173" s="346"/>
      <c r="L173" s="347"/>
      <c r="M173" s="348">
        <f t="shared" ref="M173:M175" si="406">K173*L173</f>
        <v>0</v>
      </c>
      <c r="N173" s="346"/>
      <c r="O173" s="347"/>
      <c r="P173" s="348">
        <f t="shared" ref="P173:P175" si="407">N173*O173</f>
        <v>0</v>
      </c>
      <c r="Q173" s="346"/>
      <c r="R173" s="347"/>
      <c r="S173" s="348">
        <f t="shared" ref="S173:S175" si="408">Q173*R173</f>
        <v>0</v>
      </c>
      <c r="T173" s="346"/>
      <c r="U173" s="347"/>
      <c r="V173" s="348">
        <f t="shared" ref="V173:V175" si="409">T173*U173</f>
        <v>0</v>
      </c>
      <c r="W173" s="349">
        <f t="shared" ref="W173:W175" si="410">G173+M173+S173</f>
        <v>0</v>
      </c>
      <c r="X173" s="350">
        <f t="shared" ref="X173:X175" si="411">J173+P173+V173</f>
        <v>0</v>
      </c>
      <c r="Y173" s="350">
        <f t="shared" si="379"/>
        <v>0</v>
      </c>
      <c r="Z173" s="351" t="e">
        <f t="shared" si="380"/>
        <v>#DIV/0!</v>
      </c>
      <c r="AA173" s="249"/>
      <c r="AB173" s="131"/>
      <c r="AC173" s="131"/>
      <c r="AD173" s="131"/>
      <c r="AE173" s="131"/>
      <c r="AF173" s="131"/>
      <c r="AG173" s="131"/>
    </row>
    <row r="174" spans="1:33" ht="14.25" x14ac:dyDescent="0.2">
      <c r="A174" s="119" t="s">
        <v>76</v>
      </c>
      <c r="B174" s="120" t="s">
        <v>303</v>
      </c>
      <c r="C174" s="188" t="s">
        <v>302</v>
      </c>
      <c r="D174" s="122"/>
      <c r="E174" s="346"/>
      <c r="F174" s="347"/>
      <c r="G174" s="348">
        <f t="shared" si="404"/>
        <v>0</v>
      </c>
      <c r="H174" s="346"/>
      <c r="I174" s="347"/>
      <c r="J174" s="348">
        <f t="shared" si="405"/>
        <v>0</v>
      </c>
      <c r="K174" s="346"/>
      <c r="L174" s="347"/>
      <c r="M174" s="348">
        <f t="shared" si="406"/>
        <v>0</v>
      </c>
      <c r="N174" s="346"/>
      <c r="O174" s="347"/>
      <c r="P174" s="348">
        <f t="shared" si="407"/>
        <v>0</v>
      </c>
      <c r="Q174" s="346"/>
      <c r="R174" s="347"/>
      <c r="S174" s="348">
        <f t="shared" si="408"/>
        <v>0</v>
      </c>
      <c r="T174" s="346"/>
      <c r="U174" s="347"/>
      <c r="V174" s="348">
        <f t="shared" si="409"/>
        <v>0</v>
      </c>
      <c r="W174" s="349">
        <f t="shared" si="410"/>
        <v>0</v>
      </c>
      <c r="X174" s="350">
        <f t="shared" si="411"/>
        <v>0</v>
      </c>
      <c r="Y174" s="350">
        <f t="shared" si="379"/>
        <v>0</v>
      </c>
      <c r="Z174" s="351" t="e">
        <f t="shared" si="380"/>
        <v>#DIV/0!</v>
      </c>
      <c r="AA174" s="249"/>
      <c r="AB174" s="131"/>
      <c r="AC174" s="131"/>
      <c r="AD174" s="131"/>
      <c r="AE174" s="131"/>
      <c r="AF174" s="131"/>
      <c r="AG174" s="131"/>
    </row>
    <row r="175" spans="1:33" thickBot="1" x14ac:dyDescent="0.25">
      <c r="A175" s="132" t="s">
        <v>76</v>
      </c>
      <c r="B175" s="133" t="s">
        <v>304</v>
      </c>
      <c r="C175" s="164" t="s">
        <v>302</v>
      </c>
      <c r="D175" s="134"/>
      <c r="E175" s="352"/>
      <c r="F175" s="353"/>
      <c r="G175" s="354">
        <f t="shared" si="404"/>
        <v>0</v>
      </c>
      <c r="H175" s="352"/>
      <c r="I175" s="353"/>
      <c r="J175" s="354">
        <f t="shared" si="405"/>
        <v>0</v>
      </c>
      <c r="K175" s="352"/>
      <c r="L175" s="353"/>
      <c r="M175" s="354">
        <f t="shared" si="406"/>
        <v>0</v>
      </c>
      <c r="N175" s="352"/>
      <c r="O175" s="353"/>
      <c r="P175" s="354">
        <f t="shared" si="407"/>
        <v>0</v>
      </c>
      <c r="Q175" s="352"/>
      <c r="R175" s="353"/>
      <c r="S175" s="354">
        <f t="shared" si="408"/>
        <v>0</v>
      </c>
      <c r="T175" s="352"/>
      <c r="U175" s="353"/>
      <c r="V175" s="354">
        <f t="shared" si="409"/>
        <v>0</v>
      </c>
      <c r="W175" s="360">
        <f t="shared" si="410"/>
        <v>0</v>
      </c>
      <c r="X175" s="350">
        <f t="shared" si="411"/>
        <v>0</v>
      </c>
      <c r="Y175" s="350">
        <f t="shared" si="379"/>
        <v>0</v>
      </c>
      <c r="Z175" s="351" t="e">
        <f t="shared" si="380"/>
        <v>#DIV/0!</v>
      </c>
      <c r="AA175" s="250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08" t="s">
        <v>73</v>
      </c>
      <c r="B176" s="155" t="s">
        <v>305</v>
      </c>
      <c r="C176" s="260" t="s">
        <v>280</v>
      </c>
      <c r="D176" s="141"/>
      <c r="E176" s="357">
        <f>SUM(E177:E183)</f>
        <v>6</v>
      </c>
      <c r="F176" s="358"/>
      <c r="G176" s="359">
        <f>SUM(G177:G191)</f>
        <v>856200</v>
      </c>
      <c r="H176" s="357">
        <f>SUM(H177:H183)</f>
        <v>4</v>
      </c>
      <c r="I176" s="358"/>
      <c r="J176" s="359">
        <f>SUM(J177:J191)</f>
        <v>926057.61</v>
      </c>
      <c r="K176" s="357">
        <f>SUM(K177:K183)</f>
        <v>0</v>
      </c>
      <c r="L176" s="358"/>
      <c r="M176" s="359">
        <f>SUM(M177:M191)</f>
        <v>0</v>
      </c>
      <c r="N176" s="357">
        <f>SUM(N177:N183)</f>
        <v>0</v>
      </c>
      <c r="O176" s="358"/>
      <c r="P176" s="359">
        <f>SUM(P177:P191)</f>
        <v>0</v>
      </c>
      <c r="Q176" s="357">
        <f>SUM(Q177:Q183)</f>
        <v>0</v>
      </c>
      <c r="R176" s="358"/>
      <c r="S176" s="359">
        <f>SUM(S177:S191)</f>
        <v>0</v>
      </c>
      <c r="T176" s="357">
        <f>SUM(T177:T183)</f>
        <v>0</v>
      </c>
      <c r="U176" s="358"/>
      <c r="V176" s="359">
        <f>SUM(V177:V191)</f>
        <v>0</v>
      </c>
      <c r="W176" s="359">
        <f>SUM(W177:W191)</f>
        <v>856200</v>
      </c>
      <c r="X176" s="359">
        <f>SUM(X177:X191)</f>
        <v>926057.61</v>
      </c>
      <c r="Y176" s="359">
        <f t="shared" si="379"/>
        <v>-69857.609999999986</v>
      </c>
      <c r="Z176" s="359">
        <f t="shared" si="380"/>
        <v>-8.1590294323756113E-2</v>
      </c>
      <c r="AA176" s="259"/>
      <c r="AB176" s="118"/>
      <c r="AC176" s="118"/>
      <c r="AD176" s="118"/>
      <c r="AE176" s="118"/>
      <c r="AF176" s="118"/>
      <c r="AG176" s="118"/>
    </row>
    <row r="177" spans="1:33" ht="30" customHeight="1" x14ac:dyDescent="0.2">
      <c r="A177" s="119" t="s">
        <v>76</v>
      </c>
      <c r="B177" s="120" t="s">
        <v>306</v>
      </c>
      <c r="C177" s="188" t="s">
        <v>307</v>
      </c>
      <c r="D177" s="122"/>
      <c r="E177" s="346"/>
      <c r="F177" s="347"/>
      <c r="G177" s="348">
        <f t="shared" ref="G177:G189" si="412">E177*F177</f>
        <v>0</v>
      </c>
      <c r="H177" s="346"/>
      <c r="I177" s="347"/>
      <c r="J177" s="348">
        <f t="shared" ref="J177:J190" si="413">H177*I177</f>
        <v>0</v>
      </c>
      <c r="K177" s="346"/>
      <c r="L177" s="347"/>
      <c r="M177" s="348">
        <f t="shared" ref="M177:M183" si="414">K177*L177</f>
        <v>0</v>
      </c>
      <c r="N177" s="346"/>
      <c r="O177" s="347"/>
      <c r="P177" s="348">
        <f t="shared" ref="P177:P183" si="415">N177*O177</f>
        <v>0</v>
      </c>
      <c r="Q177" s="346"/>
      <c r="R177" s="347"/>
      <c r="S177" s="348">
        <f t="shared" ref="S177:S183" si="416">Q177*R177</f>
        <v>0</v>
      </c>
      <c r="T177" s="346"/>
      <c r="U177" s="347"/>
      <c r="V177" s="348">
        <f t="shared" ref="V177:V183" si="417">T177*U177</f>
        <v>0</v>
      </c>
      <c r="W177" s="349">
        <f t="shared" ref="W177:W191" si="418">G177+M177+S177</f>
        <v>0</v>
      </c>
      <c r="X177" s="350">
        <f t="shared" ref="X177:X191" si="419">J177+P177+V177</f>
        <v>0</v>
      </c>
      <c r="Y177" s="350">
        <f t="shared" si="379"/>
        <v>0</v>
      </c>
      <c r="Z177" s="351" t="e">
        <f t="shared" si="380"/>
        <v>#DIV/0!</v>
      </c>
      <c r="AA177" s="249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119" t="s">
        <v>76</v>
      </c>
      <c r="B178" s="120" t="s">
        <v>308</v>
      </c>
      <c r="C178" s="188" t="s">
        <v>309</v>
      </c>
      <c r="D178" s="122"/>
      <c r="E178" s="346"/>
      <c r="F178" s="347"/>
      <c r="G178" s="348">
        <f t="shared" si="412"/>
        <v>0</v>
      </c>
      <c r="H178" s="346"/>
      <c r="I178" s="347"/>
      <c r="J178" s="348">
        <f t="shared" si="413"/>
        <v>0</v>
      </c>
      <c r="K178" s="346"/>
      <c r="L178" s="347"/>
      <c r="M178" s="348">
        <f t="shared" si="414"/>
        <v>0</v>
      </c>
      <c r="N178" s="346"/>
      <c r="O178" s="347"/>
      <c r="P178" s="348">
        <f t="shared" si="415"/>
        <v>0</v>
      </c>
      <c r="Q178" s="346"/>
      <c r="R178" s="347"/>
      <c r="S178" s="348">
        <f t="shared" si="416"/>
        <v>0</v>
      </c>
      <c r="T178" s="346"/>
      <c r="U178" s="347"/>
      <c r="V178" s="348">
        <f t="shared" si="417"/>
        <v>0</v>
      </c>
      <c r="W178" s="360">
        <f t="shared" si="418"/>
        <v>0</v>
      </c>
      <c r="X178" s="350">
        <f t="shared" si="419"/>
        <v>0</v>
      </c>
      <c r="Y178" s="350">
        <f t="shared" si="379"/>
        <v>0</v>
      </c>
      <c r="Z178" s="351" t="e">
        <f t="shared" si="380"/>
        <v>#DIV/0!</v>
      </c>
      <c r="AA178" s="249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19" t="s">
        <v>76</v>
      </c>
      <c r="B179" s="120" t="s">
        <v>310</v>
      </c>
      <c r="C179" s="188" t="s">
        <v>311</v>
      </c>
      <c r="D179" s="122"/>
      <c r="E179" s="346"/>
      <c r="F179" s="347"/>
      <c r="G179" s="348">
        <f t="shared" si="412"/>
        <v>0</v>
      </c>
      <c r="H179" s="346"/>
      <c r="I179" s="347"/>
      <c r="J179" s="348">
        <f t="shared" si="413"/>
        <v>0</v>
      </c>
      <c r="K179" s="346"/>
      <c r="L179" s="347"/>
      <c r="M179" s="348">
        <f t="shared" si="414"/>
        <v>0</v>
      </c>
      <c r="N179" s="346"/>
      <c r="O179" s="347"/>
      <c r="P179" s="348">
        <f t="shared" si="415"/>
        <v>0</v>
      </c>
      <c r="Q179" s="346"/>
      <c r="R179" s="347"/>
      <c r="S179" s="348">
        <f t="shared" si="416"/>
        <v>0</v>
      </c>
      <c r="T179" s="346"/>
      <c r="U179" s="347"/>
      <c r="V179" s="348">
        <f t="shared" si="417"/>
        <v>0</v>
      </c>
      <c r="W179" s="360">
        <f t="shared" si="418"/>
        <v>0</v>
      </c>
      <c r="X179" s="350">
        <f t="shared" si="419"/>
        <v>0</v>
      </c>
      <c r="Y179" s="350">
        <f t="shared" si="379"/>
        <v>0</v>
      </c>
      <c r="Z179" s="351" t="e">
        <f t="shared" si="380"/>
        <v>#DIV/0!</v>
      </c>
      <c r="AA179" s="249"/>
      <c r="AB179" s="131"/>
      <c r="AC179" s="131"/>
      <c r="AD179" s="131"/>
      <c r="AE179" s="131"/>
      <c r="AF179" s="131"/>
      <c r="AG179" s="131"/>
    </row>
    <row r="180" spans="1:33" ht="24.75" customHeight="1" x14ac:dyDescent="0.2">
      <c r="A180" s="119" t="s">
        <v>76</v>
      </c>
      <c r="B180" s="120" t="s">
        <v>312</v>
      </c>
      <c r="C180" s="329" t="s">
        <v>313</v>
      </c>
      <c r="D180" s="320"/>
      <c r="E180" s="423"/>
      <c r="F180" s="424"/>
      <c r="G180" s="348">
        <f t="shared" si="412"/>
        <v>0</v>
      </c>
      <c r="H180" s="346"/>
      <c r="I180" s="347"/>
      <c r="J180" s="348">
        <f t="shared" si="413"/>
        <v>0</v>
      </c>
      <c r="K180" s="346"/>
      <c r="L180" s="347"/>
      <c r="M180" s="348">
        <f t="shared" si="414"/>
        <v>0</v>
      </c>
      <c r="N180" s="346"/>
      <c r="O180" s="347"/>
      <c r="P180" s="348">
        <f t="shared" si="415"/>
        <v>0</v>
      </c>
      <c r="Q180" s="346"/>
      <c r="R180" s="347"/>
      <c r="S180" s="348">
        <f t="shared" si="416"/>
        <v>0</v>
      </c>
      <c r="T180" s="346"/>
      <c r="U180" s="347"/>
      <c r="V180" s="348">
        <f t="shared" si="417"/>
        <v>0</v>
      </c>
      <c r="W180" s="360">
        <f t="shared" si="418"/>
        <v>0</v>
      </c>
      <c r="X180" s="350">
        <f t="shared" si="419"/>
        <v>0</v>
      </c>
      <c r="Y180" s="350">
        <f t="shared" si="379"/>
        <v>0</v>
      </c>
      <c r="Z180" s="351" t="e">
        <f t="shared" si="380"/>
        <v>#DIV/0!</v>
      </c>
      <c r="AA180" s="249"/>
      <c r="AB180" s="131"/>
      <c r="AC180" s="131"/>
      <c r="AD180" s="131"/>
      <c r="AE180" s="131"/>
      <c r="AF180" s="131"/>
      <c r="AG180" s="131"/>
    </row>
    <row r="181" spans="1:33" ht="50.25" customHeight="1" x14ac:dyDescent="0.2">
      <c r="A181" s="119" t="s">
        <v>76</v>
      </c>
      <c r="B181" s="120" t="s">
        <v>314</v>
      </c>
      <c r="C181" s="301" t="s">
        <v>354</v>
      </c>
      <c r="D181" s="332" t="s">
        <v>370</v>
      </c>
      <c r="E181" s="310">
        <v>2</v>
      </c>
      <c r="F181" s="335">
        <v>40000</v>
      </c>
      <c r="G181" s="314">
        <f t="shared" si="412"/>
        <v>80000</v>
      </c>
      <c r="H181" s="346">
        <v>2</v>
      </c>
      <c r="I181" s="347">
        <v>40000</v>
      </c>
      <c r="J181" s="348">
        <f t="shared" si="413"/>
        <v>80000</v>
      </c>
      <c r="K181" s="346"/>
      <c r="L181" s="347"/>
      <c r="M181" s="348">
        <f t="shared" si="414"/>
        <v>0</v>
      </c>
      <c r="N181" s="346"/>
      <c r="O181" s="347"/>
      <c r="P181" s="348">
        <f t="shared" si="415"/>
        <v>0</v>
      </c>
      <c r="Q181" s="346"/>
      <c r="R181" s="347"/>
      <c r="S181" s="348">
        <f t="shared" si="416"/>
        <v>0</v>
      </c>
      <c r="T181" s="346"/>
      <c r="U181" s="347"/>
      <c r="V181" s="348">
        <f t="shared" si="417"/>
        <v>0</v>
      </c>
      <c r="W181" s="360">
        <f t="shared" si="418"/>
        <v>80000</v>
      </c>
      <c r="X181" s="350">
        <f t="shared" si="419"/>
        <v>80000</v>
      </c>
      <c r="Y181" s="350">
        <f t="shared" si="379"/>
        <v>0</v>
      </c>
      <c r="Z181" s="351">
        <f t="shared" si="380"/>
        <v>0</v>
      </c>
      <c r="AA181" s="249"/>
      <c r="AB181" s="130"/>
      <c r="AC181" s="131"/>
      <c r="AD181" s="131"/>
      <c r="AE181" s="131"/>
      <c r="AF181" s="131"/>
      <c r="AG181" s="131"/>
    </row>
    <row r="182" spans="1:33" ht="43.5" customHeight="1" x14ac:dyDescent="0.2">
      <c r="A182" s="119" t="s">
        <v>76</v>
      </c>
      <c r="B182" s="120" t="s">
        <v>315</v>
      </c>
      <c r="C182" s="482" t="s">
        <v>355</v>
      </c>
      <c r="D182" s="332" t="s">
        <v>370</v>
      </c>
      <c r="E182" s="310">
        <v>2</v>
      </c>
      <c r="F182" s="335">
        <v>150000</v>
      </c>
      <c r="G182" s="314">
        <f t="shared" si="412"/>
        <v>300000</v>
      </c>
      <c r="H182" s="346">
        <v>1</v>
      </c>
      <c r="I182" s="347">
        <v>100000</v>
      </c>
      <c r="J182" s="348">
        <f t="shared" si="413"/>
        <v>100000</v>
      </c>
      <c r="K182" s="346"/>
      <c r="L182" s="347"/>
      <c r="M182" s="348">
        <f t="shared" si="414"/>
        <v>0</v>
      </c>
      <c r="N182" s="346"/>
      <c r="O182" s="347"/>
      <c r="P182" s="348">
        <f t="shared" si="415"/>
        <v>0</v>
      </c>
      <c r="Q182" s="346"/>
      <c r="R182" s="347"/>
      <c r="S182" s="348">
        <f t="shared" si="416"/>
        <v>0</v>
      </c>
      <c r="T182" s="346"/>
      <c r="U182" s="347"/>
      <c r="V182" s="348">
        <f t="shared" si="417"/>
        <v>0</v>
      </c>
      <c r="W182" s="360">
        <f t="shared" si="418"/>
        <v>300000</v>
      </c>
      <c r="X182" s="350">
        <f t="shared" si="419"/>
        <v>100000</v>
      </c>
      <c r="Y182" s="350">
        <f t="shared" si="379"/>
        <v>200000</v>
      </c>
      <c r="Z182" s="351">
        <f t="shared" si="380"/>
        <v>0.66666666666666663</v>
      </c>
      <c r="AA182" s="249"/>
      <c r="AB182" s="131"/>
      <c r="AC182" s="131"/>
      <c r="AD182" s="131"/>
      <c r="AE182" s="131"/>
      <c r="AF182" s="131"/>
      <c r="AG182" s="131"/>
    </row>
    <row r="183" spans="1:33" ht="51" x14ac:dyDescent="0.2">
      <c r="A183" s="132" t="s">
        <v>76</v>
      </c>
      <c r="B183" s="133" t="s">
        <v>316</v>
      </c>
      <c r="C183" s="330" t="s">
        <v>356</v>
      </c>
      <c r="D183" s="332" t="s">
        <v>370</v>
      </c>
      <c r="E183" s="310">
        <v>2</v>
      </c>
      <c r="F183" s="335">
        <v>52500</v>
      </c>
      <c r="G183" s="337">
        <f t="shared" si="412"/>
        <v>105000</v>
      </c>
      <c r="H183" s="352">
        <v>1</v>
      </c>
      <c r="I183" s="353">
        <v>114000</v>
      </c>
      <c r="J183" s="354">
        <f t="shared" si="413"/>
        <v>114000</v>
      </c>
      <c r="K183" s="352"/>
      <c r="L183" s="353"/>
      <c r="M183" s="354">
        <f t="shared" si="414"/>
        <v>0</v>
      </c>
      <c r="N183" s="352"/>
      <c r="O183" s="353"/>
      <c r="P183" s="354">
        <f t="shared" si="415"/>
        <v>0</v>
      </c>
      <c r="Q183" s="352"/>
      <c r="R183" s="353"/>
      <c r="S183" s="354">
        <f t="shared" si="416"/>
        <v>0</v>
      </c>
      <c r="T183" s="352"/>
      <c r="U183" s="353"/>
      <c r="V183" s="354">
        <f t="shared" si="417"/>
        <v>0</v>
      </c>
      <c r="W183" s="360">
        <f t="shared" si="418"/>
        <v>105000</v>
      </c>
      <c r="X183" s="350">
        <f t="shared" si="419"/>
        <v>114000</v>
      </c>
      <c r="Y183" s="350">
        <f t="shared" si="379"/>
        <v>-9000</v>
      </c>
      <c r="Z183" s="351">
        <f t="shared" si="380"/>
        <v>-8.5714285714285715E-2</v>
      </c>
      <c r="AA183" s="250"/>
      <c r="AB183" s="131"/>
      <c r="AC183" s="131"/>
      <c r="AD183" s="131"/>
      <c r="AE183" s="131"/>
      <c r="AF183" s="131"/>
      <c r="AG183" s="131"/>
    </row>
    <row r="184" spans="1:33" s="296" customFormat="1" ht="42" customHeight="1" x14ac:dyDescent="0.2">
      <c r="A184" s="132" t="s">
        <v>76</v>
      </c>
      <c r="B184" s="207" t="s">
        <v>317</v>
      </c>
      <c r="C184" s="301" t="s">
        <v>357</v>
      </c>
      <c r="D184" s="332" t="s">
        <v>370</v>
      </c>
      <c r="E184" s="310">
        <v>2</v>
      </c>
      <c r="F184" s="335">
        <v>30600</v>
      </c>
      <c r="G184" s="337">
        <f t="shared" si="412"/>
        <v>61200</v>
      </c>
      <c r="H184" s="352">
        <v>1</v>
      </c>
      <c r="I184" s="353">
        <v>45000</v>
      </c>
      <c r="J184" s="354">
        <f t="shared" si="413"/>
        <v>45000</v>
      </c>
      <c r="K184" s="352"/>
      <c r="L184" s="353"/>
      <c r="M184" s="354"/>
      <c r="N184" s="352"/>
      <c r="O184" s="353"/>
      <c r="P184" s="354"/>
      <c r="Q184" s="352"/>
      <c r="R184" s="353"/>
      <c r="S184" s="354"/>
      <c r="T184" s="352"/>
      <c r="U184" s="353"/>
      <c r="V184" s="354"/>
      <c r="W184" s="360">
        <f t="shared" si="418"/>
        <v>61200</v>
      </c>
      <c r="X184" s="350">
        <f t="shared" si="419"/>
        <v>45000</v>
      </c>
      <c r="Y184" s="350">
        <f t="shared" si="379"/>
        <v>16200</v>
      </c>
      <c r="Z184" s="351">
        <f t="shared" si="380"/>
        <v>0.26470588235294118</v>
      </c>
      <c r="AA184" s="250"/>
      <c r="AB184" s="131"/>
      <c r="AC184" s="131"/>
      <c r="AD184" s="131"/>
      <c r="AE184" s="131"/>
      <c r="AF184" s="131"/>
      <c r="AG184" s="131"/>
    </row>
    <row r="185" spans="1:33" s="296" customFormat="1" ht="36.75" customHeight="1" x14ac:dyDescent="0.2">
      <c r="A185" s="132" t="s">
        <v>76</v>
      </c>
      <c r="B185" s="207" t="s">
        <v>363</v>
      </c>
      <c r="C185" s="301" t="s">
        <v>358</v>
      </c>
      <c r="D185" s="332" t="s">
        <v>370</v>
      </c>
      <c r="E185" s="310">
        <v>2</v>
      </c>
      <c r="F185" s="335">
        <v>60000</v>
      </c>
      <c r="G185" s="337">
        <f t="shared" si="412"/>
        <v>120000</v>
      </c>
      <c r="H185" s="352">
        <v>2</v>
      </c>
      <c r="I185" s="353">
        <v>60000</v>
      </c>
      <c r="J185" s="354">
        <f t="shared" si="413"/>
        <v>120000</v>
      </c>
      <c r="K185" s="352"/>
      <c r="L185" s="353"/>
      <c r="M185" s="354"/>
      <c r="N185" s="352"/>
      <c r="O185" s="353"/>
      <c r="P185" s="354"/>
      <c r="Q185" s="352"/>
      <c r="R185" s="353"/>
      <c r="S185" s="354"/>
      <c r="T185" s="352"/>
      <c r="U185" s="353"/>
      <c r="V185" s="354"/>
      <c r="W185" s="360">
        <f t="shared" si="418"/>
        <v>120000</v>
      </c>
      <c r="X185" s="350">
        <f t="shared" si="419"/>
        <v>120000</v>
      </c>
      <c r="Y185" s="350">
        <f t="shared" si="379"/>
        <v>0</v>
      </c>
      <c r="Z185" s="351">
        <f t="shared" si="380"/>
        <v>0</v>
      </c>
      <c r="AA185" s="250"/>
      <c r="AB185" s="131"/>
      <c r="AC185" s="131"/>
      <c r="AD185" s="131"/>
      <c r="AE185" s="131"/>
      <c r="AF185" s="131"/>
      <c r="AG185" s="131"/>
    </row>
    <row r="186" spans="1:33" s="296" customFormat="1" ht="27" customHeight="1" x14ac:dyDescent="0.2">
      <c r="A186" s="132" t="s">
        <v>76</v>
      </c>
      <c r="B186" s="207" t="s">
        <v>364</v>
      </c>
      <c r="C186" s="330" t="s">
        <v>359</v>
      </c>
      <c r="D186" s="332" t="s">
        <v>371</v>
      </c>
      <c r="E186" s="334">
        <v>1</v>
      </c>
      <c r="F186" s="336">
        <v>100000</v>
      </c>
      <c r="G186" s="337">
        <f t="shared" si="412"/>
        <v>100000</v>
      </c>
      <c r="H186" s="352">
        <v>1</v>
      </c>
      <c r="I186" s="353">
        <v>100000</v>
      </c>
      <c r="J186" s="354">
        <f t="shared" si="413"/>
        <v>100000</v>
      </c>
      <c r="K186" s="352"/>
      <c r="L186" s="353"/>
      <c r="M186" s="354"/>
      <c r="N186" s="352"/>
      <c r="O186" s="353"/>
      <c r="P186" s="354"/>
      <c r="Q186" s="352"/>
      <c r="R186" s="353"/>
      <c r="S186" s="354"/>
      <c r="T186" s="352"/>
      <c r="U186" s="353"/>
      <c r="V186" s="354"/>
      <c r="W186" s="360">
        <f t="shared" si="418"/>
        <v>100000</v>
      </c>
      <c r="X186" s="350">
        <f t="shared" si="419"/>
        <v>100000</v>
      </c>
      <c r="Y186" s="350">
        <f t="shared" si="379"/>
        <v>0</v>
      </c>
      <c r="Z186" s="351">
        <f t="shared" si="380"/>
        <v>0</v>
      </c>
      <c r="AA186" s="250"/>
      <c r="AB186" s="131"/>
      <c r="AC186" s="131"/>
      <c r="AD186" s="131"/>
      <c r="AE186" s="131"/>
      <c r="AF186" s="131"/>
      <c r="AG186" s="131"/>
    </row>
    <row r="187" spans="1:33" s="296" customFormat="1" ht="30" customHeight="1" x14ac:dyDescent="0.2">
      <c r="A187" s="132" t="s">
        <v>76</v>
      </c>
      <c r="B187" s="207" t="s">
        <v>365</v>
      </c>
      <c r="C187" s="301" t="s">
        <v>360</v>
      </c>
      <c r="D187" s="332" t="s">
        <v>142</v>
      </c>
      <c r="E187" s="310">
        <v>1</v>
      </c>
      <c r="F187" s="335">
        <v>36000</v>
      </c>
      <c r="G187" s="337">
        <f t="shared" si="412"/>
        <v>36000</v>
      </c>
      <c r="H187" s="352">
        <v>1</v>
      </c>
      <c r="I187" s="353">
        <v>36000</v>
      </c>
      <c r="J187" s="354">
        <f t="shared" si="413"/>
        <v>36000</v>
      </c>
      <c r="K187" s="352"/>
      <c r="L187" s="353"/>
      <c r="M187" s="354"/>
      <c r="N187" s="352"/>
      <c r="O187" s="353"/>
      <c r="P187" s="354"/>
      <c r="Q187" s="352"/>
      <c r="R187" s="353"/>
      <c r="S187" s="354"/>
      <c r="T187" s="352"/>
      <c r="U187" s="353"/>
      <c r="V187" s="354"/>
      <c r="W187" s="360">
        <f t="shared" si="418"/>
        <v>36000</v>
      </c>
      <c r="X187" s="350">
        <f t="shared" si="419"/>
        <v>36000</v>
      </c>
      <c r="Y187" s="350">
        <f t="shared" si="379"/>
        <v>0</v>
      </c>
      <c r="Z187" s="351">
        <f t="shared" si="380"/>
        <v>0</v>
      </c>
      <c r="AA187" s="250"/>
      <c r="AB187" s="131"/>
      <c r="AC187" s="131"/>
      <c r="AD187" s="131"/>
      <c r="AE187" s="131"/>
      <c r="AF187" s="131"/>
      <c r="AG187" s="131"/>
    </row>
    <row r="188" spans="1:33" s="296" customFormat="1" ht="14.25" x14ac:dyDescent="0.2">
      <c r="A188" s="132" t="s">
        <v>76</v>
      </c>
      <c r="B188" s="207" t="s">
        <v>366</v>
      </c>
      <c r="C188" s="301" t="s">
        <v>361</v>
      </c>
      <c r="D188" s="332" t="s">
        <v>142</v>
      </c>
      <c r="E188" s="310">
        <v>1</v>
      </c>
      <c r="F188" s="335">
        <v>28000</v>
      </c>
      <c r="G188" s="337">
        <f t="shared" si="412"/>
        <v>28000</v>
      </c>
      <c r="H188" s="352">
        <v>1</v>
      </c>
      <c r="I188" s="353">
        <v>28000</v>
      </c>
      <c r="J188" s="354">
        <f t="shared" si="413"/>
        <v>28000</v>
      </c>
      <c r="K188" s="352"/>
      <c r="L188" s="353"/>
      <c r="M188" s="354"/>
      <c r="N188" s="352"/>
      <c r="O188" s="353"/>
      <c r="P188" s="354"/>
      <c r="Q188" s="352"/>
      <c r="R188" s="353"/>
      <c r="S188" s="354"/>
      <c r="T188" s="352"/>
      <c r="U188" s="353"/>
      <c r="V188" s="354"/>
      <c r="W188" s="360">
        <f t="shared" si="418"/>
        <v>28000</v>
      </c>
      <c r="X188" s="350">
        <f t="shared" si="419"/>
        <v>28000</v>
      </c>
      <c r="Y188" s="350">
        <f t="shared" si="379"/>
        <v>0</v>
      </c>
      <c r="Z188" s="351">
        <f t="shared" si="380"/>
        <v>0</v>
      </c>
      <c r="AA188" s="250"/>
      <c r="AB188" s="131"/>
      <c r="AC188" s="131"/>
      <c r="AD188" s="131"/>
      <c r="AE188" s="131"/>
      <c r="AF188" s="131"/>
      <c r="AG188" s="131"/>
    </row>
    <row r="189" spans="1:33" s="296" customFormat="1" ht="37.5" customHeight="1" x14ac:dyDescent="0.2">
      <c r="A189" s="132" t="s">
        <v>76</v>
      </c>
      <c r="B189" s="207" t="s">
        <v>367</v>
      </c>
      <c r="C189" s="301" t="s">
        <v>362</v>
      </c>
      <c r="D189" s="332" t="s">
        <v>142</v>
      </c>
      <c r="E189" s="310">
        <v>1</v>
      </c>
      <c r="F189" s="335">
        <v>26000</v>
      </c>
      <c r="G189" s="337">
        <f t="shared" si="412"/>
        <v>26000</v>
      </c>
      <c r="H189" s="432">
        <v>1</v>
      </c>
      <c r="I189" s="433">
        <v>60445.96</v>
      </c>
      <c r="J189" s="434">
        <v>303057.61</v>
      </c>
      <c r="K189" s="352"/>
      <c r="L189" s="353"/>
      <c r="M189" s="354"/>
      <c r="N189" s="352"/>
      <c r="O189" s="353"/>
      <c r="P189" s="354"/>
      <c r="Q189" s="352"/>
      <c r="R189" s="353"/>
      <c r="S189" s="354"/>
      <c r="T189" s="352"/>
      <c r="U189" s="353"/>
      <c r="V189" s="354"/>
      <c r="W189" s="360">
        <f t="shared" si="418"/>
        <v>26000</v>
      </c>
      <c r="X189" s="350">
        <f t="shared" si="419"/>
        <v>303057.61</v>
      </c>
      <c r="Y189" s="350">
        <f t="shared" si="379"/>
        <v>-277057.61</v>
      </c>
      <c r="Z189" s="351">
        <f t="shared" si="380"/>
        <v>-10.656061923076923</v>
      </c>
      <c r="AA189" s="250"/>
      <c r="AB189" s="131"/>
      <c r="AC189" s="131"/>
      <c r="AD189" s="131"/>
      <c r="AE189" s="131"/>
      <c r="AF189" s="131"/>
      <c r="AG189" s="131"/>
    </row>
    <row r="190" spans="1:33" s="296" customFormat="1" x14ac:dyDescent="0.25">
      <c r="A190" s="132" t="s">
        <v>76</v>
      </c>
      <c r="B190" s="207" t="s">
        <v>368</v>
      </c>
      <c r="C190" s="331"/>
      <c r="D190" s="333"/>
      <c r="E190" s="431"/>
      <c r="F190" s="425"/>
      <c r="G190" s="354"/>
      <c r="H190" s="352"/>
      <c r="I190" s="353"/>
      <c r="J190" s="354">
        <f t="shared" si="413"/>
        <v>0</v>
      </c>
      <c r="K190" s="352"/>
      <c r="L190" s="353"/>
      <c r="M190" s="354"/>
      <c r="N190" s="352"/>
      <c r="O190" s="353"/>
      <c r="P190" s="354"/>
      <c r="Q190" s="352"/>
      <c r="R190" s="353"/>
      <c r="S190" s="354"/>
      <c r="T190" s="352"/>
      <c r="U190" s="353"/>
      <c r="V190" s="354"/>
      <c r="W190" s="360">
        <f t="shared" si="418"/>
        <v>0</v>
      </c>
      <c r="X190" s="350">
        <f t="shared" si="419"/>
        <v>0</v>
      </c>
      <c r="Y190" s="350">
        <f t="shared" si="379"/>
        <v>0</v>
      </c>
      <c r="Z190" s="351" t="e">
        <f t="shared" si="380"/>
        <v>#DIV/0!</v>
      </c>
      <c r="AA190" s="250"/>
      <c r="AB190" s="131"/>
      <c r="AC190" s="131"/>
      <c r="AD190" s="131"/>
      <c r="AE190" s="131"/>
      <c r="AF190" s="131"/>
      <c r="AG190" s="131"/>
    </row>
    <row r="191" spans="1:33" s="296" customFormat="1" ht="30" customHeight="1" thickBot="1" x14ac:dyDescent="0.25">
      <c r="A191" s="132" t="s">
        <v>76</v>
      </c>
      <c r="B191" s="340" t="s">
        <v>369</v>
      </c>
      <c r="C191" s="189" t="s">
        <v>318</v>
      </c>
      <c r="D191" s="148"/>
      <c r="E191" s="352"/>
      <c r="F191" s="353">
        <v>0.22</v>
      </c>
      <c r="G191" s="354">
        <f t="shared" ref="G191" si="420">E191*F191</f>
        <v>0</v>
      </c>
      <c r="H191" s="352"/>
      <c r="I191" s="353">
        <v>0.22</v>
      </c>
      <c r="J191" s="354">
        <f t="shared" ref="J191" si="421">H191*I191</f>
        <v>0</v>
      </c>
      <c r="K191" s="352"/>
      <c r="L191" s="353">
        <v>0.22</v>
      </c>
      <c r="M191" s="354">
        <f t="shared" ref="M191" si="422">K191*L191</f>
        <v>0</v>
      </c>
      <c r="N191" s="352"/>
      <c r="O191" s="353">
        <v>0.22</v>
      </c>
      <c r="P191" s="354">
        <f t="shared" ref="P191" si="423">N191*O191</f>
        <v>0</v>
      </c>
      <c r="Q191" s="352"/>
      <c r="R191" s="353">
        <v>0.22</v>
      </c>
      <c r="S191" s="354">
        <f t="shared" ref="S191" si="424">Q191*R191</f>
        <v>0</v>
      </c>
      <c r="T191" s="352"/>
      <c r="U191" s="353">
        <v>0.22</v>
      </c>
      <c r="V191" s="354">
        <f t="shared" ref="V191" si="425">T191*U191</f>
        <v>0</v>
      </c>
      <c r="W191" s="360">
        <f t="shared" si="418"/>
        <v>0</v>
      </c>
      <c r="X191" s="350">
        <f t="shared" si="419"/>
        <v>0</v>
      </c>
      <c r="Y191" s="350">
        <f t="shared" ref="Y191" si="426">W191-X191</f>
        <v>0</v>
      </c>
      <c r="Z191" s="351" t="e">
        <f t="shared" ref="Z191" si="427">Y191/W191</f>
        <v>#DIV/0!</v>
      </c>
      <c r="AA191" s="152"/>
      <c r="AB191" s="7"/>
      <c r="AC191" s="7"/>
      <c r="AD191" s="7"/>
      <c r="AE191" s="7"/>
      <c r="AF191" s="7"/>
      <c r="AG191" s="7"/>
    </row>
    <row r="192" spans="1:33" ht="30" customHeight="1" thickBot="1" x14ac:dyDescent="0.25">
      <c r="A192" s="261" t="s">
        <v>319</v>
      </c>
      <c r="B192" s="262"/>
      <c r="C192" s="263"/>
      <c r="D192" s="264"/>
      <c r="E192" s="362">
        <f>E176+E172+E167+E162</f>
        <v>10</v>
      </c>
      <c r="F192" s="363"/>
      <c r="G192" s="426">
        <f t="shared" ref="G192:H192" si="428">G176+G172+G167+G162</f>
        <v>902200</v>
      </c>
      <c r="H192" s="362">
        <f t="shared" si="428"/>
        <v>8</v>
      </c>
      <c r="I192" s="363"/>
      <c r="J192" s="426">
        <f t="shared" ref="J192:K192" si="429">J176+J172+J167+J162</f>
        <v>972057.61</v>
      </c>
      <c r="K192" s="362">
        <f t="shared" si="429"/>
        <v>0</v>
      </c>
      <c r="L192" s="363"/>
      <c r="M192" s="426">
        <f t="shared" ref="M192:N192" si="430">M176+M172+M167+M162</f>
        <v>0</v>
      </c>
      <c r="N192" s="362">
        <f t="shared" si="430"/>
        <v>0</v>
      </c>
      <c r="O192" s="363"/>
      <c r="P192" s="426">
        <f t="shared" ref="P192:Q192" si="431">P176+P172+P167+P162</f>
        <v>0</v>
      </c>
      <c r="Q192" s="362">
        <f t="shared" si="431"/>
        <v>0</v>
      </c>
      <c r="R192" s="363"/>
      <c r="S192" s="426">
        <f t="shared" ref="S192:T192" si="432">S176+S172+S167+S162</f>
        <v>0</v>
      </c>
      <c r="T192" s="362">
        <f t="shared" si="432"/>
        <v>0</v>
      </c>
      <c r="U192" s="363"/>
      <c r="V192" s="426">
        <f>V176+V172+V167+V162</f>
        <v>0</v>
      </c>
      <c r="W192" s="383">
        <f t="shared" ref="W192:X192" si="433">W176+W162+W172+W167</f>
        <v>902200</v>
      </c>
      <c r="X192" s="383">
        <f t="shared" si="433"/>
        <v>972057.61</v>
      </c>
      <c r="Y192" s="383">
        <f t="shared" si="379"/>
        <v>-69857.609999999986</v>
      </c>
      <c r="Z192" s="383">
        <f t="shared" si="380"/>
        <v>-7.7430292618044766E-2</v>
      </c>
      <c r="AA192" s="221"/>
      <c r="AB192" s="7"/>
      <c r="AC192" s="7"/>
      <c r="AD192" s="7"/>
      <c r="AE192" s="7"/>
      <c r="AF192" s="7"/>
      <c r="AG192" s="7"/>
    </row>
    <row r="193" spans="1:33" ht="30" customHeight="1" thickBot="1" x14ac:dyDescent="0.25">
      <c r="A193" s="265" t="s">
        <v>320</v>
      </c>
      <c r="B193" s="266"/>
      <c r="C193" s="267"/>
      <c r="D193" s="268"/>
      <c r="E193" s="427"/>
      <c r="F193" s="428"/>
      <c r="G193" s="429">
        <f>G37+G51+G60+G85+G99+G113+G126+G134+G143+G150+G154+G160+G192</f>
        <v>2443892</v>
      </c>
      <c r="H193" s="427"/>
      <c r="I193" s="428"/>
      <c r="J193" s="429">
        <f>J37+J51+J60+J85+J99+J113+J126+J134+J143+J150+J154+J160+J192</f>
        <v>2323889.61</v>
      </c>
      <c r="K193" s="427"/>
      <c r="L193" s="428"/>
      <c r="M193" s="429">
        <f>M37+M51+M60+M85+M99+M113+M126+M134+M143+M150+M154+M160+M192</f>
        <v>0</v>
      </c>
      <c r="N193" s="427"/>
      <c r="O193" s="428"/>
      <c r="P193" s="429">
        <f>P37+P51+P60+P85+P99+P113+P126+P134+P143+P150+P154+P160+P192</f>
        <v>0</v>
      </c>
      <c r="Q193" s="427"/>
      <c r="R193" s="428"/>
      <c r="S193" s="429">
        <f>S37+S51+S60+S85+S99+S113+S126+S134+S143+S150+S154+S160+S192</f>
        <v>0</v>
      </c>
      <c r="T193" s="427"/>
      <c r="U193" s="428"/>
      <c r="V193" s="429">
        <f>V37+V51+V60+V85+V99+V113+V126+V134+V143+V150+V154+V160+V192</f>
        <v>0</v>
      </c>
      <c r="W193" s="429">
        <f>W37+W51+W60+W85+W99+W113+W126+W134+W143+W150+W154+W160+W192</f>
        <v>2443892</v>
      </c>
      <c r="X193" s="429">
        <f>X37+X51+X60+X85+X99+X113+X126+X134+X143+X150+X154+X160+X192</f>
        <v>2323889.61</v>
      </c>
      <c r="Y193" s="429">
        <f>Y37+Y51+Y60+Y85+Y99+Y113+Y126+Y134+Y143+Y150+Y154+Y160+Y192</f>
        <v>120002.39000000001</v>
      </c>
      <c r="Z193" s="430">
        <f t="shared" si="380"/>
        <v>4.9102984092586746E-2</v>
      </c>
      <c r="AA193" s="271"/>
      <c r="AB193" s="7"/>
      <c r="AC193" s="7"/>
      <c r="AD193" s="7"/>
      <c r="AE193" s="7"/>
      <c r="AF193" s="7"/>
      <c r="AG193" s="7"/>
    </row>
    <row r="194" spans="1:33" ht="15" customHeight="1" thickBot="1" x14ac:dyDescent="0.25">
      <c r="A194" s="471"/>
      <c r="B194" s="437"/>
      <c r="C194" s="437"/>
      <c r="D194" s="7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83"/>
      <c r="AB194" s="7"/>
      <c r="AC194" s="7"/>
      <c r="AD194" s="7"/>
      <c r="AE194" s="7"/>
      <c r="AF194" s="7"/>
      <c r="AG194" s="7"/>
    </row>
    <row r="195" spans="1:33" ht="30" customHeight="1" thickBot="1" x14ac:dyDescent="0.25">
      <c r="A195" s="472" t="s">
        <v>321</v>
      </c>
      <c r="B195" s="450"/>
      <c r="C195" s="473"/>
      <c r="D195" s="272"/>
      <c r="E195" s="269"/>
      <c r="F195" s="270"/>
      <c r="G195" s="273">
        <f>Фінансування!C27-'Кошторис  витрат'!G193</f>
        <v>0</v>
      </c>
      <c r="H195" s="269"/>
      <c r="I195" s="270"/>
      <c r="J195" s="273">
        <f>Фінансування!C28-'Кошторис  витрат'!J193</f>
        <v>0</v>
      </c>
      <c r="K195" s="269"/>
      <c r="L195" s="270"/>
      <c r="M195" s="273">
        <f>Фінансування!J27-'Кошторис  витрат'!M193</f>
        <v>0</v>
      </c>
      <c r="N195" s="269"/>
      <c r="O195" s="270"/>
      <c r="P195" s="273">
        <f>Фінансування!J28-'Кошторис  витрат'!P193</f>
        <v>0</v>
      </c>
      <c r="Q195" s="269"/>
      <c r="R195" s="270"/>
      <c r="S195" s="273">
        <f>Фінансування!L27-'Кошторис  витрат'!S193</f>
        <v>0</v>
      </c>
      <c r="T195" s="269"/>
      <c r="U195" s="270"/>
      <c r="V195" s="273">
        <f>Фінансування!L28-'Кошторис  витрат'!V193</f>
        <v>0</v>
      </c>
      <c r="W195" s="274">
        <f>Фінансування!N27-'Кошторис  витрат'!W193</f>
        <v>0</v>
      </c>
      <c r="X195" s="274">
        <f>Фінансування!N28-'Кошторис  витрат'!X193</f>
        <v>0</v>
      </c>
      <c r="Y195" s="274"/>
      <c r="Z195" s="274"/>
      <c r="AA195" s="275"/>
      <c r="AB195" s="7"/>
      <c r="AC195" s="7"/>
      <c r="AD195" s="7"/>
      <c r="AE195" s="7"/>
      <c r="AF195" s="7"/>
      <c r="AG195" s="7"/>
    </row>
    <row r="196" spans="1:33" ht="15.75" customHeight="1" x14ac:dyDescent="0.2">
      <c r="A196" s="1"/>
      <c r="B196" s="276"/>
      <c r="C196" s="2"/>
      <c r="D196" s="277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276"/>
      <c r="C197" s="2"/>
      <c r="D197" s="277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276"/>
      <c r="C198" s="2"/>
      <c r="D198" s="277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278"/>
      <c r="B199" s="279"/>
      <c r="C199" s="280"/>
      <c r="D199" s="277"/>
      <c r="E199" s="281"/>
      <c r="F199" s="281"/>
      <c r="G199" s="70"/>
      <c r="H199" s="282"/>
      <c r="I199" s="278"/>
      <c r="J199" s="281"/>
      <c r="K199" s="283"/>
      <c r="L199" s="2"/>
      <c r="M199" s="70"/>
      <c r="N199" s="283"/>
      <c r="O199" s="2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2"/>
      <c r="AD199" s="1"/>
      <c r="AE199" s="1"/>
      <c r="AF199" s="1"/>
      <c r="AG199" s="1"/>
    </row>
    <row r="200" spans="1:33" ht="15.75" customHeight="1" x14ac:dyDescent="0.2">
      <c r="A200" s="284"/>
      <c r="B200" s="285"/>
      <c r="C200" s="286" t="s">
        <v>322</v>
      </c>
      <c r="D200" s="287"/>
      <c r="E200" s="288" t="s">
        <v>323</v>
      </c>
      <c r="F200" s="288"/>
      <c r="G200" s="289"/>
      <c r="H200" s="290"/>
      <c r="I200" s="291" t="s">
        <v>324</v>
      </c>
      <c r="J200" s="289"/>
      <c r="K200" s="290"/>
      <c r="L200" s="291"/>
      <c r="M200" s="289"/>
      <c r="N200" s="290"/>
      <c r="O200" s="291"/>
      <c r="P200" s="289"/>
      <c r="Q200" s="289"/>
      <c r="R200" s="289"/>
      <c r="S200" s="289"/>
      <c r="T200" s="289"/>
      <c r="U200" s="289"/>
      <c r="V200" s="289"/>
      <c r="W200" s="292"/>
      <c r="X200" s="292"/>
      <c r="Y200" s="292"/>
      <c r="Z200" s="292"/>
      <c r="AA200" s="293"/>
      <c r="AB200" s="294"/>
      <c r="AC200" s="293"/>
      <c r="AD200" s="294"/>
      <c r="AE200" s="294"/>
      <c r="AF200" s="294"/>
      <c r="AG200" s="294"/>
    </row>
    <row r="201" spans="1:33" ht="15.75" customHeight="1" x14ac:dyDescent="0.2">
      <c r="A201" s="1"/>
      <c r="B201" s="276"/>
      <c r="C201" s="2"/>
      <c r="D201" s="277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76"/>
      <c r="C202" s="2"/>
      <c r="D202" s="277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76"/>
      <c r="C203" s="2"/>
      <c r="D203" s="277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76"/>
      <c r="C204" s="2"/>
      <c r="D204" s="277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295"/>
      <c r="X204" s="295"/>
      <c r="Y204" s="295"/>
      <c r="Z204" s="29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76"/>
      <c r="C205" s="2"/>
      <c r="D205" s="277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295"/>
      <c r="X205" s="295"/>
      <c r="Y205" s="295"/>
      <c r="Z205" s="29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76"/>
      <c r="C206" s="2"/>
      <c r="D206" s="277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295"/>
      <c r="X206" s="295"/>
      <c r="Y206" s="295"/>
      <c r="Z206" s="29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76"/>
      <c r="C207" s="2"/>
      <c r="D207" s="277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295"/>
      <c r="X207" s="295"/>
      <c r="Y207" s="295"/>
      <c r="Z207" s="29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76"/>
      <c r="C208" s="2"/>
      <c r="D208" s="277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295"/>
      <c r="X208" s="295"/>
      <c r="Y208" s="295"/>
      <c r="Z208" s="29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76"/>
      <c r="C209" s="2"/>
      <c r="D209" s="277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295"/>
      <c r="X209" s="295"/>
      <c r="Y209" s="295"/>
      <c r="Z209" s="29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76"/>
      <c r="C210" s="2"/>
      <c r="D210" s="277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295"/>
      <c r="X210" s="295"/>
      <c r="Y210" s="295"/>
      <c r="Z210" s="29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76"/>
      <c r="C211" s="2"/>
      <c r="D211" s="277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295"/>
      <c r="X211" s="295"/>
      <c r="Y211" s="295"/>
      <c r="Z211" s="29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76"/>
      <c r="C212" s="2"/>
      <c r="D212" s="277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295"/>
      <c r="X212" s="295"/>
      <c r="Y212" s="295"/>
      <c r="Z212" s="29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76"/>
      <c r="C213" s="2"/>
      <c r="D213" s="277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295"/>
      <c r="X213" s="295"/>
      <c r="Y213" s="295"/>
      <c r="Z213" s="29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76"/>
      <c r="C214" s="2"/>
      <c r="D214" s="277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295"/>
      <c r="X214" s="295"/>
      <c r="Y214" s="295"/>
      <c r="Z214" s="29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76"/>
      <c r="C215" s="2"/>
      <c r="D215" s="277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295"/>
      <c r="X215" s="295"/>
      <c r="Y215" s="295"/>
      <c r="Z215" s="29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76"/>
      <c r="C216" s="2"/>
      <c r="D216" s="277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295"/>
      <c r="X216" s="295"/>
      <c r="Y216" s="295"/>
      <c r="Z216" s="29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76"/>
      <c r="C217" s="2"/>
      <c r="D217" s="277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295"/>
      <c r="X217" s="295"/>
      <c r="Y217" s="295"/>
      <c r="Z217" s="29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76"/>
      <c r="C218" s="2"/>
      <c r="D218" s="277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295"/>
      <c r="X218" s="295"/>
      <c r="Y218" s="295"/>
      <c r="Z218" s="29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76"/>
      <c r="C219" s="2"/>
      <c r="D219" s="277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295"/>
      <c r="X219" s="295"/>
      <c r="Y219" s="295"/>
      <c r="Z219" s="29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76"/>
      <c r="C220" s="2"/>
      <c r="D220" s="277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295"/>
      <c r="X220" s="295"/>
      <c r="Y220" s="295"/>
      <c r="Z220" s="29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76"/>
      <c r="C221" s="2"/>
      <c r="D221" s="277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295"/>
      <c r="X221" s="295"/>
      <c r="Y221" s="295"/>
      <c r="Z221" s="29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76"/>
      <c r="C222" s="2"/>
      <c r="D222" s="277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295"/>
      <c r="X222" s="295"/>
      <c r="Y222" s="295"/>
      <c r="Z222" s="29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76"/>
      <c r="C223" s="2"/>
      <c r="D223" s="277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295"/>
      <c r="X223" s="295"/>
      <c r="Y223" s="295"/>
      <c r="Z223" s="29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76"/>
      <c r="C224" s="2"/>
      <c r="D224" s="277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295"/>
      <c r="X224" s="295"/>
      <c r="Y224" s="295"/>
      <c r="Z224" s="29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76"/>
      <c r="C225" s="2"/>
      <c r="D225" s="277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295"/>
      <c r="X225" s="295"/>
      <c r="Y225" s="295"/>
      <c r="Z225" s="29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76"/>
      <c r="C226" s="2"/>
      <c r="D226" s="277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295"/>
      <c r="X226" s="295"/>
      <c r="Y226" s="295"/>
      <c r="Z226" s="29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76"/>
      <c r="C227" s="2"/>
      <c r="D227" s="277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295"/>
      <c r="X227" s="295"/>
      <c r="Y227" s="295"/>
      <c r="Z227" s="29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76"/>
      <c r="C228" s="2"/>
      <c r="D228" s="277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295"/>
      <c r="X228" s="295"/>
      <c r="Y228" s="295"/>
      <c r="Z228" s="29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76"/>
      <c r="C229" s="2"/>
      <c r="D229" s="277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295"/>
      <c r="X229" s="295"/>
      <c r="Y229" s="295"/>
      <c r="Z229" s="29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76"/>
      <c r="C230" s="2"/>
      <c r="D230" s="277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295"/>
      <c r="X230" s="295"/>
      <c r="Y230" s="295"/>
      <c r="Z230" s="29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76"/>
      <c r="C231" s="2"/>
      <c r="D231" s="277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295"/>
      <c r="X231" s="295"/>
      <c r="Y231" s="295"/>
      <c r="Z231" s="29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76"/>
      <c r="C232" s="2"/>
      <c r="D232" s="277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295"/>
      <c r="X232" s="295"/>
      <c r="Y232" s="295"/>
      <c r="Z232" s="29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76"/>
      <c r="C233" s="2"/>
      <c r="D233" s="277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295"/>
      <c r="X233" s="295"/>
      <c r="Y233" s="295"/>
      <c r="Z233" s="29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76"/>
      <c r="C234" s="2"/>
      <c r="D234" s="277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295"/>
      <c r="X234" s="295"/>
      <c r="Y234" s="295"/>
      <c r="Z234" s="29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76"/>
      <c r="C235" s="2"/>
      <c r="D235" s="277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295"/>
      <c r="X235" s="295"/>
      <c r="Y235" s="295"/>
      <c r="Z235" s="29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76"/>
      <c r="C236" s="2"/>
      <c r="D236" s="277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295"/>
      <c r="X236" s="295"/>
      <c r="Y236" s="295"/>
      <c r="Z236" s="29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76"/>
      <c r="C237" s="2"/>
      <c r="D237" s="277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295"/>
      <c r="X237" s="295"/>
      <c r="Y237" s="295"/>
      <c r="Z237" s="29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76"/>
      <c r="C238" s="2"/>
      <c r="D238" s="277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295"/>
      <c r="X238" s="295"/>
      <c r="Y238" s="295"/>
      <c r="Z238" s="29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76"/>
      <c r="C239" s="2"/>
      <c r="D239" s="277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295"/>
      <c r="X239" s="295"/>
      <c r="Y239" s="295"/>
      <c r="Z239" s="29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76"/>
      <c r="C240" s="2"/>
      <c r="D240" s="277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295"/>
      <c r="X240" s="295"/>
      <c r="Y240" s="295"/>
      <c r="Z240" s="29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76"/>
      <c r="C241" s="2"/>
      <c r="D241" s="277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295"/>
      <c r="X241" s="295"/>
      <c r="Y241" s="295"/>
      <c r="Z241" s="29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76"/>
      <c r="C242" s="2"/>
      <c r="D242" s="277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295"/>
      <c r="X242" s="295"/>
      <c r="Y242" s="295"/>
      <c r="Z242" s="29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76"/>
      <c r="C243" s="2"/>
      <c r="D243" s="277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295"/>
      <c r="X243" s="295"/>
      <c r="Y243" s="295"/>
      <c r="Z243" s="29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76"/>
      <c r="C244" s="2"/>
      <c r="D244" s="277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295"/>
      <c r="X244" s="295"/>
      <c r="Y244" s="295"/>
      <c r="Z244" s="29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76"/>
      <c r="C245" s="2"/>
      <c r="D245" s="277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295"/>
      <c r="X245" s="295"/>
      <c r="Y245" s="295"/>
      <c r="Z245" s="29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76"/>
      <c r="C246" s="2"/>
      <c r="D246" s="277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295"/>
      <c r="X246" s="295"/>
      <c r="Y246" s="295"/>
      <c r="Z246" s="29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76"/>
      <c r="C247" s="2"/>
      <c r="D247" s="277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295"/>
      <c r="X247" s="295"/>
      <c r="Y247" s="295"/>
      <c r="Z247" s="29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76"/>
      <c r="C248" s="2"/>
      <c r="D248" s="277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295"/>
      <c r="X248" s="295"/>
      <c r="Y248" s="295"/>
      <c r="Z248" s="29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76"/>
      <c r="C249" s="2"/>
      <c r="D249" s="277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295"/>
      <c r="X249" s="295"/>
      <c r="Y249" s="295"/>
      <c r="Z249" s="29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76"/>
      <c r="C250" s="2"/>
      <c r="D250" s="277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295"/>
      <c r="X250" s="295"/>
      <c r="Y250" s="295"/>
      <c r="Z250" s="29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76"/>
      <c r="C251" s="2"/>
      <c r="D251" s="277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295"/>
      <c r="X251" s="295"/>
      <c r="Y251" s="295"/>
      <c r="Z251" s="29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76"/>
      <c r="C252" s="2"/>
      <c r="D252" s="277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295"/>
      <c r="X252" s="295"/>
      <c r="Y252" s="295"/>
      <c r="Z252" s="29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76"/>
      <c r="C253" s="2"/>
      <c r="D253" s="277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295"/>
      <c r="X253" s="295"/>
      <c r="Y253" s="295"/>
      <c r="Z253" s="29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76"/>
      <c r="C254" s="2"/>
      <c r="D254" s="277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295"/>
      <c r="X254" s="295"/>
      <c r="Y254" s="295"/>
      <c r="Z254" s="29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76"/>
      <c r="C255" s="2"/>
      <c r="D255" s="277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295"/>
      <c r="X255" s="295"/>
      <c r="Y255" s="295"/>
      <c r="Z255" s="29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76"/>
      <c r="C256" s="2"/>
      <c r="D256" s="277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295"/>
      <c r="X256" s="295"/>
      <c r="Y256" s="295"/>
      <c r="Z256" s="29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76"/>
      <c r="C257" s="2"/>
      <c r="D257" s="277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295"/>
      <c r="X257" s="295"/>
      <c r="Y257" s="295"/>
      <c r="Z257" s="29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76"/>
      <c r="C258" s="2"/>
      <c r="D258" s="277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295"/>
      <c r="X258" s="295"/>
      <c r="Y258" s="295"/>
      <c r="Z258" s="29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76"/>
      <c r="C259" s="2"/>
      <c r="D259" s="277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295"/>
      <c r="X259" s="295"/>
      <c r="Y259" s="295"/>
      <c r="Z259" s="29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76"/>
      <c r="C260" s="2"/>
      <c r="D260" s="277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295"/>
      <c r="X260" s="295"/>
      <c r="Y260" s="295"/>
      <c r="Z260" s="29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76"/>
      <c r="C261" s="2"/>
      <c r="D261" s="277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295"/>
      <c r="X261" s="295"/>
      <c r="Y261" s="295"/>
      <c r="Z261" s="29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76"/>
      <c r="C262" s="2"/>
      <c r="D262" s="277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295"/>
      <c r="X262" s="295"/>
      <c r="Y262" s="295"/>
      <c r="Z262" s="29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76"/>
      <c r="C263" s="2"/>
      <c r="D263" s="277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295"/>
      <c r="X263" s="295"/>
      <c r="Y263" s="295"/>
      <c r="Z263" s="29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76"/>
      <c r="C264" s="2"/>
      <c r="D264" s="277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295"/>
      <c r="X264" s="295"/>
      <c r="Y264" s="295"/>
      <c r="Z264" s="29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76"/>
      <c r="C265" s="2"/>
      <c r="D265" s="277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295"/>
      <c r="X265" s="295"/>
      <c r="Y265" s="295"/>
      <c r="Z265" s="29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76"/>
      <c r="C266" s="2"/>
      <c r="D266" s="277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295"/>
      <c r="X266" s="295"/>
      <c r="Y266" s="295"/>
      <c r="Z266" s="29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76"/>
      <c r="C267" s="2"/>
      <c r="D267" s="277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295"/>
      <c r="X267" s="295"/>
      <c r="Y267" s="295"/>
      <c r="Z267" s="29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76"/>
      <c r="C268" s="2"/>
      <c r="D268" s="277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295"/>
      <c r="X268" s="295"/>
      <c r="Y268" s="295"/>
      <c r="Z268" s="29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76"/>
      <c r="C269" s="2"/>
      <c r="D269" s="277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295"/>
      <c r="X269" s="295"/>
      <c r="Y269" s="295"/>
      <c r="Z269" s="29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76"/>
      <c r="C270" s="2"/>
      <c r="D270" s="277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295"/>
      <c r="X270" s="295"/>
      <c r="Y270" s="295"/>
      <c r="Z270" s="29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76"/>
      <c r="C271" s="2"/>
      <c r="D271" s="277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295"/>
      <c r="X271" s="295"/>
      <c r="Y271" s="295"/>
      <c r="Z271" s="29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76"/>
      <c r="C272" s="2"/>
      <c r="D272" s="277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295"/>
      <c r="X272" s="295"/>
      <c r="Y272" s="295"/>
      <c r="Z272" s="29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76"/>
      <c r="C273" s="2"/>
      <c r="D273" s="277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295"/>
      <c r="X273" s="295"/>
      <c r="Y273" s="295"/>
      <c r="Z273" s="29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76"/>
      <c r="C274" s="2"/>
      <c r="D274" s="277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295"/>
      <c r="X274" s="295"/>
      <c r="Y274" s="295"/>
      <c r="Z274" s="29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76"/>
      <c r="C275" s="2"/>
      <c r="D275" s="277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295"/>
      <c r="X275" s="295"/>
      <c r="Y275" s="295"/>
      <c r="Z275" s="29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76"/>
      <c r="C276" s="2"/>
      <c r="D276" s="277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295"/>
      <c r="X276" s="295"/>
      <c r="Y276" s="295"/>
      <c r="Z276" s="29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76"/>
      <c r="C277" s="2"/>
      <c r="D277" s="277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295"/>
      <c r="X277" s="295"/>
      <c r="Y277" s="295"/>
      <c r="Z277" s="29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76"/>
      <c r="C278" s="2"/>
      <c r="D278" s="277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295"/>
      <c r="X278" s="295"/>
      <c r="Y278" s="295"/>
      <c r="Z278" s="29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76"/>
      <c r="C279" s="2"/>
      <c r="D279" s="277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295"/>
      <c r="X279" s="295"/>
      <c r="Y279" s="295"/>
      <c r="Z279" s="29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76"/>
      <c r="C280" s="2"/>
      <c r="D280" s="277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295"/>
      <c r="X280" s="295"/>
      <c r="Y280" s="295"/>
      <c r="Z280" s="29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76"/>
      <c r="C281" s="2"/>
      <c r="D281" s="277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295"/>
      <c r="X281" s="295"/>
      <c r="Y281" s="295"/>
      <c r="Z281" s="29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76"/>
      <c r="C282" s="2"/>
      <c r="D282" s="277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295"/>
      <c r="X282" s="295"/>
      <c r="Y282" s="295"/>
      <c r="Z282" s="29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76"/>
      <c r="C283" s="2"/>
      <c r="D283" s="277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295"/>
      <c r="X283" s="295"/>
      <c r="Y283" s="295"/>
      <c r="Z283" s="29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76"/>
      <c r="C284" s="2"/>
      <c r="D284" s="277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295"/>
      <c r="X284" s="295"/>
      <c r="Y284" s="295"/>
      <c r="Z284" s="29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76"/>
      <c r="C285" s="2"/>
      <c r="D285" s="277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295"/>
      <c r="X285" s="295"/>
      <c r="Y285" s="295"/>
      <c r="Z285" s="29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76"/>
      <c r="C286" s="2"/>
      <c r="D286" s="277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295"/>
      <c r="X286" s="295"/>
      <c r="Y286" s="295"/>
      <c r="Z286" s="29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76"/>
      <c r="C287" s="2"/>
      <c r="D287" s="277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295"/>
      <c r="X287" s="295"/>
      <c r="Y287" s="295"/>
      <c r="Z287" s="29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76"/>
      <c r="C288" s="2"/>
      <c r="D288" s="277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295"/>
      <c r="X288" s="295"/>
      <c r="Y288" s="295"/>
      <c r="Z288" s="29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76"/>
      <c r="C289" s="2"/>
      <c r="D289" s="277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295"/>
      <c r="X289" s="295"/>
      <c r="Y289" s="295"/>
      <c r="Z289" s="29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76"/>
      <c r="C290" s="2"/>
      <c r="D290" s="277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295"/>
      <c r="X290" s="295"/>
      <c r="Y290" s="295"/>
      <c r="Z290" s="29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76"/>
      <c r="C291" s="2"/>
      <c r="D291" s="277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295"/>
      <c r="X291" s="295"/>
      <c r="Y291" s="295"/>
      <c r="Z291" s="29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76"/>
      <c r="C292" s="2"/>
      <c r="D292" s="277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295"/>
      <c r="X292" s="295"/>
      <c r="Y292" s="295"/>
      <c r="Z292" s="29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76"/>
      <c r="C293" s="2"/>
      <c r="D293" s="277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295"/>
      <c r="X293" s="295"/>
      <c r="Y293" s="295"/>
      <c r="Z293" s="29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76"/>
      <c r="C294" s="2"/>
      <c r="D294" s="277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295"/>
      <c r="X294" s="295"/>
      <c r="Y294" s="295"/>
      <c r="Z294" s="29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76"/>
      <c r="C295" s="2"/>
      <c r="D295" s="277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295"/>
      <c r="X295" s="295"/>
      <c r="Y295" s="295"/>
      <c r="Z295" s="29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76"/>
      <c r="C296" s="2"/>
      <c r="D296" s="277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295"/>
      <c r="X296" s="295"/>
      <c r="Y296" s="295"/>
      <c r="Z296" s="29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76"/>
      <c r="C297" s="2"/>
      <c r="D297" s="277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295"/>
      <c r="X297" s="295"/>
      <c r="Y297" s="295"/>
      <c r="Z297" s="29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76"/>
      <c r="C298" s="2"/>
      <c r="D298" s="277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295"/>
      <c r="X298" s="295"/>
      <c r="Y298" s="295"/>
      <c r="Z298" s="29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76"/>
      <c r="C299" s="2"/>
      <c r="D299" s="277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295"/>
      <c r="X299" s="295"/>
      <c r="Y299" s="295"/>
      <c r="Z299" s="29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76"/>
      <c r="C300" s="2"/>
      <c r="D300" s="277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295"/>
      <c r="X300" s="295"/>
      <c r="Y300" s="295"/>
      <c r="Z300" s="29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76"/>
      <c r="C301" s="2"/>
      <c r="D301" s="277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295"/>
      <c r="X301" s="295"/>
      <c r="Y301" s="295"/>
      <c r="Z301" s="29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76"/>
      <c r="C302" s="2"/>
      <c r="D302" s="277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295"/>
      <c r="X302" s="295"/>
      <c r="Y302" s="295"/>
      <c r="Z302" s="29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76"/>
      <c r="C303" s="2"/>
      <c r="D303" s="277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295"/>
      <c r="X303" s="295"/>
      <c r="Y303" s="295"/>
      <c r="Z303" s="29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76"/>
      <c r="C304" s="2"/>
      <c r="D304" s="277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295"/>
      <c r="X304" s="295"/>
      <c r="Y304" s="295"/>
      <c r="Z304" s="29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76"/>
      <c r="C305" s="2"/>
      <c r="D305" s="277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295"/>
      <c r="X305" s="295"/>
      <c r="Y305" s="295"/>
      <c r="Z305" s="29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76"/>
      <c r="C306" s="2"/>
      <c r="D306" s="277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295"/>
      <c r="X306" s="295"/>
      <c r="Y306" s="295"/>
      <c r="Z306" s="29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76"/>
      <c r="C307" s="2"/>
      <c r="D307" s="277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295"/>
      <c r="X307" s="295"/>
      <c r="Y307" s="295"/>
      <c r="Z307" s="29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76"/>
      <c r="C308" s="2"/>
      <c r="D308" s="277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295"/>
      <c r="X308" s="295"/>
      <c r="Y308" s="295"/>
      <c r="Z308" s="29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76"/>
      <c r="C309" s="2"/>
      <c r="D309" s="277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295"/>
      <c r="X309" s="295"/>
      <c r="Y309" s="295"/>
      <c r="Z309" s="29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76"/>
      <c r="C310" s="2"/>
      <c r="D310" s="277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295"/>
      <c r="X310" s="295"/>
      <c r="Y310" s="295"/>
      <c r="Z310" s="29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76"/>
      <c r="C311" s="2"/>
      <c r="D311" s="277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295"/>
      <c r="X311" s="295"/>
      <c r="Y311" s="295"/>
      <c r="Z311" s="29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76"/>
      <c r="C312" s="2"/>
      <c r="D312" s="277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295"/>
      <c r="X312" s="295"/>
      <c r="Y312" s="295"/>
      <c r="Z312" s="29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76"/>
      <c r="C313" s="2"/>
      <c r="D313" s="277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295"/>
      <c r="X313" s="295"/>
      <c r="Y313" s="295"/>
      <c r="Z313" s="29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76"/>
      <c r="C314" s="2"/>
      <c r="D314" s="277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295"/>
      <c r="X314" s="295"/>
      <c r="Y314" s="295"/>
      <c r="Z314" s="29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76"/>
      <c r="C315" s="2"/>
      <c r="D315" s="277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295"/>
      <c r="X315" s="295"/>
      <c r="Y315" s="295"/>
      <c r="Z315" s="29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76"/>
      <c r="C316" s="2"/>
      <c r="D316" s="277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295"/>
      <c r="X316" s="295"/>
      <c r="Y316" s="295"/>
      <c r="Z316" s="29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76"/>
      <c r="C317" s="2"/>
      <c r="D317" s="277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295"/>
      <c r="X317" s="295"/>
      <c r="Y317" s="295"/>
      <c r="Z317" s="29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76"/>
      <c r="C318" s="2"/>
      <c r="D318" s="277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295"/>
      <c r="X318" s="295"/>
      <c r="Y318" s="295"/>
      <c r="Z318" s="29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76"/>
      <c r="C319" s="2"/>
      <c r="D319" s="277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295"/>
      <c r="X319" s="295"/>
      <c r="Y319" s="295"/>
      <c r="Z319" s="29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76"/>
      <c r="C320" s="2"/>
      <c r="D320" s="277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295"/>
      <c r="X320" s="295"/>
      <c r="Y320" s="295"/>
      <c r="Z320" s="29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76"/>
      <c r="C321" s="2"/>
      <c r="D321" s="277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295"/>
      <c r="X321" s="295"/>
      <c r="Y321" s="295"/>
      <c r="Z321" s="29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76"/>
      <c r="C322" s="2"/>
      <c r="D322" s="277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295"/>
      <c r="X322" s="295"/>
      <c r="Y322" s="295"/>
      <c r="Z322" s="29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76"/>
      <c r="C323" s="2"/>
      <c r="D323" s="277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295"/>
      <c r="X323" s="295"/>
      <c r="Y323" s="295"/>
      <c r="Z323" s="29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76"/>
      <c r="C324" s="2"/>
      <c r="D324" s="277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295"/>
      <c r="X324" s="295"/>
      <c r="Y324" s="295"/>
      <c r="Z324" s="29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76"/>
      <c r="C325" s="2"/>
      <c r="D325" s="277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295"/>
      <c r="X325" s="295"/>
      <c r="Y325" s="295"/>
      <c r="Z325" s="29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76"/>
      <c r="C326" s="2"/>
      <c r="D326" s="277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295"/>
      <c r="X326" s="295"/>
      <c r="Y326" s="295"/>
      <c r="Z326" s="29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76"/>
      <c r="C327" s="2"/>
      <c r="D327" s="277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295"/>
      <c r="X327" s="295"/>
      <c r="Y327" s="295"/>
      <c r="Z327" s="29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76"/>
      <c r="C328" s="2"/>
      <c r="D328" s="277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295"/>
      <c r="X328" s="295"/>
      <c r="Y328" s="295"/>
      <c r="Z328" s="29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76"/>
      <c r="C329" s="2"/>
      <c r="D329" s="277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295"/>
      <c r="X329" s="295"/>
      <c r="Y329" s="295"/>
      <c r="Z329" s="29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76"/>
      <c r="C330" s="2"/>
      <c r="D330" s="277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295"/>
      <c r="X330" s="295"/>
      <c r="Y330" s="295"/>
      <c r="Z330" s="29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76"/>
      <c r="C331" s="2"/>
      <c r="D331" s="277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295"/>
      <c r="X331" s="295"/>
      <c r="Y331" s="295"/>
      <c r="Z331" s="29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76"/>
      <c r="C332" s="2"/>
      <c r="D332" s="277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295"/>
      <c r="X332" s="295"/>
      <c r="Y332" s="295"/>
      <c r="Z332" s="29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76"/>
      <c r="C333" s="2"/>
      <c r="D333" s="277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295"/>
      <c r="X333" s="295"/>
      <c r="Y333" s="295"/>
      <c r="Z333" s="29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76"/>
      <c r="C334" s="2"/>
      <c r="D334" s="277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295"/>
      <c r="X334" s="295"/>
      <c r="Y334" s="295"/>
      <c r="Z334" s="29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76"/>
      <c r="C335" s="2"/>
      <c r="D335" s="277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295"/>
      <c r="X335" s="295"/>
      <c r="Y335" s="295"/>
      <c r="Z335" s="29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76"/>
      <c r="C336" s="2"/>
      <c r="D336" s="277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295"/>
      <c r="X336" s="295"/>
      <c r="Y336" s="295"/>
      <c r="Z336" s="29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76"/>
      <c r="C337" s="2"/>
      <c r="D337" s="277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295"/>
      <c r="X337" s="295"/>
      <c r="Y337" s="295"/>
      <c r="Z337" s="29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76"/>
      <c r="C338" s="2"/>
      <c r="D338" s="277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295"/>
      <c r="X338" s="295"/>
      <c r="Y338" s="295"/>
      <c r="Z338" s="29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76"/>
      <c r="C339" s="2"/>
      <c r="D339" s="277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295"/>
      <c r="X339" s="295"/>
      <c r="Y339" s="295"/>
      <c r="Z339" s="29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76"/>
      <c r="C340" s="2"/>
      <c r="D340" s="277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295"/>
      <c r="X340" s="295"/>
      <c r="Y340" s="295"/>
      <c r="Z340" s="29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76"/>
      <c r="C341" s="2"/>
      <c r="D341" s="277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295"/>
      <c r="X341" s="295"/>
      <c r="Y341" s="295"/>
      <c r="Z341" s="29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76"/>
      <c r="C342" s="2"/>
      <c r="D342" s="277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295"/>
      <c r="X342" s="295"/>
      <c r="Y342" s="295"/>
      <c r="Z342" s="29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76"/>
      <c r="C343" s="2"/>
      <c r="D343" s="277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295"/>
      <c r="X343" s="295"/>
      <c r="Y343" s="295"/>
      <c r="Z343" s="29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76"/>
      <c r="C344" s="2"/>
      <c r="D344" s="277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295"/>
      <c r="X344" s="295"/>
      <c r="Y344" s="295"/>
      <c r="Z344" s="29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76"/>
      <c r="C345" s="2"/>
      <c r="D345" s="277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295"/>
      <c r="X345" s="295"/>
      <c r="Y345" s="295"/>
      <c r="Z345" s="29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76"/>
      <c r="C346" s="2"/>
      <c r="D346" s="277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295"/>
      <c r="X346" s="295"/>
      <c r="Y346" s="295"/>
      <c r="Z346" s="29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76"/>
      <c r="C347" s="2"/>
      <c r="D347" s="277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295"/>
      <c r="X347" s="295"/>
      <c r="Y347" s="295"/>
      <c r="Z347" s="29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76"/>
      <c r="C348" s="2"/>
      <c r="D348" s="277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295"/>
      <c r="X348" s="295"/>
      <c r="Y348" s="295"/>
      <c r="Z348" s="29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76"/>
      <c r="C349" s="2"/>
      <c r="D349" s="277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295"/>
      <c r="X349" s="295"/>
      <c r="Y349" s="295"/>
      <c r="Z349" s="29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76"/>
      <c r="C350" s="2"/>
      <c r="D350" s="277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295"/>
      <c r="X350" s="295"/>
      <c r="Y350" s="295"/>
      <c r="Z350" s="29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76"/>
      <c r="C351" s="2"/>
      <c r="D351" s="277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295"/>
      <c r="X351" s="295"/>
      <c r="Y351" s="295"/>
      <c r="Z351" s="29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76"/>
      <c r="C352" s="2"/>
      <c r="D352" s="277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295"/>
      <c r="X352" s="295"/>
      <c r="Y352" s="295"/>
      <c r="Z352" s="29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76"/>
      <c r="C353" s="2"/>
      <c r="D353" s="277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295"/>
      <c r="X353" s="295"/>
      <c r="Y353" s="295"/>
      <c r="Z353" s="29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76"/>
      <c r="C354" s="2"/>
      <c r="D354" s="277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295"/>
      <c r="X354" s="295"/>
      <c r="Y354" s="295"/>
      <c r="Z354" s="29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76"/>
      <c r="C355" s="2"/>
      <c r="D355" s="277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295"/>
      <c r="X355" s="295"/>
      <c r="Y355" s="295"/>
      <c r="Z355" s="29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76"/>
      <c r="C356" s="2"/>
      <c r="D356" s="277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295"/>
      <c r="X356" s="295"/>
      <c r="Y356" s="295"/>
      <c r="Z356" s="29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76"/>
      <c r="C357" s="2"/>
      <c r="D357" s="277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295"/>
      <c r="X357" s="295"/>
      <c r="Y357" s="295"/>
      <c r="Z357" s="29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76"/>
      <c r="C358" s="2"/>
      <c r="D358" s="277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295"/>
      <c r="X358" s="295"/>
      <c r="Y358" s="295"/>
      <c r="Z358" s="29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76"/>
      <c r="C359" s="2"/>
      <c r="D359" s="277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295"/>
      <c r="X359" s="295"/>
      <c r="Y359" s="295"/>
      <c r="Z359" s="29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76"/>
      <c r="C360" s="2"/>
      <c r="D360" s="277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295"/>
      <c r="X360" s="295"/>
      <c r="Y360" s="295"/>
      <c r="Z360" s="29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76"/>
      <c r="C361" s="2"/>
      <c r="D361" s="277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295"/>
      <c r="X361" s="295"/>
      <c r="Y361" s="295"/>
      <c r="Z361" s="29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76"/>
      <c r="C362" s="2"/>
      <c r="D362" s="277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295"/>
      <c r="X362" s="295"/>
      <c r="Y362" s="295"/>
      <c r="Z362" s="29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76"/>
      <c r="C363" s="2"/>
      <c r="D363" s="277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295"/>
      <c r="X363" s="295"/>
      <c r="Y363" s="295"/>
      <c r="Z363" s="29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76"/>
      <c r="C364" s="2"/>
      <c r="D364" s="277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295"/>
      <c r="X364" s="295"/>
      <c r="Y364" s="295"/>
      <c r="Z364" s="29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76"/>
      <c r="C365" s="2"/>
      <c r="D365" s="277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295"/>
      <c r="X365" s="295"/>
      <c r="Y365" s="295"/>
      <c r="Z365" s="29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76"/>
      <c r="C366" s="2"/>
      <c r="D366" s="277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295"/>
      <c r="X366" s="295"/>
      <c r="Y366" s="295"/>
      <c r="Z366" s="29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76"/>
      <c r="C367" s="2"/>
      <c r="D367" s="277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295"/>
      <c r="X367" s="295"/>
      <c r="Y367" s="295"/>
      <c r="Z367" s="29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76"/>
      <c r="C368" s="2"/>
      <c r="D368" s="277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295"/>
      <c r="X368" s="295"/>
      <c r="Y368" s="295"/>
      <c r="Z368" s="29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76"/>
      <c r="C369" s="2"/>
      <c r="D369" s="277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295"/>
      <c r="X369" s="295"/>
      <c r="Y369" s="295"/>
      <c r="Z369" s="29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76"/>
      <c r="C370" s="2"/>
      <c r="D370" s="277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295"/>
      <c r="X370" s="295"/>
      <c r="Y370" s="295"/>
      <c r="Z370" s="29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76"/>
      <c r="C371" s="2"/>
      <c r="D371" s="277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295"/>
      <c r="X371" s="295"/>
      <c r="Y371" s="295"/>
      <c r="Z371" s="29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76"/>
      <c r="C372" s="2"/>
      <c r="D372" s="277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295"/>
      <c r="X372" s="295"/>
      <c r="Y372" s="295"/>
      <c r="Z372" s="29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76"/>
      <c r="C373" s="2"/>
      <c r="D373" s="277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295"/>
      <c r="X373" s="295"/>
      <c r="Y373" s="295"/>
      <c r="Z373" s="29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76"/>
      <c r="C374" s="2"/>
      <c r="D374" s="277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295"/>
      <c r="X374" s="295"/>
      <c r="Y374" s="295"/>
      <c r="Z374" s="29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76"/>
      <c r="C375" s="2"/>
      <c r="D375" s="277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295"/>
      <c r="X375" s="295"/>
      <c r="Y375" s="295"/>
      <c r="Z375" s="29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76"/>
      <c r="C376" s="2"/>
      <c r="D376" s="277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295"/>
      <c r="X376" s="295"/>
      <c r="Y376" s="295"/>
      <c r="Z376" s="29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76"/>
      <c r="C377" s="2"/>
      <c r="D377" s="277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295"/>
      <c r="X377" s="295"/>
      <c r="Y377" s="295"/>
      <c r="Z377" s="29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76"/>
      <c r="C378" s="2"/>
      <c r="D378" s="277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295"/>
      <c r="X378" s="295"/>
      <c r="Y378" s="295"/>
      <c r="Z378" s="29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76"/>
      <c r="C379" s="2"/>
      <c r="D379" s="277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295"/>
      <c r="X379" s="295"/>
      <c r="Y379" s="295"/>
      <c r="Z379" s="29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76"/>
      <c r="C380" s="2"/>
      <c r="D380" s="277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295"/>
      <c r="X380" s="295"/>
      <c r="Y380" s="295"/>
      <c r="Z380" s="29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76"/>
      <c r="C381" s="2"/>
      <c r="D381" s="277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295"/>
      <c r="X381" s="295"/>
      <c r="Y381" s="295"/>
      <c r="Z381" s="29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276"/>
      <c r="C382" s="2"/>
      <c r="D382" s="277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295"/>
      <c r="X382" s="295"/>
      <c r="Y382" s="295"/>
      <c r="Z382" s="29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276"/>
      <c r="C383" s="2"/>
      <c r="D383" s="277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295"/>
      <c r="X383" s="295"/>
      <c r="Y383" s="295"/>
      <c r="Z383" s="29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276"/>
      <c r="C384" s="2"/>
      <c r="D384" s="277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295"/>
      <c r="X384" s="295"/>
      <c r="Y384" s="295"/>
      <c r="Z384" s="29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276"/>
      <c r="C385" s="2"/>
      <c r="D385" s="277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295"/>
      <c r="X385" s="295"/>
      <c r="Y385" s="295"/>
      <c r="Z385" s="29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276"/>
      <c r="C386" s="2"/>
      <c r="D386" s="277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295"/>
      <c r="X386" s="295"/>
      <c r="Y386" s="295"/>
      <c r="Z386" s="29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276"/>
      <c r="C387" s="2"/>
      <c r="D387" s="277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295"/>
      <c r="X387" s="295"/>
      <c r="Y387" s="295"/>
      <c r="Z387" s="295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276"/>
      <c r="C388" s="2"/>
      <c r="D388" s="277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295"/>
      <c r="X388" s="295"/>
      <c r="Y388" s="295"/>
      <c r="Z388" s="295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276"/>
      <c r="C389" s="2"/>
      <c r="D389" s="277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295"/>
      <c r="X389" s="295"/>
      <c r="Y389" s="295"/>
      <c r="Z389" s="295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276"/>
      <c r="C390" s="2"/>
      <c r="D390" s="277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295"/>
      <c r="X390" s="295"/>
      <c r="Y390" s="295"/>
      <c r="Z390" s="295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276"/>
      <c r="C391" s="2"/>
      <c r="D391" s="277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295"/>
      <c r="X391" s="295"/>
      <c r="Y391" s="295"/>
      <c r="Z391" s="295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276"/>
      <c r="C392" s="2"/>
      <c r="D392" s="277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295"/>
      <c r="X392" s="295"/>
      <c r="Y392" s="295"/>
      <c r="Z392" s="295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276"/>
      <c r="C393" s="2"/>
      <c r="D393" s="277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295"/>
      <c r="X393" s="295"/>
      <c r="Y393" s="295"/>
      <c r="Z393" s="295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276"/>
      <c r="C394" s="2"/>
      <c r="D394" s="277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295"/>
      <c r="X394" s="295"/>
      <c r="Y394" s="295"/>
      <c r="Z394" s="295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276"/>
      <c r="C395" s="2"/>
      <c r="D395" s="277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295"/>
      <c r="X395" s="295"/>
      <c r="Y395" s="295"/>
      <c r="Z395" s="295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277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295"/>
      <c r="X396" s="295"/>
      <c r="Y396" s="295"/>
      <c r="Z396" s="295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277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295"/>
      <c r="X397" s="295"/>
      <c r="Y397" s="295"/>
      <c r="Z397" s="295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277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295"/>
      <c r="X398" s="295"/>
      <c r="Y398" s="295"/>
      <c r="Z398" s="295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277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295"/>
      <c r="X399" s="295"/>
      <c r="Y399" s="295"/>
      <c r="Z399" s="295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277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295"/>
      <c r="X400" s="295"/>
      <c r="Y400" s="295"/>
      <c r="Z400" s="295"/>
      <c r="AA400" s="2"/>
      <c r="AB400" s="1"/>
      <c r="AC400" s="1"/>
      <c r="AD400" s="1"/>
      <c r="AE400" s="1"/>
      <c r="AF400" s="1"/>
      <c r="AG400" s="1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4:D154"/>
    <mergeCell ref="A194:C194"/>
    <mergeCell ref="A195:C195"/>
    <mergeCell ref="K8:M8"/>
    <mergeCell ref="N8:P8"/>
    <mergeCell ref="E8:G8"/>
    <mergeCell ref="H8:J8"/>
    <mergeCell ref="E58:G59"/>
    <mergeCell ref="H58:J59"/>
    <mergeCell ref="A99:D99"/>
    <mergeCell ref="K7:P7"/>
    <mergeCell ref="A1:E1"/>
    <mergeCell ref="A7:A9"/>
    <mergeCell ref="B7:B9"/>
    <mergeCell ref="C7:C9"/>
    <mergeCell ref="D7:D9"/>
    <mergeCell ref="E7:J7"/>
  </mergeCells>
  <phoneticPr fontId="35" type="noConversion"/>
  <pageMargins left="0.39370078740157483" right="0" top="0.55118110236220474" bottom="0.15748031496062992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Катерина Трикоз</cp:lastModifiedBy>
  <cp:lastPrinted>2021-12-14T15:15:06Z</cp:lastPrinted>
  <dcterms:created xsi:type="dcterms:W3CDTF">2020-11-14T13:09:40Z</dcterms:created>
  <dcterms:modified xsi:type="dcterms:W3CDTF">2021-12-14T15:16:25Z</dcterms:modified>
</cp:coreProperties>
</file>