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anstasiuk/Library/Mobile Documents/com~apple~CloudDocs/Desktop/УКФ/2021/УКФ 23.08/Звіт/"/>
    </mc:Choice>
  </mc:AlternateContent>
  <xr:revisionPtr revIDLastSave="0" documentId="8_{E96C3AD8-F638-A24B-8199-30F49CF906D5}" xr6:coauthVersionLast="47" xr6:coauthVersionMax="47" xr10:uidLastSave="{00000000-0000-0000-0000-000000000000}"/>
  <bookViews>
    <workbookView xWindow="0" yWindow="500" windowWidth="28800" windowHeight="16420"/>
  </bookViews>
  <sheets>
    <sheet name="Фінансування" sheetId="1" r:id="rId1"/>
    <sheet name="Реєсто документів" sheetId="2" r:id="rId2"/>
    <sheet name="Кошторис  витрат" sheetId="3" r:id="rId3"/>
  </sheets>
  <definedNames>
    <definedName name="_xlnm._FilterDatabase" localSheetId="2">'Кошторис  витрат'!$A$10:$AA$225</definedName>
    <definedName name="_xlnm.Print_Area" localSheetId="2">'Кошторис  витрат'!$A$1:$AA$230</definedName>
    <definedName name="_xlnm.Print_Area" localSheetId="1">'Реєсто документів'!$A$1:$I$109</definedName>
  </definedNames>
  <calcPr calcId="191029" fullCalcOnLoad="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A4" i="3"/>
  <c r="A3" i="3"/>
  <c r="A2" i="3"/>
  <c r="V221" i="3"/>
  <c r="S221" i="3"/>
  <c r="P221" i="3"/>
  <c r="M221" i="3"/>
  <c r="J221" i="3"/>
  <c r="X221" i="3" s="1"/>
  <c r="G221" i="3"/>
  <c r="W221" i="3" s="1"/>
  <c r="V220" i="3"/>
  <c r="S220" i="3"/>
  <c r="P220" i="3"/>
  <c r="X220" i="3" s="1"/>
  <c r="M220" i="3"/>
  <c r="W220" i="3" s="1"/>
  <c r="J220" i="3"/>
  <c r="G220" i="3"/>
  <c r="V219" i="3"/>
  <c r="S219" i="3"/>
  <c r="P219" i="3"/>
  <c r="M219" i="3"/>
  <c r="J219" i="3"/>
  <c r="X219" i="3" s="1"/>
  <c r="G219" i="3"/>
  <c r="W219" i="3" s="1"/>
  <c r="V218" i="3"/>
  <c r="S218" i="3"/>
  <c r="P218" i="3"/>
  <c r="X218" i="3" s="1"/>
  <c r="M218" i="3"/>
  <c r="W218" i="3" s="1"/>
  <c r="J218" i="3"/>
  <c r="G218" i="3"/>
  <c r="V217" i="3"/>
  <c r="S217" i="3"/>
  <c r="P217" i="3"/>
  <c r="M217" i="3"/>
  <c r="J217" i="3"/>
  <c r="X217" i="3" s="1"/>
  <c r="G217" i="3"/>
  <c r="W217" i="3" s="1"/>
  <c r="V216" i="3"/>
  <c r="S216" i="3"/>
  <c r="P216" i="3"/>
  <c r="X216" i="3" s="1"/>
  <c r="M216" i="3"/>
  <c r="W216" i="3" s="1"/>
  <c r="J216" i="3"/>
  <c r="G216" i="3"/>
  <c r="V215" i="3"/>
  <c r="S215" i="3"/>
  <c r="P215" i="3"/>
  <c r="M215" i="3"/>
  <c r="J215" i="3"/>
  <c r="X215" i="3" s="1"/>
  <c r="G215" i="3"/>
  <c r="W215" i="3" s="1"/>
  <c r="V214" i="3"/>
  <c r="S214" i="3"/>
  <c r="P214" i="3"/>
  <c r="X214" i="3" s="1"/>
  <c r="M214" i="3"/>
  <c r="W214" i="3" s="1"/>
  <c r="J214" i="3"/>
  <c r="G214" i="3"/>
  <c r="V213" i="3"/>
  <c r="S213" i="3"/>
  <c r="P213" i="3"/>
  <c r="M213" i="3"/>
  <c r="J213" i="3"/>
  <c r="X213" i="3" s="1"/>
  <c r="G213" i="3"/>
  <c r="W213" i="3" s="1"/>
  <c r="V212" i="3"/>
  <c r="S212" i="3"/>
  <c r="P212" i="3"/>
  <c r="X212" i="3" s="1"/>
  <c r="M212" i="3"/>
  <c r="W212" i="3" s="1"/>
  <c r="J212" i="3"/>
  <c r="G212" i="3"/>
  <c r="V211" i="3"/>
  <c r="S211" i="3"/>
  <c r="P211" i="3"/>
  <c r="M211" i="3"/>
  <c r="J211" i="3"/>
  <c r="X211" i="3" s="1"/>
  <c r="G211" i="3"/>
  <c r="W211" i="3" s="1"/>
  <c r="W210" i="3"/>
  <c r="S210" i="3"/>
  <c r="P210" i="3"/>
  <c r="M210" i="3"/>
  <c r="J210" i="3"/>
  <c r="X210" i="3" s="1"/>
  <c r="G210" i="3"/>
  <c r="V209" i="3"/>
  <c r="T209" i="3"/>
  <c r="T222" i="3" s="1"/>
  <c r="S209" i="3"/>
  <c r="S222" i="3" s="1"/>
  <c r="Q209" i="3"/>
  <c r="Q222" i="3" s="1"/>
  <c r="P209" i="3"/>
  <c r="N209" i="3"/>
  <c r="N222" i="3" s="1"/>
  <c r="M209" i="3"/>
  <c r="M222" i="3" s="1"/>
  <c r="K209" i="3"/>
  <c r="K222" i="3" s="1"/>
  <c r="J209" i="3"/>
  <c r="H209" i="3"/>
  <c r="H222" i="3" s="1"/>
  <c r="G209" i="3"/>
  <c r="G222" i="3" s="1"/>
  <c r="E209" i="3"/>
  <c r="E222" i="3" s="1"/>
  <c r="V208" i="3"/>
  <c r="S208" i="3"/>
  <c r="P208" i="3"/>
  <c r="X208" i="3" s="1"/>
  <c r="M208" i="3"/>
  <c r="W208" i="3" s="1"/>
  <c r="Y208" i="3" s="1"/>
  <c r="Z208" i="3" s="1"/>
  <c r="J208" i="3"/>
  <c r="G208" i="3"/>
  <c r="V207" i="3"/>
  <c r="S207" i="3"/>
  <c r="P207" i="3"/>
  <c r="M207" i="3"/>
  <c r="J207" i="3"/>
  <c r="X207" i="3" s="1"/>
  <c r="G207" i="3"/>
  <c r="W207" i="3" s="1"/>
  <c r="Y207" i="3" s="1"/>
  <c r="Z207" i="3" s="1"/>
  <c r="V206" i="3"/>
  <c r="S206" i="3"/>
  <c r="P206" i="3"/>
  <c r="X206" i="3" s="1"/>
  <c r="X205" i="3" s="1"/>
  <c r="M206" i="3"/>
  <c r="W206" i="3" s="1"/>
  <c r="J206" i="3"/>
  <c r="G206" i="3"/>
  <c r="V205" i="3"/>
  <c r="T205" i="3"/>
  <c r="S205" i="3"/>
  <c r="Q205" i="3"/>
  <c r="P205" i="3"/>
  <c r="N205" i="3"/>
  <c r="M205" i="3"/>
  <c r="K205" i="3"/>
  <c r="J205" i="3"/>
  <c r="H205" i="3"/>
  <c r="G205" i="3"/>
  <c r="E205" i="3"/>
  <c r="V204" i="3"/>
  <c r="S204" i="3"/>
  <c r="P204" i="3"/>
  <c r="M204" i="3"/>
  <c r="J204" i="3"/>
  <c r="X204" i="3" s="1"/>
  <c r="G204" i="3"/>
  <c r="W204" i="3" s="1"/>
  <c r="Y204" i="3" s="1"/>
  <c r="Z204" i="3" s="1"/>
  <c r="V203" i="3"/>
  <c r="S203" i="3"/>
  <c r="P203" i="3"/>
  <c r="X203" i="3" s="1"/>
  <c r="M203" i="3"/>
  <c r="W203" i="3" s="1"/>
  <c r="Y203" i="3" s="1"/>
  <c r="Z203" i="3" s="1"/>
  <c r="J203" i="3"/>
  <c r="G203" i="3"/>
  <c r="V202" i="3"/>
  <c r="S202" i="3"/>
  <c r="P202" i="3"/>
  <c r="M202" i="3"/>
  <c r="J202" i="3"/>
  <c r="X202" i="3" s="1"/>
  <c r="G202" i="3"/>
  <c r="W202" i="3" s="1"/>
  <c r="Y202" i="3" s="1"/>
  <c r="Z202" i="3" s="1"/>
  <c r="V201" i="3"/>
  <c r="S201" i="3"/>
  <c r="P201" i="3"/>
  <c r="X201" i="3" s="1"/>
  <c r="X200" i="3" s="1"/>
  <c r="M201" i="3"/>
  <c r="W201" i="3" s="1"/>
  <c r="J201" i="3"/>
  <c r="G201" i="3"/>
  <c r="V200" i="3"/>
  <c r="T200" i="3"/>
  <c r="S200" i="3"/>
  <c r="Q200" i="3"/>
  <c r="P200" i="3"/>
  <c r="N200" i="3"/>
  <c r="M200" i="3"/>
  <c r="K200" i="3"/>
  <c r="J200" i="3"/>
  <c r="H200" i="3"/>
  <c r="G200" i="3"/>
  <c r="E200" i="3"/>
  <c r="V199" i="3"/>
  <c r="S199" i="3"/>
  <c r="P199" i="3"/>
  <c r="M199" i="3"/>
  <c r="J199" i="3"/>
  <c r="X199" i="3" s="1"/>
  <c r="G199" i="3"/>
  <c r="W199" i="3" s="1"/>
  <c r="Y199" i="3" s="1"/>
  <c r="Z199" i="3" s="1"/>
  <c r="V198" i="3"/>
  <c r="S198" i="3"/>
  <c r="P198" i="3"/>
  <c r="M198" i="3"/>
  <c r="W198" i="3" s="1"/>
  <c r="Y198" i="3" s="1"/>
  <c r="Z198" i="3" s="1"/>
  <c r="J198" i="3"/>
  <c r="X198" i="3" s="1"/>
  <c r="G198" i="3"/>
  <c r="V197" i="3"/>
  <c r="S197" i="3"/>
  <c r="P197" i="3"/>
  <c r="X197" i="3" s="1"/>
  <c r="M197" i="3"/>
  <c r="J197" i="3"/>
  <c r="G197" i="3"/>
  <c r="W197" i="3" s="1"/>
  <c r="Y197" i="3" s="1"/>
  <c r="Z197" i="3" s="1"/>
  <c r="V196" i="3"/>
  <c r="V195" i="3" s="1"/>
  <c r="S196" i="3"/>
  <c r="P196" i="3"/>
  <c r="M196" i="3"/>
  <c r="W196" i="3" s="1"/>
  <c r="J196" i="3"/>
  <c r="X196" i="3" s="1"/>
  <c r="X195" i="3" s="1"/>
  <c r="G196" i="3"/>
  <c r="T195" i="3"/>
  <c r="S195" i="3"/>
  <c r="Q195" i="3"/>
  <c r="N195" i="3"/>
  <c r="M195" i="3"/>
  <c r="K195" i="3"/>
  <c r="H195" i="3"/>
  <c r="G195" i="3"/>
  <c r="E195" i="3"/>
  <c r="T193" i="3"/>
  <c r="S193" i="3"/>
  <c r="Q193" i="3"/>
  <c r="N193" i="3"/>
  <c r="M193" i="3"/>
  <c r="K193" i="3"/>
  <c r="H193" i="3"/>
  <c r="G193" i="3"/>
  <c r="E193" i="3"/>
  <c r="V192" i="3"/>
  <c r="S192" i="3"/>
  <c r="P192" i="3"/>
  <c r="X192" i="3" s="1"/>
  <c r="M192" i="3"/>
  <c r="J192" i="3"/>
  <c r="G192" i="3"/>
  <c r="W192" i="3" s="1"/>
  <c r="Y192" i="3" s="1"/>
  <c r="Z192" i="3" s="1"/>
  <c r="V191" i="3"/>
  <c r="S191" i="3"/>
  <c r="P191" i="3"/>
  <c r="M191" i="3"/>
  <c r="J191" i="3"/>
  <c r="X191" i="3" s="1"/>
  <c r="G191" i="3"/>
  <c r="W191" i="3" s="1"/>
  <c r="Y191" i="3" s="1"/>
  <c r="Z191" i="3" s="1"/>
  <c r="V190" i="3"/>
  <c r="S190" i="3"/>
  <c r="P190" i="3"/>
  <c r="X190" i="3" s="1"/>
  <c r="M190" i="3"/>
  <c r="J190" i="3"/>
  <c r="G190" i="3"/>
  <c r="W190" i="3" s="1"/>
  <c r="Y190" i="3" s="1"/>
  <c r="Z190" i="3" s="1"/>
  <c r="V189" i="3"/>
  <c r="V193" i="3" s="1"/>
  <c r="S189" i="3"/>
  <c r="P189" i="3"/>
  <c r="P193" i="3" s="1"/>
  <c r="M189" i="3"/>
  <c r="J189" i="3"/>
  <c r="G189" i="3"/>
  <c r="W189" i="3" s="1"/>
  <c r="T187" i="3"/>
  <c r="S187" i="3"/>
  <c r="Q187" i="3"/>
  <c r="N187" i="3"/>
  <c r="M187" i="3"/>
  <c r="K187" i="3"/>
  <c r="H187" i="3"/>
  <c r="G187" i="3"/>
  <c r="E187" i="3"/>
  <c r="X186" i="3"/>
  <c r="V186" i="3"/>
  <c r="S186" i="3"/>
  <c r="P186" i="3"/>
  <c r="M186" i="3"/>
  <c r="W186" i="3" s="1"/>
  <c r="Y186" i="3" s="1"/>
  <c r="Z186" i="3" s="1"/>
  <c r="J186" i="3"/>
  <c r="G186" i="3"/>
  <c r="V185" i="3"/>
  <c r="V187" i="3" s="1"/>
  <c r="S185" i="3"/>
  <c r="P185" i="3"/>
  <c r="P187" i="3" s="1"/>
  <c r="M185" i="3"/>
  <c r="J185" i="3"/>
  <c r="G185" i="3"/>
  <c r="W185" i="3" s="1"/>
  <c r="T183" i="3"/>
  <c r="S183" i="3"/>
  <c r="Q183" i="3"/>
  <c r="N183" i="3"/>
  <c r="M183" i="3"/>
  <c r="K183" i="3"/>
  <c r="H183" i="3"/>
  <c r="G183" i="3"/>
  <c r="E183" i="3"/>
  <c r="X182" i="3"/>
  <c r="V182" i="3"/>
  <c r="S182" i="3"/>
  <c r="P182" i="3"/>
  <c r="M182" i="3"/>
  <c r="W182" i="3" s="1"/>
  <c r="Y182" i="3" s="1"/>
  <c r="Z182" i="3" s="1"/>
  <c r="J182" i="3"/>
  <c r="G182" i="3"/>
  <c r="V181" i="3"/>
  <c r="S181" i="3"/>
  <c r="P181" i="3"/>
  <c r="M181" i="3"/>
  <c r="J181" i="3"/>
  <c r="X181" i="3" s="1"/>
  <c r="G181" i="3"/>
  <c r="W181" i="3" s="1"/>
  <c r="X180" i="3"/>
  <c r="V180" i="3"/>
  <c r="S180" i="3"/>
  <c r="P180" i="3"/>
  <c r="M180" i="3"/>
  <c r="W180" i="3" s="1"/>
  <c r="Y180" i="3" s="1"/>
  <c r="Z180" i="3" s="1"/>
  <c r="J180" i="3"/>
  <c r="G180" i="3"/>
  <c r="V179" i="3"/>
  <c r="S179" i="3"/>
  <c r="P179" i="3"/>
  <c r="M179" i="3"/>
  <c r="J179" i="3"/>
  <c r="X179" i="3" s="1"/>
  <c r="G179" i="3"/>
  <c r="W179" i="3" s="1"/>
  <c r="X178" i="3"/>
  <c r="V178" i="3"/>
  <c r="S178" i="3"/>
  <c r="P178" i="3"/>
  <c r="M178" i="3"/>
  <c r="W178" i="3" s="1"/>
  <c r="J178" i="3"/>
  <c r="G178" i="3"/>
  <c r="V176" i="3"/>
  <c r="T176" i="3"/>
  <c r="Q176" i="3"/>
  <c r="N176" i="3"/>
  <c r="K176" i="3"/>
  <c r="H176" i="3"/>
  <c r="E176" i="3"/>
  <c r="V175" i="3"/>
  <c r="S175" i="3"/>
  <c r="P175" i="3"/>
  <c r="M175" i="3"/>
  <c r="J175" i="3"/>
  <c r="X175" i="3" s="1"/>
  <c r="G175" i="3"/>
  <c r="W175" i="3" s="1"/>
  <c r="X174" i="3"/>
  <c r="V174" i="3"/>
  <c r="S174" i="3"/>
  <c r="P174" i="3"/>
  <c r="M174" i="3"/>
  <c r="G174" i="3"/>
  <c r="W174" i="3" s="1"/>
  <c r="V173" i="3"/>
  <c r="S173" i="3"/>
  <c r="P173" i="3"/>
  <c r="X173" i="3" s="1"/>
  <c r="M173" i="3"/>
  <c r="J173" i="3"/>
  <c r="G173" i="3"/>
  <c r="W173" i="3" s="1"/>
  <c r="Y173" i="3" s="1"/>
  <c r="Z173" i="3" s="1"/>
  <c r="V172" i="3"/>
  <c r="S172" i="3"/>
  <c r="P172" i="3"/>
  <c r="M172" i="3"/>
  <c r="W172" i="3" s="1"/>
  <c r="Y172" i="3" s="1"/>
  <c r="Z172" i="3" s="1"/>
  <c r="J172" i="3"/>
  <c r="X172" i="3" s="1"/>
  <c r="G172" i="3"/>
  <c r="Y171" i="3"/>
  <c r="Z171" i="3" s="1"/>
  <c r="V171" i="3"/>
  <c r="S171" i="3"/>
  <c r="P171" i="3"/>
  <c r="X171" i="3" s="1"/>
  <c r="M171" i="3"/>
  <c r="J171" i="3"/>
  <c r="G171" i="3"/>
  <c r="W171" i="3" s="1"/>
  <c r="V170" i="3"/>
  <c r="S170" i="3"/>
  <c r="P170" i="3"/>
  <c r="X170" i="3" s="1"/>
  <c r="M170" i="3"/>
  <c r="W170" i="3" s="1"/>
  <c r="Y170" i="3" s="1"/>
  <c r="Z170" i="3" s="1"/>
  <c r="G170" i="3"/>
  <c r="V169" i="3"/>
  <c r="S169" i="3"/>
  <c r="P169" i="3"/>
  <c r="X169" i="3" s="1"/>
  <c r="M169" i="3"/>
  <c r="G169" i="3"/>
  <c r="W169" i="3" s="1"/>
  <c r="V168" i="3"/>
  <c r="S168" i="3"/>
  <c r="P168" i="3"/>
  <c r="X168" i="3" s="1"/>
  <c r="M168" i="3"/>
  <c r="G168" i="3"/>
  <c r="V167" i="3"/>
  <c r="S167" i="3"/>
  <c r="P167" i="3"/>
  <c r="M167" i="3"/>
  <c r="J167" i="3"/>
  <c r="X167" i="3" s="1"/>
  <c r="G167" i="3"/>
  <c r="W167" i="3" s="1"/>
  <c r="X166" i="3"/>
  <c r="X176" i="3" s="1"/>
  <c r="V166" i="3"/>
  <c r="S166" i="3"/>
  <c r="P166" i="3"/>
  <c r="P176" i="3" s="1"/>
  <c r="M166" i="3"/>
  <c r="W166" i="3" s="1"/>
  <c r="J166" i="3"/>
  <c r="G166" i="3"/>
  <c r="V164" i="3"/>
  <c r="T164" i="3"/>
  <c r="S164" i="3"/>
  <c r="Q164" i="3"/>
  <c r="N164" i="3"/>
  <c r="M164" i="3"/>
  <c r="K164" i="3"/>
  <c r="H164" i="3"/>
  <c r="G164" i="3"/>
  <c r="E164" i="3"/>
  <c r="Z163" i="3"/>
  <c r="V163" i="3"/>
  <c r="S163" i="3"/>
  <c r="P163" i="3"/>
  <c r="M163" i="3"/>
  <c r="J163" i="3"/>
  <c r="X163" i="3" s="1"/>
  <c r="G163" i="3"/>
  <c r="W163" i="3" s="1"/>
  <c r="Y163" i="3" s="1"/>
  <c r="V162" i="3"/>
  <c r="S162" i="3"/>
  <c r="P162" i="3"/>
  <c r="X162" i="3" s="1"/>
  <c r="M162" i="3"/>
  <c r="W162" i="3" s="1"/>
  <c r="J162" i="3"/>
  <c r="G162" i="3"/>
  <c r="V161" i="3"/>
  <c r="S161" i="3"/>
  <c r="P161" i="3"/>
  <c r="M161" i="3"/>
  <c r="J161" i="3"/>
  <c r="X161" i="3" s="1"/>
  <c r="G161" i="3"/>
  <c r="W161" i="3" s="1"/>
  <c r="Y161" i="3" s="1"/>
  <c r="Z161" i="3" s="1"/>
  <c r="V160" i="3"/>
  <c r="S160" i="3"/>
  <c r="P160" i="3"/>
  <c r="X160" i="3" s="1"/>
  <c r="M160" i="3"/>
  <c r="W160" i="3" s="1"/>
  <c r="J160" i="3"/>
  <c r="G160" i="3"/>
  <c r="Z159" i="3"/>
  <c r="V159" i="3"/>
  <c r="S159" i="3"/>
  <c r="P159" i="3"/>
  <c r="M159" i="3"/>
  <c r="J159" i="3"/>
  <c r="X159" i="3" s="1"/>
  <c r="G159" i="3"/>
  <c r="W159" i="3" s="1"/>
  <c r="Y159" i="3" s="1"/>
  <c r="V158" i="3"/>
  <c r="S158" i="3"/>
  <c r="P158" i="3"/>
  <c r="M158" i="3"/>
  <c r="W158" i="3" s="1"/>
  <c r="J158" i="3"/>
  <c r="X158" i="3" s="1"/>
  <c r="X164" i="3" s="1"/>
  <c r="G158" i="3"/>
  <c r="V156" i="3"/>
  <c r="T156" i="3"/>
  <c r="S156" i="3"/>
  <c r="Q156" i="3"/>
  <c r="N156" i="3"/>
  <c r="M156" i="3"/>
  <c r="K156" i="3"/>
  <c r="J156" i="3"/>
  <c r="H156" i="3"/>
  <c r="G156" i="3"/>
  <c r="E156" i="3"/>
  <c r="V155" i="3"/>
  <c r="S155" i="3"/>
  <c r="P155" i="3"/>
  <c r="P156" i="3" s="1"/>
  <c r="M155" i="3"/>
  <c r="J155" i="3"/>
  <c r="G155" i="3"/>
  <c r="W155" i="3" s="1"/>
  <c r="X154" i="3"/>
  <c r="J154" i="3"/>
  <c r="G154" i="3"/>
  <c r="W154" i="3" s="1"/>
  <c r="X153" i="3"/>
  <c r="V153" i="3"/>
  <c r="S153" i="3"/>
  <c r="P153" i="3"/>
  <c r="M153" i="3"/>
  <c r="W153" i="3" s="1"/>
  <c r="Y153" i="3" s="1"/>
  <c r="Z153" i="3" s="1"/>
  <c r="J153" i="3"/>
  <c r="G153" i="3"/>
  <c r="X152" i="3"/>
  <c r="V152" i="3"/>
  <c r="S152" i="3"/>
  <c r="P152" i="3"/>
  <c r="M152" i="3"/>
  <c r="J152" i="3"/>
  <c r="G152" i="3"/>
  <c r="W152" i="3" s="1"/>
  <c r="Y152" i="3" s="1"/>
  <c r="Z152" i="3" s="1"/>
  <c r="X151" i="3"/>
  <c r="V151" i="3"/>
  <c r="S151" i="3"/>
  <c r="P151" i="3"/>
  <c r="M151" i="3"/>
  <c r="W151" i="3" s="1"/>
  <c r="Y151" i="3" s="1"/>
  <c r="Z151" i="3" s="1"/>
  <c r="J151" i="3"/>
  <c r="G151" i="3"/>
  <c r="X150" i="3"/>
  <c r="V150" i="3"/>
  <c r="S150" i="3"/>
  <c r="P150" i="3"/>
  <c r="M150" i="3"/>
  <c r="J150" i="3"/>
  <c r="G150" i="3"/>
  <c r="W150" i="3" s="1"/>
  <c r="X149" i="3"/>
  <c r="V149" i="3"/>
  <c r="S149" i="3"/>
  <c r="P149" i="3"/>
  <c r="M149" i="3"/>
  <c r="W149" i="3" s="1"/>
  <c r="Y149" i="3" s="1"/>
  <c r="Z149" i="3" s="1"/>
  <c r="J149" i="3"/>
  <c r="G149" i="3"/>
  <c r="X148" i="3"/>
  <c r="V148" i="3"/>
  <c r="S148" i="3"/>
  <c r="P148" i="3"/>
  <c r="M148" i="3"/>
  <c r="J148" i="3"/>
  <c r="G148" i="3"/>
  <c r="W148" i="3" s="1"/>
  <c r="Y148" i="3" s="1"/>
  <c r="Z148" i="3" s="1"/>
  <c r="X147" i="3"/>
  <c r="V147" i="3"/>
  <c r="S147" i="3"/>
  <c r="P147" i="3"/>
  <c r="M147" i="3"/>
  <c r="W147" i="3" s="1"/>
  <c r="J147" i="3"/>
  <c r="G147" i="3"/>
  <c r="V144" i="3"/>
  <c r="S144" i="3"/>
  <c r="P144" i="3"/>
  <c r="M144" i="3"/>
  <c r="J144" i="3"/>
  <c r="G144" i="3"/>
  <c r="W144" i="3" s="1"/>
  <c r="V143" i="3"/>
  <c r="S143" i="3"/>
  <c r="P143" i="3"/>
  <c r="X143" i="3" s="1"/>
  <c r="M143" i="3"/>
  <c r="W143" i="3" s="1"/>
  <c r="Y143" i="3" s="1"/>
  <c r="Z143" i="3" s="1"/>
  <c r="J143" i="3"/>
  <c r="G143" i="3"/>
  <c r="V142" i="3"/>
  <c r="V141" i="3" s="1"/>
  <c r="S142" i="3"/>
  <c r="S141" i="3" s="1"/>
  <c r="S145" i="3" s="1"/>
  <c r="P142" i="3"/>
  <c r="M142" i="3"/>
  <c r="M141" i="3" s="1"/>
  <c r="J142" i="3"/>
  <c r="X142" i="3" s="1"/>
  <c r="G142" i="3"/>
  <c r="G141" i="3" s="1"/>
  <c r="T141" i="3"/>
  <c r="Q141" i="3"/>
  <c r="N141" i="3"/>
  <c r="K141" i="3"/>
  <c r="H141" i="3"/>
  <c r="E141" i="3"/>
  <c r="V140" i="3"/>
  <c r="S140" i="3"/>
  <c r="P140" i="3"/>
  <c r="X140" i="3" s="1"/>
  <c r="M140" i="3"/>
  <c r="W140" i="3" s="1"/>
  <c r="Y140" i="3" s="1"/>
  <c r="Z140" i="3" s="1"/>
  <c r="J140" i="3"/>
  <c r="G140" i="3"/>
  <c r="V139" i="3"/>
  <c r="S139" i="3"/>
  <c r="P139" i="3"/>
  <c r="M139" i="3"/>
  <c r="J139" i="3"/>
  <c r="X139" i="3" s="1"/>
  <c r="G139" i="3"/>
  <c r="W139" i="3" s="1"/>
  <c r="Y139" i="3" s="1"/>
  <c r="Z139" i="3" s="1"/>
  <c r="V138" i="3"/>
  <c r="S138" i="3"/>
  <c r="S137" i="3" s="1"/>
  <c r="P138" i="3"/>
  <c r="X138" i="3" s="1"/>
  <c r="X137" i="3" s="1"/>
  <c r="M138" i="3"/>
  <c r="J138" i="3"/>
  <c r="G138" i="3"/>
  <c r="G137" i="3" s="1"/>
  <c r="V137" i="3"/>
  <c r="T137" i="3"/>
  <c r="Q137" i="3"/>
  <c r="P137" i="3"/>
  <c r="N137" i="3"/>
  <c r="K137" i="3"/>
  <c r="J137" i="3"/>
  <c r="H137" i="3"/>
  <c r="E137" i="3"/>
  <c r="V136" i="3"/>
  <c r="S136" i="3"/>
  <c r="P136" i="3"/>
  <c r="M136" i="3"/>
  <c r="W136" i="3" s="1"/>
  <c r="Y136" i="3" s="1"/>
  <c r="Z136" i="3" s="1"/>
  <c r="J136" i="3"/>
  <c r="X136" i="3" s="1"/>
  <c r="G136" i="3"/>
  <c r="V135" i="3"/>
  <c r="S135" i="3"/>
  <c r="P135" i="3"/>
  <c r="P133" i="3" s="1"/>
  <c r="M135" i="3"/>
  <c r="W135" i="3" s="1"/>
  <c r="J135" i="3"/>
  <c r="G135" i="3"/>
  <c r="V134" i="3"/>
  <c r="S134" i="3"/>
  <c r="P134" i="3"/>
  <c r="M134" i="3"/>
  <c r="J134" i="3"/>
  <c r="G134" i="3"/>
  <c r="W134" i="3" s="1"/>
  <c r="T133" i="3"/>
  <c r="S133" i="3"/>
  <c r="Q133" i="3"/>
  <c r="N133" i="3"/>
  <c r="M133" i="3"/>
  <c r="K133" i="3"/>
  <c r="H133" i="3"/>
  <c r="E133" i="3"/>
  <c r="V130" i="3"/>
  <c r="S130" i="3"/>
  <c r="P130" i="3"/>
  <c r="M130" i="3"/>
  <c r="J130" i="3"/>
  <c r="X130" i="3" s="1"/>
  <c r="G130" i="3"/>
  <c r="W130" i="3" s="1"/>
  <c r="Y130" i="3" s="1"/>
  <c r="Z130" i="3" s="1"/>
  <c r="V129" i="3"/>
  <c r="S129" i="3"/>
  <c r="S127" i="3" s="1"/>
  <c r="P129" i="3"/>
  <c r="P127" i="3" s="1"/>
  <c r="M129" i="3"/>
  <c r="J129" i="3"/>
  <c r="G129" i="3"/>
  <c r="W129" i="3" s="1"/>
  <c r="V128" i="3"/>
  <c r="V127" i="3" s="1"/>
  <c r="S128" i="3"/>
  <c r="P128" i="3"/>
  <c r="M128" i="3"/>
  <c r="M127" i="3" s="1"/>
  <c r="J128" i="3"/>
  <c r="G128" i="3"/>
  <c r="T127" i="3"/>
  <c r="Q127" i="3"/>
  <c r="N127" i="3"/>
  <c r="K127" i="3"/>
  <c r="H127" i="3"/>
  <c r="G127" i="3"/>
  <c r="E127" i="3"/>
  <c r="V126" i="3"/>
  <c r="S126" i="3"/>
  <c r="P126" i="3"/>
  <c r="X126" i="3" s="1"/>
  <c r="M126" i="3"/>
  <c r="W126" i="3" s="1"/>
  <c r="J126" i="3"/>
  <c r="G126" i="3"/>
  <c r="V125" i="3"/>
  <c r="S125" i="3"/>
  <c r="P125" i="3"/>
  <c r="M125" i="3"/>
  <c r="J125" i="3"/>
  <c r="X125" i="3" s="1"/>
  <c r="G125" i="3"/>
  <c r="W125" i="3" s="1"/>
  <c r="Y125" i="3" s="1"/>
  <c r="Z125" i="3" s="1"/>
  <c r="V124" i="3"/>
  <c r="S124" i="3"/>
  <c r="S123" i="3" s="1"/>
  <c r="P124" i="3"/>
  <c r="X124" i="3" s="1"/>
  <c r="X123" i="3" s="1"/>
  <c r="M124" i="3"/>
  <c r="J124" i="3"/>
  <c r="G124" i="3"/>
  <c r="G123" i="3" s="1"/>
  <c r="V123" i="3"/>
  <c r="T123" i="3"/>
  <c r="Q123" i="3"/>
  <c r="P123" i="3"/>
  <c r="N123" i="3"/>
  <c r="K123" i="3"/>
  <c r="J123" i="3"/>
  <c r="H123" i="3"/>
  <c r="E123" i="3"/>
  <c r="V122" i="3"/>
  <c r="S122" i="3"/>
  <c r="P122" i="3"/>
  <c r="M122" i="3"/>
  <c r="W122" i="3" s="1"/>
  <c r="Y122" i="3" s="1"/>
  <c r="Z122" i="3" s="1"/>
  <c r="J122" i="3"/>
  <c r="X122" i="3" s="1"/>
  <c r="G122" i="3"/>
  <c r="V121" i="3"/>
  <c r="S121" i="3"/>
  <c r="P121" i="3"/>
  <c r="P119" i="3" s="1"/>
  <c r="P131" i="3" s="1"/>
  <c r="M121" i="3"/>
  <c r="W121" i="3" s="1"/>
  <c r="J121" i="3"/>
  <c r="G121" i="3"/>
  <c r="V120" i="3"/>
  <c r="S120" i="3"/>
  <c r="P120" i="3"/>
  <c r="M120" i="3"/>
  <c r="J120" i="3"/>
  <c r="G120" i="3"/>
  <c r="W120" i="3" s="1"/>
  <c r="T119" i="3"/>
  <c r="S119" i="3"/>
  <c r="S131" i="3" s="1"/>
  <c r="Q119" i="3"/>
  <c r="N119" i="3"/>
  <c r="M119" i="3"/>
  <c r="K119" i="3"/>
  <c r="H119" i="3"/>
  <c r="E119" i="3"/>
  <c r="V116" i="3"/>
  <c r="S116" i="3"/>
  <c r="P116" i="3"/>
  <c r="X116" i="3" s="1"/>
  <c r="M116" i="3"/>
  <c r="J116" i="3"/>
  <c r="G116" i="3"/>
  <c r="W116" i="3" s="1"/>
  <c r="Y116" i="3" s="1"/>
  <c r="Z116" i="3" s="1"/>
  <c r="V115" i="3"/>
  <c r="V113" i="3" s="1"/>
  <c r="S115" i="3"/>
  <c r="P115" i="3"/>
  <c r="M115" i="3"/>
  <c r="W115" i="3" s="1"/>
  <c r="Y115" i="3" s="1"/>
  <c r="Z115" i="3" s="1"/>
  <c r="J115" i="3"/>
  <c r="X115" i="3" s="1"/>
  <c r="G115" i="3"/>
  <c r="V114" i="3"/>
  <c r="S114" i="3"/>
  <c r="P114" i="3"/>
  <c r="P113" i="3" s="1"/>
  <c r="M114" i="3"/>
  <c r="M113" i="3" s="1"/>
  <c r="J114" i="3"/>
  <c r="G114" i="3"/>
  <c r="T113" i="3"/>
  <c r="Q113" i="3"/>
  <c r="N113" i="3"/>
  <c r="K113" i="3"/>
  <c r="J113" i="3"/>
  <c r="H113" i="3"/>
  <c r="E113" i="3"/>
  <c r="V112" i="3"/>
  <c r="S112" i="3"/>
  <c r="P112" i="3"/>
  <c r="M112" i="3"/>
  <c r="J112" i="3"/>
  <c r="G112" i="3"/>
  <c r="W112" i="3" s="1"/>
  <c r="V111" i="3"/>
  <c r="S111" i="3"/>
  <c r="P111" i="3"/>
  <c r="M111" i="3"/>
  <c r="M109" i="3" s="1"/>
  <c r="J111" i="3"/>
  <c r="X111" i="3" s="1"/>
  <c r="G111" i="3"/>
  <c r="V110" i="3"/>
  <c r="S110" i="3"/>
  <c r="S109" i="3" s="1"/>
  <c r="P110" i="3"/>
  <c r="X110" i="3" s="1"/>
  <c r="M110" i="3"/>
  <c r="J110" i="3"/>
  <c r="G110" i="3"/>
  <c r="W110" i="3" s="1"/>
  <c r="V109" i="3"/>
  <c r="T109" i="3"/>
  <c r="Q109" i="3"/>
  <c r="P109" i="3"/>
  <c r="N109" i="3"/>
  <c r="K109" i="3"/>
  <c r="J109" i="3"/>
  <c r="H109" i="3"/>
  <c r="E109" i="3"/>
  <c r="V108" i="3"/>
  <c r="S108" i="3"/>
  <c r="P108" i="3"/>
  <c r="M108" i="3"/>
  <c r="W108" i="3" s="1"/>
  <c r="Y108" i="3" s="1"/>
  <c r="Z108" i="3" s="1"/>
  <c r="J108" i="3"/>
  <c r="X108" i="3" s="1"/>
  <c r="G108" i="3"/>
  <c r="V107" i="3"/>
  <c r="S107" i="3"/>
  <c r="P107" i="3"/>
  <c r="P105" i="3" s="1"/>
  <c r="M107" i="3"/>
  <c r="J107" i="3"/>
  <c r="G107" i="3"/>
  <c r="W107" i="3" s="1"/>
  <c r="V106" i="3"/>
  <c r="V105" i="3" s="1"/>
  <c r="S106" i="3"/>
  <c r="P106" i="3"/>
  <c r="M106" i="3"/>
  <c r="W106" i="3" s="1"/>
  <c r="J106" i="3"/>
  <c r="X106" i="3" s="1"/>
  <c r="G106" i="3"/>
  <c r="T105" i="3"/>
  <c r="S105" i="3"/>
  <c r="Q105" i="3"/>
  <c r="N105" i="3"/>
  <c r="M105" i="3"/>
  <c r="K105" i="3"/>
  <c r="H105" i="3"/>
  <c r="G105" i="3"/>
  <c r="E105" i="3"/>
  <c r="V104" i="3"/>
  <c r="S104" i="3"/>
  <c r="P104" i="3"/>
  <c r="X104" i="3" s="1"/>
  <c r="M104" i="3"/>
  <c r="J104" i="3"/>
  <c r="G104" i="3"/>
  <c r="W104" i="3" s="1"/>
  <c r="V103" i="3"/>
  <c r="S103" i="3"/>
  <c r="P103" i="3"/>
  <c r="M103" i="3"/>
  <c r="W103" i="3" s="1"/>
  <c r="J103" i="3"/>
  <c r="X103" i="3" s="1"/>
  <c r="G103" i="3"/>
  <c r="V102" i="3"/>
  <c r="S102" i="3"/>
  <c r="P102" i="3"/>
  <c r="X102" i="3" s="1"/>
  <c r="M102" i="3"/>
  <c r="J102" i="3"/>
  <c r="G102" i="3"/>
  <c r="W102" i="3" s="1"/>
  <c r="V101" i="3"/>
  <c r="S101" i="3"/>
  <c r="P101" i="3"/>
  <c r="M101" i="3"/>
  <c r="W101" i="3" s="1"/>
  <c r="J101" i="3"/>
  <c r="X101" i="3" s="1"/>
  <c r="G101" i="3"/>
  <c r="V100" i="3"/>
  <c r="S100" i="3"/>
  <c r="P100" i="3"/>
  <c r="X100" i="3" s="1"/>
  <c r="M100" i="3"/>
  <c r="J100" i="3"/>
  <c r="G100" i="3"/>
  <c r="W100" i="3" s="1"/>
  <c r="V99" i="3"/>
  <c r="S99" i="3"/>
  <c r="P99" i="3"/>
  <c r="M99" i="3"/>
  <c r="W99" i="3" s="1"/>
  <c r="J99" i="3"/>
  <c r="X99" i="3" s="1"/>
  <c r="G99" i="3"/>
  <c r="V98" i="3"/>
  <c r="S98" i="3"/>
  <c r="P98" i="3"/>
  <c r="X98" i="3" s="1"/>
  <c r="M98" i="3"/>
  <c r="J98" i="3"/>
  <c r="G98" i="3"/>
  <c r="W98" i="3" s="1"/>
  <c r="V97" i="3"/>
  <c r="S97" i="3"/>
  <c r="P97" i="3"/>
  <c r="M97" i="3"/>
  <c r="W97" i="3" s="1"/>
  <c r="J97" i="3"/>
  <c r="X97" i="3" s="1"/>
  <c r="G97" i="3"/>
  <c r="V96" i="3"/>
  <c r="S96" i="3"/>
  <c r="P96" i="3"/>
  <c r="X96" i="3" s="1"/>
  <c r="M96" i="3"/>
  <c r="J96" i="3"/>
  <c r="G96" i="3"/>
  <c r="W96" i="3" s="1"/>
  <c r="V95" i="3"/>
  <c r="S95" i="3"/>
  <c r="P95" i="3"/>
  <c r="M95" i="3"/>
  <c r="W95" i="3" s="1"/>
  <c r="J95" i="3"/>
  <c r="X95" i="3" s="1"/>
  <c r="G95" i="3"/>
  <c r="V94" i="3"/>
  <c r="S94" i="3"/>
  <c r="P94" i="3"/>
  <c r="X94" i="3" s="1"/>
  <c r="M94" i="3"/>
  <c r="J94" i="3"/>
  <c r="G94" i="3"/>
  <c r="W94" i="3" s="1"/>
  <c r="V93" i="3"/>
  <c r="S93" i="3"/>
  <c r="P93" i="3"/>
  <c r="M93" i="3"/>
  <c r="W93" i="3" s="1"/>
  <c r="J93" i="3"/>
  <c r="X93" i="3" s="1"/>
  <c r="G93" i="3"/>
  <c r="V92" i="3"/>
  <c r="S92" i="3"/>
  <c r="P92" i="3"/>
  <c r="X92" i="3" s="1"/>
  <c r="M92" i="3"/>
  <c r="G92" i="3"/>
  <c r="W92" i="3" s="1"/>
  <c r="V91" i="3"/>
  <c r="S91" i="3"/>
  <c r="P91" i="3"/>
  <c r="M91" i="3"/>
  <c r="J91" i="3"/>
  <c r="X91" i="3" s="1"/>
  <c r="G91" i="3"/>
  <c r="W91" i="3" s="1"/>
  <c r="Y91" i="3" s="1"/>
  <c r="Z91" i="3" s="1"/>
  <c r="V90" i="3"/>
  <c r="S90" i="3"/>
  <c r="P90" i="3"/>
  <c r="X90" i="3" s="1"/>
  <c r="M90" i="3"/>
  <c r="W90" i="3" s="1"/>
  <c r="Y90" i="3" s="1"/>
  <c r="Z90" i="3" s="1"/>
  <c r="J90" i="3"/>
  <c r="G90" i="3"/>
  <c r="V89" i="3"/>
  <c r="S89" i="3"/>
  <c r="P89" i="3"/>
  <c r="M89" i="3"/>
  <c r="J89" i="3"/>
  <c r="X89" i="3" s="1"/>
  <c r="G89" i="3"/>
  <c r="W89" i="3" s="1"/>
  <c r="Y89" i="3" s="1"/>
  <c r="Z89" i="3" s="1"/>
  <c r="V88" i="3"/>
  <c r="S88" i="3"/>
  <c r="P88" i="3"/>
  <c r="X88" i="3" s="1"/>
  <c r="M88" i="3"/>
  <c r="W88" i="3" s="1"/>
  <c r="Y88" i="3" s="1"/>
  <c r="Z88" i="3" s="1"/>
  <c r="J88" i="3"/>
  <c r="G88" i="3"/>
  <c r="V87" i="3"/>
  <c r="S87" i="3"/>
  <c r="P87" i="3"/>
  <c r="M87" i="3"/>
  <c r="J87" i="3"/>
  <c r="X87" i="3" s="1"/>
  <c r="G87" i="3"/>
  <c r="W87" i="3" s="1"/>
  <c r="Y87" i="3" s="1"/>
  <c r="Z87" i="3" s="1"/>
  <c r="V86" i="3"/>
  <c r="S86" i="3"/>
  <c r="P86" i="3"/>
  <c r="X86" i="3" s="1"/>
  <c r="M86" i="3"/>
  <c r="W86" i="3" s="1"/>
  <c r="Y86" i="3" s="1"/>
  <c r="Z86" i="3" s="1"/>
  <c r="J86" i="3"/>
  <c r="G86" i="3"/>
  <c r="V85" i="3"/>
  <c r="S85" i="3"/>
  <c r="P85" i="3"/>
  <c r="M85" i="3"/>
  <c r="J85" i="3"/>
  <c r="X85" i="3" s="1"/>
  <c r="G85" i="3"/>
  <c r="W85" i="3" s="1"/>
  <c r="Y85" i="3" s="1"/>
  <c r="Z85" i="3" s="1"/>
  <c r="V84" i="3"/>
  <c r="S84" i="3"/>
  <c r="P84" i="3"/>
  <c r="X84" i="3" s="1"/>
  <c r="M84" i="3"/>
  <c r="W84" i="3" s="1"/>
  <c r="Y84" i="3" s="1"/>
  <c r="Z84" i="3" s="1"/>
  <c r="J84" i="3"/>
  <c r="G84" i="3"/>
  <c r="V83" i="3"/>
  <c r="S83" i="3"/>
  <c r="P83" i="3"/>
  <c r="M83" i="3"/>
  <c r="J83" i="3"/>
  <c r="X83" i="3" s="1"/>
  <c r="G83" i="3"/>
  <c r="W83" i="3" s="1"/>
  <c r="Y83" i="3" s="1"/>
  <c r="Z83" i="3" s="1"/>
  <c r="V82" i="3"/>
  <c r="S82" i="3"/>
  <c r="P82" i="3"/>
  <c r="X82" i="3" s="1"/>
  <c r="M82" i="3"/>
  <c r="W82" i="3" s="1"/>
  <c r="Y82" i="3" s="1"/>
  <c r="Z82" i="3" s="1"/>
  <c r="J82" i="3"/>
  <c r="G82" i="3"/>
  <c r="V81" i="3"/>
  <c r="S81" i="3"/>
  <c r="P81" i="3"/>
  <c r="M81" i="3"/>
  <c r="J81" i="3"/>
  <c r="X81" i="3" s="1"/>
  <c r="G81" i="3"/>
  <c r="W81" i="3" s="1"/>
  <c r="Y81" i="3" s="1"/>
  <c r="Z81" i="3" s="1"/>
  <c r="V80" i="3"/>
  <c r="S80" i="3"/>
  <c r="P80" i="3"/>
  <c r="X80" i="3" s="1"/>
  <c r="M80" i="3"/>
  <c r="W80" i="3" s="1"/>
  <c r="Y80" i="3" s="1"/>
  <c r="Z80" i="3" s="1"/>
  <c r="J80" i="3"/>
  <c r="G80" i="3"/>
  <c r="V79" i="3"/>
  <c r="S79" i="3"/>
  <c r="P79" i="3"/>
  <c r="M79" i="3"/>
  <c r="J79" i="3"/>
  <c r="X79" i="3" s="1"/>
  <c r="G79" i="3"/>
  <c r="W79" i="3" s="1"/>
  <c r="Y79" i="3" s="1"/>
  <c r="Z79" i="3" s="1"/>
  <c r="V78" i="3"/>
  <c r="S78" i="3"/>
  <c r="P78" i="3"/>
  <c r="X78" i="3" s="1"/>
  <c r="M78" i="3"/>
  <c r="W78" i="3" s="1"/>
  <c r="Y78" i="3" s="1"/>
  <c r="Z78" i="3" s="1"/>
  <c r="G78" i="3"/>
  <c r="W77" i="3"/>
  <c r="J77" i="3"/>
  <c r="X77" i="3" s="1"/>
  <c r="G77" i="3"/>
  <c r="X76" i="3"/>
  <c r="Y76" i="3" s="1"/>
  <c r="Z76" i="3" s="1"/>
  <c r="V76" i="3"/>
  <c r="S76" i="3"/>
  <c r="P76" i="3"/>
  <c r="M76" i="3"/>
  <c r="J76" i="3"/>
  <c r="G76" i="3"/>
  <c r="W76" i="3" s="1"/>
  <c r="V75" i="3"/>
  <c r="S75" i="3"/>
  <c r="P75" i="3"/>
  <c r="M75" i="3"/>
  <c r="W75" i="3" s="1"/>
  <c r="Y75" i="3" s="1"/>
  <c r="Z75" i="3" s="1"/>
  <c r="J75" i="3"/>
  <c r="X75" i="3" s="1"/>
  <c r="G75" i="3"/>
  <c r="X74" i="3"/>
  <c r="Y74" i="3" s="1"/>
  <c r="Z74" i="3" s="1"/>
  <c r="V74" i="3"/>
  <c r="S74" i="3"/>
  <c r="P74" i="3"/>
  <c r="M74" i="3"/>
  <c r="J74" i="3"/>
  <c r="G74" i="3"/>
  <c r="W74" i="3" s="1"/>
  <c r="V73" i="3"/>
  <c r="S73" i="3"/>
  <c r="P73" i="3"/>
  <c r="M73" i="3"/>
  <c r="W73" i="3" s="1"/>
  <c r="Y73" i="3" s="1"/>
  <c r="Z73" i="3" s="1"/>
  <c r="J73" i="3"/>
  <c r="X73" i="3" s="1"/>
  <c r="G73" i="3"/>
  <c r="V72" i="3"/>
  <c r="S72" i="3"/>
  <c r="P72" i="3"/>
  <c r="X72" i="3" s="1"/>
  <c r="M72" i="3"/>
  <c r="J72" i="3"/>
  <c r="G72" i="3"/>
  <c r="W72" i="3" s="1"/>
  <c r="Y72" i="3" s="1"/>
  <c r="Z72" i="3" s="1"/>
  <c r="V71" i="3"/>
  <c r="S71" i="3"/>
  <c r="P71" i="3"/>
  <c r="M71" i="3"/>
  <c r="J71" i="3"/>
  <c r="X71" i="3" s="1"/>
  <c r="H71" i="3"/>
  <c r="E71" i="3"/>
  <c r="G71" i="3" s="1"/>
  <c r="W71" i="3" s="1"/>
  <c r="Y71" i="3" s="1"/>
  <c r="Z71" i="3" s="1"/>
  <c r="V70" i="3"/>
  <c r="S70" i="3"/>
  <c r="P70" i="3"/>
  <c r="M70" i="3"/>
  <c r="W70" i="3" s="1"/>
  <c r="J70" i="3"/>
  <c r="X70" i="3" s="1"/>
  <c r="G70" i="3"/>
  <c r="V69" i="3"/>
  <c r="S69" i="3"/>
  <c r="P69" i="3"/>
  <c r="X69" i="3" s="1"/>
  <c r="M69" i="3"/>
  <c r="J69" i="3"/>
  <c r="G69" i="3"/>
  <c r="W69" i="3" s="1"/>
  <c r="V68" i="3"/>
  <c r="S68" i="3"/>
  <c r="P68" i="3"/>
  <c r="M68" i="3"/>
  <c r="M66" i="3" s="1"/>
  <c r="J68" i="3"/>
  <c r="X68" i="3" s="1"/>
  <c r="G68" i="3"/>
  <c r="V67" i="3"/>
  <c r="S67" i="3"/>
  <c r="S66" i="3" s="1"/>
  <c r="P67" i="3"/>
  <c r="X67" i="3" s="1"/>
  <c r="X66" i="3" s="1"/>
  <c r="M67" i="3"/>
  <c r="J67" i="3"/>
  <c r="G67" i="3"/>
  <c r="W67" i="3" s="1"/>
  <c r="V66" i="3"/>
  <c r="T66" i="3"/>
  <c r="Q66" i="3"/>
  <c r="P66" i="3"/>
  <c r="N66" i="3"/>
  <c r="K66" i="3"/>
  <c r="J66" i="3"/>
  <c r="H66" i="3"/>
  <c r="E66" i="3"/>
  <c r="V65" i="3"/>
  <c r="S65" i="3"/>
  <c r="P65" i="3"/>
  <c r="M65" i="3"/>
  <c r="W65" i="3" s="1"/>
  <c r="Y65" i="3" s="1"/>
  <c r="Z65" i="3" s="1"/>
  <c r="J65" i="3"/>
  <c r="X65" i="3" s="1"/>
  <c r="G65" i="3"/>
  <c r="V64" i="3"/>
  <c r="S64" i="3"/>
  <c r="S62" i="3" s="1"/>
  <c r="P64" i="3"/>
  <c r="X64" i="3" s="1"/>
  <c r="M64" i="3"/>
  <c r="J64" i="3"/>
  <c r="G64" i="3"/>
  <c r="G62" i="3" s="1"/>
  <c r="V63" i="3"/>
  <c r="V62" i="3" s="1"/>
  <c r="S63" i="3"/>
  <c r="P63" i="3"/>
  <c r="M63" i="3"/>
  <c r="M62" i="3" s="1"/>
  <c r="J63" i="3"/>
  <c r="X63" i="3" s="1"/>
  <c r="X62" i="3" s="1"/>
  <c r="G63" i="3"/>
  <c r="T62" i="3"/>
  <c r="Q62" i="3"/>
  <c r="N62" i="3"/>
  <c r="K62" i="3"/>
  <c r="H62" i="3"/>
  <c r="E62" i="3"/>
  <c r="H60" i="3"/>
  <c r="V59" i="3"/>
  <c r="S59" i="3"/>
  <c r="P59" i="3"/>
  <c r="X59" i="3" s="1"/>
  <c r="M59" i="3"/>
  <c r="W59" i="3" s="1"/>
  <c r="V58" i="3"/>
  <c r="S58" i="3"/>
  <c r="S57" i="3" s="1"/>
  <c r="S60" i="3" s="1"/>
  <c r="P58" i="3"/>
  <c r="X58" i="3" s="1"/>
  <c r="X57" i="3" s="1"/>
  <c r="X60" i="3" s="1"/>
  <c r="M58" i="3"/>
  <c r="W58" i="3" s="1"/>
  <c r="V57" i="3"/>
  <c r="V60" i="3" s="1"/>
  <c r="T57" i="3"/>
  <c r="T60" i="3" s="1"/>
  <c r="Q57" i="3"/>
  <c r="Q60" i="3" s="1"/>
  <c r="N57" i="3"/>
  <c r="N60" i="3" s="1"/>
  <c r="M57" i="3"/>
  <c r="K57" i="3"/>
  <c r="K60" i="3" s="1"/>
  <c r="V56" i="3"/>
  <c r="S56" i="3"/>
  <c r="P56" i="3"/>
  <c r="X56" i="3" s="1"/>
  <c r="M56" i="3"/>
  <c r="J56" i="3"/>
  <c r="G56" i="3"/>
  <c r="W56" i="3" s="1"/>
  <c r="Y56" i="3" s="1"/>
  <c r="Z56" i="3" s="1"/>
  <c r="V55" i="3"/>
  <c r="S55" i="3"/>
  <c r="P55" i="3"/>
  <c r="M55" i="3"/>
  <c r="M53" i="3" s="1"/>
  <c r="J55" i="3"/>
  <c r="X55" i="3" s="1"/>
  <c r="G55" i="3"/>
  <c r="V54" i="3"/>
  <c r="S54" i="3"/>
  <c r="S53" i="3" s="1"/>
  <c r="P54" i="3"/>
  <c r="X54" i="3" s="1"/>
  <c r="X53" i="3" s="1"/>
  <c r="M54" i="3"/>
  <c r="J54" i="3"/>
  <c r="G54" i="3"/>
  <c r="W54" i="3" s="1"/>
  <c r="V53" i="3"/>
  <c r="T53" i="3"/>
  <c r="Q53" i="3"/>
  <c r="P53" i="3"/>
  <c r="N53" i="3"/>
  <c r="K53" i="3"/>
  <c r="J53" i="3"/>
  <c r="J60" i="3" s="1"/>
  <c r="H53" i="3"/>
  <c r="E53" i="3"/>
  <c r="E60" i="3" s="1"/>
  <c r="V50" i="3"/>
  <c r="S50" i="3"/>
  <c r="P50" i="3"/>
  <c r="M50" i="3"/>
  <c r="W50" i="3" s="1"/>
  <c r="J50" i="3"/>
  <c r="X50" i="3" s="1"/>
  <c r="G50" i="3"/>
  <c r="V49" i="3"/>
  <c r="S49" i="3"/>
  <c r="S47" i="3" s="1"/>
  <c r="P49" i="3"/>
  <c r="X49" i="3" s="1"/>
  <c r="M49" i="3"/>
  <c r="J49" i="3"/>
  <c r="G49" i="3"/>
  <c r="G47" i="3" s="1"/>
  <c r="V48" i="3"/>
  <c r="V47" i="3" s="1"/>
  <c r="V51" i="3" s="1"/>
  <c r="S48" i="3"/>
  <c r="P48" i="3"/>
  <c r="M48" i="3"/>
  <c r="M47" i="3" s="1"/>
  <c r="J48" i="3"/>
  <c r="X48" i="3" s="1"/>
  <c r="X47" i="3" s="1"/>
  <c r="X51" i="3" s="1"/>
  <c r="G48" i="3"/>
  <c r="T47" i="3"/>
  <c r="T51" i="3" s="1"/>
  <c r="Q47" i="3"/>
  <c r="N47" i="3"/>
  <c r="N51" i="3" s="1"/>
  <c r="K47" i="3"/>
  <c r="H47" i="3"/>
  <c r="H51" i="3" s="1"/>
  <c r="E47" i="3"/>
  <c r="V46" i="3"/>
  <c r="S46" i="3"/>
  <c r="P46" i="3"/>
  <c r="X46" i="3" s="1"/>
  <c r="M46" i="3"/>
  <c r="J46" i="3"/>
  <c r="G46" i="3"/>
  <c r="W46" i="3" s="1"/>
  <c r="Y46" i="3" s="1"/>
  <c r="Z46" i="3" s="1"/>
  <c r="V45" i="3"/>
  <c r="S45" i="3"/>
  <c r="P45" i="3"/>
  <c r="M45" i="3"/>
  <c r="M43" i="3" s="1"/>
  <c r="J45" i="3"/>
  <c r="X45" i="3" s="1"/>
  <c r="G45" i="3"/>
  <c r="V44" i="3"/>
  <c r="S44" i="3"/>
  <c r="S43" i="3" s="1"/>
  <c r="P44" i="3"/>
  <c r="X44" i="3" s="1"/>
  <c r="X43" i="3" s="1"/>
  <c r="M44" i="3"/>
  <c r="J44" i="3"/>
  <c r="G44" i="3"/>
  <c r="W44" i="3" s="1"/>
  <c r="V43" i="3"/>
  <c r="T43" i="3"/>
  <c r="Q43" i="3"/>
  <c r="Q51" i="3" s="1"/>
  <c r="P43" i="3"/>
  <c r="N43" i="3"/>
  <c r="K43" i="3"/>
  <c r="K51" i="3" s="1"/>
  <c r="J43" i="3"/>
  <c r="H43" i="3"/>
  <c r="E43" i="3"/>
  <c r="E51" i="3" s="1"/>
  <c r="V42" i="3"/>
  <c r="S42" i="3"/>
  <c r="P42" i="3"/>
  <c r="M42" i="3"/>
  <c r="W42" i="3" s="1"/>
  <c r="Y42" i="3" s="1"/>
  <c r="Z42" i="3" s="1"/>
  <c r="J42" i="3"/>
  <c r="X42" i="3" s="1"/>
  <c r="G42" i="3"/>
  <c r="V41" i="3"/>
  <c r="S41" i="3"/>
  <c r="S39" i="3" s="1"/>
  <c r="P41" i="3"/>
  <c r="X41" i="3" s="1"/>
  <c r="M41" i="3"/>
  <c r="J41" i="3"/>
  <c r="G41" i="3"/>
  <c r="G39" i="3" s="1"/>
  <c r="V40" i="3"/>
  <c r="V39" i="3" s="1"/>
  <c r="S40" i="3"/>
  <c r="P40" i="3"/>
  <c r="M40" i="3"/>
  <c r="M39" i="3" s="1"/>
  <c r="J40" i="3"/>
  <c r="X40" i="3" s="1"/>
  <c r="X39" i="3" s="1"/>
  <c r="G40" i="3"/>
  <c r="T39" i="3"/>
  <c r="Q39" i="3"/>
  <c r="N39" i="3"/>
  <c r="K39" i="3"/>
  <c r="H39" i="3"/>
  <c r="E39" i="3"/>
  <c r="V36" i="3"/>
  <c r="S36" i="3"/>
  <c r="P36" i="3"/>
  <c r="M36" i="3"/>
  <c r="W36" i="3" s="1"/>
  <c r="Y36" i="3" s="1"/>
  <c r="Z36" i="3" s="1"/>
  <c r="J36" i="3"/>
  <c r="X36" i="3" s="1"/>
  <c r="G36" i="3"/>
  <c r="V35" i="3"/>
  <c r="S35" i="3"/>
  <c r="S33" i="3" s="1"/>
  <c r="P35" i="3"/>
  <c r="X35" i="3" s="1"/>
  <c r="M35" i="3"/>
  <c r="J35" i="3"/>
  <c r="G35" i="3"/>
  <c r="G33" i="3" s="1"/>
  <c r="V34" i="3"/>
  <c r="V33" i="3" s="1"/>
  <c r="S34" i="3"/>
  <c r="P34" i="3"/>
  <c r="M34" i="3"/>
  <c r="M33" i="3" s="1"/>
  <c r="J34" i="3"/>
  <c r="X34" i="3" s="1"/>
  <c r="X33" i="3" s="1"/>
  <c r="G34" i="3"/>
  <c r="T33" i="3"/>
  <c r="Q33" i="3"/>
  <c r="N33" i="3"/>
  <c r="K33" i="3"/>
  <c r="H33" i="3"/>
  <c r="E33" i="3"/>
  <c r="T32" i="3"/>
  <c r="V32" i="3" s="1"/>
  <c r="N32" i="3"/>
  <c r="P32" i="3" s="1"/>
  <c r="H32" i="3"/>
  <c r="J32" i="3" s="1"/>
  <c r="X32" i="3" s="1"/>
  <c r="V28" i="3"/>
  <c r="S28" i="3"/>
  <c r="S27" i="3" s="1"/>
  <c r="Q32" i="3" s="1"/>
  <c r="S32" i="3" s="1"/>
  <c r="P28" i="3"/>
  <c r="X28" i="3" s="1"/>
  <c r="X27" i="3" s="1"/>
  <c r="M28" i="3"/>
  <c r="J28" i="3"/>
  <c r="G28" i="3"/>
  <c r="W28" i="3" s="1"/>
  <c r="V27" i="3"/>
  <c r="T27" i="3"/>
  <c r="Q27" i="3"/>
  <c r="P27" i="3"/>
  <c r="N27" i="3"/>
  <c r="M27" i="3"/>
  <c r="K32" i="3" s="1"/>
  <c r="M32" i="3" s="1"/>
  <c r="K27" i="3"/>
  <c r="J27" i="3"/>
  <c r="H27" i="3"/>
  <c r="E27" i="3"/>
  <c r="V26" i="3"/>
  <c r="S26" i="3"/>
  <c r="P26" i="3"/>
  <c r="M26" i="3"/>
  <c r="W26" i="3" s="1"/>
  <c r="Y26" i="3" s="1"/>
  <c r="Z26" i="3" s="1"/>
  <c r="J26" i="3"/>
  <c r="X26" i="3" s="1"/>
  <c r="G26" i="3"/>
  <c r="V25" i="3"/>
  <c r="S25" i="3"/>
  <c r="S23" i="3" s="1"/>
  <c r="Q31" i="3" s="1"/>
  <c r="S31" i="3" s="1"/>
  <c r="P25" i="3"/>
  <c r="X25" i="3" s="1"/>
  <c r="M25" i="3"/>
  <c r="J25" i="3"/>
  <c r="G25" i="3"/>
  <c r="G23" i="3" s="1"/>
  <c r="E31" i="3" s="1"/>
  <c r="G31" i="3" s="1"/>
  <c r="W31" i="3" s="1"/>
  <c r="W24" i="3"/>
  <c r="Y24" i="3" s="1"/>
  <c r="Z24" i="3" s="1"/>
  <c r="V24" i="3"/>
  <c r="V23" i="3" s="1"/>
  <c r="T31" i="3" s="1"/>
  <c r="V31" i="3" s="1"/>
  <c r="S24" i="3"/>
  <c r="P24" i="3"/>
  <c r="M24" i="3"/>
  <c r="M23" i="3" s="1"/>
  <c r="K31" i="3" s="1"/>
  <c r="M31" i="3" s="1"/>
  <c r="J24" i="3"/>
  <c r="X24" i="3" s="1"/>
  <c r="G24" i="3"/>
  <c r="T23" i="3"/>
  <c r="Q23" i="3"/>
  <c r="N23" i="3"/>
  <c r="K23" i="3"/>
  <c r="H23" i="3"/>
  <c r="E23" i="3"/>
  <c r="V22" i="3"/>
  <c r="S22" i="3"/>
  <c r="S13" i="3" s="1"/>
  <c r="P22" i="3"/>
  <c r="X22" i="3" s="1"/>
  <c r="M22" i="3"/>
  <c r="J22" i="3"/>
  <c r="G22" i="3"/>
  <c r="W22" i="3" s="1"/>
  <c r="W21" i="3"/>
  <c r="Y21" i="3" s="1"/>
  <c r="Z21" i="3" s="1"/>
  <c r="J21" i="3"/>
  <c r="X21" i="3" s="1"/>
  <c r="G21" i="3"/>
  <c r="X20" i="3"/>
  <c r="J20" i="3"/>
  <c r="G20" i="3"/>
  <c r="W20" i="3" s="1"/>
  <c r="Y20" i="3" s="1"/>
  <c r="Z20" i="3" s="1"/>
  <c r="W19" i="3"/>
  <c r="J19" i="3"/>
  <c r="X19" i="3" s="1"/>
  <c r="G19" i="3"/>
  <c r="X18" i="3"/>
  <c r="J18" i="3"/>
  <c r="G18" i="3"/>
  <c r="W18" i="3" s="1"/>
  <c r="Y18" i="3" s="1"/>
  <c r="Z18" i="3" s="1"/>
  <c r="W17" i="3"/>
  <c r="Y17" i="3" s="1"/>
  <c r="Z17" i="3" s="1"/>
  <c r="J17" i="3"/>
  <c r="X17" i="3" s="1"/>
  <c r="G17" i="3"/>
  <c r="X16" i="3"/>
  <c r="J16" i="3"/>
  <c r="G16" i="3"/>
  <c r="G13" i="3" s="1"/>
  <c r="V15" i="3"/>
  <c r="S15" i="3"/>
  <c r="P15" i="3"/>
  <c r="X15" i="3" s="1"/>
  <c r="M15" i="3"/>
  <c r="W15" i="3" s="1"/>
  <c r="V14" i="3"/>
  <c r="V13" i="3" s="1"/>
  <c r="S14" i="3"/>
  <c r="P14" i="3"/>
  <c r="M14" i="3"/>
  <c r="M13" i="3" s="1"/>
  <c r="J14" i="3"/>
  <c r="X14" i="3" s="1"/>
  <c r="G14" i="3"/>
  <c r="T13" i="3"/>
  <c r="Q13" i="3"/>
  <c r="N13" i="3"/>
  <c r="K13" i="3"/>
  <c r="H13" i="3"/>
  <c r="E13" i="3"/>
  <c r="H105" i="2"/>
  <c r="E105" i="2"/>
  <c r="C105" i="2"/>
  <c r="H99" i="2"/>
  <c r="E99" i="2"/>
  <c r="C99" i="2"/>
  <c r="H91" i="2"/>
  <c r="C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91" i="2" s="1"/>
  <c r="H30" i="1"/>
  <c r="G30" i="1"/>
  <c r="F30" i="1"/>
  <c r="E30" i="1"/>
  <c r="D30" i="1"/>
  <c r="N29" i="1"/>
  <c r="K29" i="1" s="1"/>
  <c r="J29" i="1"/>
  <c r="B29" i="1"/>
  <c r="J28" i="1"/>
  <c r="J30" i="1" s="1"/>
  <c r="J27" i="1"/>
  <c r="Y69" i="3" l="1"/>
  <c r="Z69" i="3" s="1"/>
  <c r="Q30" i="3"/>
  <c r="Y67" i="3"/>
  <c r="Z67" i="3" s="1"/>
  <c r="Y70" i="3"/>
  <c r="Z70" i="3" s="1"/>
  <c r="X13" i="3"/>
  <c r="T30" i="3"/>
  <c r="Y19" i="3"/>
  <c r="Z19" i="3" s="1"/>
  <c r="X23" i="3"/>
  <c r="Y28" i="3"/>
  <c r="Z28" i="3" s="1"/>
  <c r="W27" i="3"/>
  <c r="Y27" i="3" s="1"/>
  <c r="Z27" i="3" s="1"/>
  <c r="M51" i="3"/>
  <c r="S51" i="3"/>
  <c r="Y50" i="3"/>
  <c r="Z50" i="3" s="1"/>
  <c r="M60" i="3"/>
  <c r="Y44" i="3"/>
  <c r="Z44" i="3" s="1"/>
  <c r="Y22" i="3"/>
  <c r="Z22" i="3" s="1"/>
  <c r="K30" i="3"/>
  <c r="Y15" i="3"/>
  <c r="Z15" i="3" s="1"/>
  <c r="E30" i="3"/>
  <c r="Y54" i="3"/>
  <c r="Z54" i="3" s="1"/>
  <c r="W57" i="3"/>
  <c r="Y58" i="3"/>
  <c r="Z58" i="3" s="1"/>
  <c r="Y59" i="3"/>
  <c r="Z59" i="3" s="1"/>
  <c r="W34" i="3"/>
  <c r="W40" i="3"/>
  <c r="W45" i="3"/>
  <c r="Y45" i="3" s="1"/>
  <c r="Z45" i="3" s="1"/>
  <c r="W48" i="3"/>
  <c r="W55" i="3"/>
  <c r="Y55" i="3" s="1"/>
  <c r="Z55" i="3" s="1"/>
  <c r="W63" i="3"/>
  <c r="W68" i="3"/>
  <c r="Y68" i="3" s="1"/>
  <c r="Z68" i="3" s="1"/>
  <c r="K117" i="3"/>
  <c r="W133" i="3"/>
  <c r="Y135" i="3"/>
  <c r="Z135" i="3" s="1"/>
  <c r="J13" i="3"/>
  <c r="P13" i="3"/>
  <c r="J23" i="3"/>
  <c r="H31" i="3" s="1"/>
  <c r="J31" i="3" s="1"/>
  <c r="P23" i="3"/>
  <c r="N31" i="3" s="1"/>
  <c r="P31" i="3" s="1"/>
  <c r="G27" i="3"/>
  <c r="E32" i="3" s="1"/>
  <c r="G32" i="3" s="1"/>
  <c r="W32" i="3" s="1"/>
  <c r="Y32" i="3" s="1"/>
  <c r="Z32" i="3" s="1"/>
  <c r="J33" i="3"/>
  <c r="P33" i="3"/>
  <c r="J39" i="3"/>
  <c r="P39" i="3"/>
  <c r="G43" i="3"/>
  <c r="G51" i="3" s="1"/>
  <c r="J47" i="3"/>
  <c r="J51" i="3" s="1"/>
  <c r="P47" i="3"/>
  <c r="P51" i="3" s="1"/>
  <c r="G53" i="3"/>
  <c r="G60" i="3" s="1"/>
  <c r="P57" i="3"/>
  <c r="P60" i="3" s="1"/>
  <c r="J62" i="3"/>
  <c r="P62" i="3"/>
  <c r="G66" i="3"/>
  <c r="Y93" i="3"/>
  <c r="Z93" i="3" s="1"/>
  <c r="Y94" i="3"/>
  <c r="Z94" i="3" s="1"/>
  <c r="Y95" i="3"/>
  <c r="Z95" i="3" s="1"/>
  <c r="Y96" i="3"/>
  <c r="Z96" i="3" s="1"/>
  <c r="Y97" i="3"/>
  <c r="Z97" i="3" s="1"/>
  <c r="Y98" i="3"/>
  <c r="Z98" i="3" s="1"/>
  <c r="Y99" i="3"/>
  <c r="Z99" i="3" s="1"/>
  <c r="Y100" i="3"/>
  <c r="Z100" i="3" s="1"/>
  <c r="Y101" i="3"/>
  <c r="Z101" i="3" s="1"/>
  <c r="Y102" i="3"/>
  <c r="Z102" i="3" s="1"/>
  <c r="Y103" i="3"/>
  <c r="Z103" i="3" s="1"/>
  <c r="Y104" i="3"/>
  <c r="Z104" i="3" s="1"/>
  <c r="N117" i="3"/>
  <c r="I29" i="1"/>
  <c r="W14" i="3"/>
  <c r="W16" i="3"/>
  <c r="Y16" i="3" s="1"/>
  <c r="Z16" i="3" s="1"/>
  <c r="W25" i="3"/>
  <c r="Y25" i="3" s="1"/>
  <c r="Z25" i="3" s="1"/>
  <c r="W35" i="3"/>
  <c r="Y35" i="3" s="1"/>
  <c r="Z35" i="3" s="1"/>
  <c r="W41" i="3"/>
  <c r="Y41" i="3" s="1"/>
  <c r="Z41" i="3" s="1"/>
  <c r="W49" i="3"/>
  <c r="Y49" i="3" s="1"/>
  <c r="Z49" i="3" s="1"/>
  <c r="W64" i="3"/>
  <c r="Y64" i="3" s="1"/>
  <c r="Z64" i="3" s="1"/>
  <c r="Y92" i="3"/>
  <c r="Z92" i="3" s="1"/>
  <c r="Y106" i="3"/>
  <c r="Z106" i="3" s="1"/>
  <c r="W105" i="3"/>
  <c r="E117" i="3"/>
  <c r="H117" i="3"/>
  <c r="Q117" i="3"/>
  <c r="M117" i="3"/>
  <c r="W119" i="3"/>
  <c r="Y110" i="3"/>
  <c r="Z110" i="3" s="1"/>
  <c r="T117" i="3"/>
  <c r="P117" i="3"/>
  <c r="V117" i="3"/>
  <c r="Y126" i="3"/>
  <c r="Z126" i="3" s="1"/>
  <c r="G145" i="3"/>
  <c r="X107" i="3"/>
  <c r="X105" i="3" s="1"/>
  <c r="W114" i="3"/>
  <c r="X128" i="3"/>
  <c r="J127" i="3"/>
  <c r="K145" i="3"/>
  <c r="W142" i="3"/>
  <c r="Y166" i="3"/>
  <c r="Z166" i="3" s="1"/>
  <c r="W111" i="3"/>
  <c r="Y111" i="3" s="1"/>
  <c r="Z111" i="3" s="1"/>
  <c r="X114" i="3"/>
  <c r="X113" i="3" s="1"/>
  <c r="X121" i="3"/>
  <c r="Y121" i="3" s="1"/>
  <c r="Z121" i="3" s="1"/>
  <c r="W128" i="3"/>
  <c r="X135" i="3"/>
  <c r="N145" i="3"/>
  <c r="J164" i="3"/>
  <c r="P164" i="3"/>
  <c r="J193" i="3"/>
  <c r="X189" i="3"/>
  <c r="X193" i="3" s="1"/>
  <c r="J105" i="3"/>
  <c r="J117" i="3" s="1"/>
  <c r="G109" i="3"/>
  <c r="X112" i="3"/>
  <c r="X109" i="3" s="1"/>
  <c r="G113" i="3"/>
  <c r="S113" i="3"/>
  <c r="S117" i="3" s="1"/>
  <c r="G119" i="3"/>
  <c r="G131" i="3" s="1"/>
  <c r="X120" i="3"/>
  <c r="Y120" i="3" s="1"/>
  <c r="Z120" i="3" s="1"/>
  <c r="J119" i="3"/>
  <c r="V119" i="3"/>
  <c r="V131" i="3" s="1"/>
  <c r="M123" i="3"/>
  <c r="M131" i="3" s="1"/>
  <c r="W124" i="3"/>
  <c r="G133" i="3"/>
  <c r="X134" i="3"/>
  <c r="X133" i="3" s="1"/>
  <c r="J133" i="3"/>
  <c r="V133" i="3"/>
  <c r="M137" i="3"/>
  <c r="M145" i="3" s="1"/>
  <c r="W138" i="3"/>
  <c r="E145" i="3"/>
  <c r="Q145" i="3"/>
  <c r="Y150" i="3"/>
  <c r="Z150" i="3" s="1"/>
  <c r="X155" i="3"/>
  <c r="Y155" i="3" s="1"/>
  <c r="Z155" i="3" s="1"/>
  <c r="Y178" i="3"/>
  <c r="Z178" i="3" s="1"/>
  <c r="W183" i="3"/>
  <c r="Y183" i="3" s="1"/>
  <c r="Z183" i="3" s="1"/>
  <c r="X183" i="3"/>
  <c r="X129" i="3"/>
  <c r="Y129" i="3" s="1"/>
  <c r="Z129" i="3" s="1"/>
  <c r="H145" i="3"/>
  <c r="T145" i="3"/>
  <c r="V145" i="3"/>
  <c r="X144" i="3"/>
  <c r="Y144" i="3" s="1"/>
  <c r="Z144" i="3" s="1"/>
  <c r="W156" i="3"/>
  <c r="Y147" i="3"/>
  <c r="Z147" i="3" s="1"/>
  <c r="X156" i="3"/>
  <c r="J187" i="3"/>
  <c r="X185" i="3"/>
  <c r="X187" i="3" s="1"/>
  <c r="Y196" i="3"/>
  <c r="Z196" i="3" s="1"/>
  <c r="W195" i="3"/>
  <c r="Y195" i="3" s="1"/>
  <c r="Z195" i="3" s="1"/>
  <c r="Y201" i="3"/>
  <c r="Z201" i="3" s="1"/>
  <c r="W200" i="3"/>
  <c r="Y200" i="3" s="1"/>
  <c r="Z200" i="3" s="1"/>
  <c r="Y206" i="3"/>
  <c r="Z206" i="3" s="1"/>
  <c r="W205" i="3"/>
  <c r="Y205" i="3" s="1"/>
  <c r="Z205" i="3" s="1"/>
  <c r="J141" i="3"/>
  <c r="J145" i="3" s="1"/>
  <c r="P141" i="3"/>
  <c r="P145" i="3" s="1"/>
  <c r="W164" i="3"/>
  <c r="Y164" i="3" s="1"/>
  <c r="Z164" i="3" s="1"/>
  <c r="Y158" i="3"/>
  <c r="Z158" i="3" s="1"/>
  <c r="Y162" i="3"/>
  <c r="Z162" i="3" s="1"/>
  <c r="Y167" i="3"/>
  <c r="Z167" i="3" s="1"/>
  <c r="M176" i="3"/>
  <c r="Y175" i="3"/>
  <c r="Z175" i="3" s="1"/>
  <c r="P183" i="3"/>
  <c r="Y179" i="3"/>
  <c r="Z179" i="3" s="1"/>
  <c r="X209" i="3"/>
  <c r="X222" i="3" s="1"/>
  <c r="Y210" i="3"/>
  <c r="Z210" i="3" s="1"/>
  <c r="Y169" i="3"/>
  <c r="Z169" i="3" s="1"/>
  <c r="J176" i="3"/>
  <c r="W209" i="3"/>
  <c r="Y211" i="3"/>
  <c r="Z211" i="3" s="1"/>
  <c r="Y212" i="3"/>
  <c r="Z212" i="3" s="1"/>
  <c r="Y213" i="3"/>
  <c r="Z213" i="3" s="1"/>
  <c r="Y214" i="3"/>
  <c r="Z214" i="3" s="1"/>
  <c r="Y215" i="3"/>
  <c r="Z215" i="3" s="1"/>
  <c r="Y216" i="3"/>
  <c r="Z216" i="3" s="1"/>
  <c r="Y217" i="3"/>
  <c r="Z217" i="3" s="1"/>
  <c r="Y218" i="3"/>
  <c r="Z218" i="3" s="1"/>
  <c r="Y219" i="3"/>
  <c r="Z219" i="3" s="1"/>
  <c r="Y220" i="3"/>
  <c r="Z220" i="3" s="1"/>
  <c r="Y221" i="3"/>
  <c r="Z221" i="3" s="1"/>
  <c r="Y160" i="3"/>
  <c r="Z160" i="3" s="1"/>
  <c r="S176" i="3"/>
  <c r="Y174" i="3"/>
  <c r="Z174" i="3" s="1"/>
  <c r="J183" i="3"/>
  <c r="V183" i="3"/>
  <c r="Y181" i="3"/>
  <c r="Z181" i="3" s="1"/>
  <c r="W187" i="3"/>
  <c r="Y187" i="3" s="1"/>
  <c r="Z187" i="3" s="1"/>
  <c r="Y185" i="3"/>
  <c r="Z185" i="3" s="1"/>
  <c r="W193" i="3"/>
  <c r="Y193" i="3" s="1"/>
  <c r="Z193" i="3" s="1"/>
  <c r="Y189" i="3"/>
  <c r="Z189" i="3" s="1"/>
  <c r="J222" i="3"/>
  <c r="V222" i="3"/>
  <c r="W168" i="3"/>
  <c r="Y168" i="3" s="1"/>
  <c r="Z168" i="3" s="1"/>
  <c r="G176" i="3"/>
  <c r="J195" i="3"/>
  <c r="P195" i="3"/>
  <c r="P222" i="3" s="1"/>
  <c r="X127" i="3" l="1"/>
  <c r="Y128" i="3"/>
  <c r="Z128" i="3" s="1"/>
  <c r="W127" i="3"/>
  <c r="Y127" i="3" s="1"/>
  <c r="Z127" i="3" s="1"/>
  <c r="Y107" i="3"/>
  <c r="Z107" i="3" s="1"/>
  <c r="N30" i="3"/>
  <c r="Y134" i="3"/>
  <c r="Z134" i="3" s="1"/>
  <c r="X141" i="3"/>
  <c r="X145" i="3" s="1"/>
  <c r="J131" i="3"/>
  <c r="G117" i="3"/>
  <c r="X117" i="3"/>
  <c r="Y142" i="3"/>
  <c r="Z142" i="3" s="1"/>
  <c r="W141" i="3"/>
  <c r="W113" i="3"/>
  <c r="Y114" i="3"/>
  <c r="Z114" i="3" s="1"/>
  <c r="Y112" i="3"/>
  <c r="Z112" i="3" s="1"/>
  <c r="Y105" i="3"/>
  <c r="Z105" i="3" s="1"/>
  <c r="W23" i="3"/>
  <c r="Y23" i="3" s="1"/>
  <c r="Z23" i="3" s="1"/>
  <c r="H30" i="3"/>
  <c r="Y133" i="3"/>
  <c r="Z133" i="3" s="1"/>
  <c r="Y63" i="3"/>
  <c r="Z63" i="3" s="1"/>
  <c r="W62" i="3"/>
  <c r="Y62" i="3" s="1"/>
  <c r="Z62" i="3" s="1"/>
  <c r="Y40" i="3"/>
  <c r="Z40" i="3" s="1"/>
  <c r="W39" i="3"/>
  <c r="Y39" i="3" s="1"/>
  <c r="Z39" i="3" s="1"/>
  <c r="W60" i="3"/>
  <c r="Y60" i="3" s="1"/>
  <c r="Z60" i="3" s="1"/>
  <c r="Y57" i="3"/>
  <c r="Z57" i="3" s="1"/>
  <c r="G30" i="3"/>
  <c r="E29" i="3"/>
  <c r="W222" i="3"/>
  <c r="Y222" i="3" s="1"/>
  <c r="Z222" i="3" s="1"/>
  <c r="Y209" i="3"/>
  <c r="Z209" i="3" s="1"/>
  <c r="W137" i="3"/>
  <c r="Y137" i="3" s="1"/>
  <c r="Z137" i="3" s="1"/>
  <c r="Y138" i="3"/>
  <c r="Z138" i="3" s="1"/>
  <c r="W176" i="3"/>
  <c r="Y176" i="3" s="1"/>
  <c r="Z176" i="3" s="1"/>
  <c r="Y156" i="3"/>
  <c r="Z156" i="3" s="1"/>
  <c r="W123" i="3"/>
  <c r="Y123" i="3" s="1"/>
  <c r="Z123" i="3" s="1"/>
  <c r="Y124" i="3"/>
  <c r="Z124" i="3" s="1"/>
  <c r="X119" i="3"/>
  <c r="X131" i="3" s="1"/>
  <c r="W109" i="3"/>
  <c r="Y109" i="3" s="1"/>
  <c r="Z109" i="3" s="1"/>
  <c r="Y34" i="3"/>
  <c r="Z34" i="3" s="1"/>
  <c r="W33" i="3"/>
  <c r="Y33" i="3" s="1"/>
  <c r="Z33" i="3" s="1"/>
  <c r="W53" i="3"/>
  <c r="Y53" i="3" s="1"/>
  <c r="Z53" i="3" s="1"/>
  <c r="W43" i="3"/>
  <c r="Y43" i="3" s="1"/>
  <c r="Z43" i="3" s="1"/>
  <c r="V30" i="3"/>
  <c r="V29" i="3" s="1"/>
  <c r="V37" i="3" s="1"/>
  <c r="V223" i="3" s="1"/>
  <c r="L28" i="1" s="1"/>
  <c r="T29" i="3"/>
  <c r="S30" i="3"/>
  <c r="S29" i="3" s="1"/>
  <c r="S37" i="3" s="1"/>
  <c r="S223" i="3" s="1"/>
  <c r="L27" i="1" s="1"/>
  <c r="Q29" i="3"/>
  <c r="Y14" i="3"/>
  <c r="Z14" i="3" s="1"/>
  <c r="W13" i="3"/>
  <c r="X31" i="3"/>
  <c r="Y31" i="3" s="1"/>
  <c r="Z31" i="3" s="1"/>
  <c r="Y48" i="3"/>
  <c r="Z48" i="3" s="1"/>
  <c r="W47" i="3"/>
  <c r="M30" i="3"/>
  <c r="M29" i="3" s="1"/>
  <c r="M37" i="3" s="1"/>
  <c r="M223" i="3" s="1"/>
  <c r="M225" i="3" s="1"/>
  <c r="K29" i="3"/>
  <c r="W66" i="3"/>
  <c r="Y66" i="3" s="1"/>
  <c r="Z66" i="3" s="1"/>
  <c r="V225" i="3" l="1"/>
  <c r="L30" i="1"/>
  <c r="W51" i="3"/>
  <c r="Y51" i="3" s="1"/>
  <c r="Z51" i="3" s="1"/>
  <c r="Y47" i="3"/>
  <c r="Z47" i="3" s="1"/>
  <c r="Y13" i="3"/>
  <c r="Z13" i="3" s="1"/>
  <c r="W117" i="3"/>
  <c r="Y113" i="3"/>
  <c r="P30" i="3"/>
  <c r="P29" i="3" s="1"/>
  <c r="P37" i="3" s="1"/>
  <c r="P223" i="3" s="1"/>
  <c r="P225" i="3" s="1"/>
  <c r="N29" i="3"/>
  <c r="Y119" i="3"/>
  <c r="Z119" i="3" s="1"/>
  <c r="W145" i="3"/>
  <c r="Y145" i="3" s="1"/>
  <c r="Z145" i="3" s="1"/>
  <c r="Y141" i="3"/>
  <c r="Z141" i="3" s="1"/>
  <c r="S225" i="3"/>
  <c r="W131" i="3"/>
  <c r="Y131" i="3" s="1"/>
  <c r="Z131" i="3" s="1"/>
  <c r="G29" i="3"/>
  <c r="G37" i="3" s="1"/>
  <c r="G223" i="3" s="1"/>
  <c r="C27" i="1" s="1"/>
  <c r="W30" i="3"/>
  <c r="J30" i="3"/>
  <c r="H29" i="3"/>
  <c r="W29" i="3" l="1"/>
  <c r="G225" i="3"/>
  <c r="N27" i="1"/>
  <c r="B27" i="1"/>
  <c r="X30" i="3"/>
  <c r="X29" i="3" s="1"/>
  <c r="X37" i="3" s="1"/>
  <c r="X223" i="3" s="1"/>
  <c r="J29" i="3"/>
  <c r="J37" i="3" s="1"/>
  <c r="J223" i="3" s="1"/>
  <c r="C28" i="1" s="1"/>
  <c r="Z113" i="3"/>
  <c r="Y117" i="3"/>
  <c r="Z117" i="3" s="1"/>
  <c r="Y29" i="3" l="1"/>
  <c r="Z29" i="3" s="1"/>
  <c r="W37" i="3"/>
  <c r="J225" i="3"/>
  <c r="C30" i="1"/>
  <c r="N28" i="1"/>
  <c r="B28" i="1"/>
  <c r="B30" i="1" s="1"/>
  <c r="I27" i="1"/>
  <c r="K27" i="1"/>
  <c r="Y30" i="3"/>
  <c r="Z30" i="3" s="1"/>
  <c r="X225" i="3" l="1"/>
  <c r="M29" i="1"/>
  <c r="M30" i="1" s="1"/>
  <c r="I28" i="1"/>
  <c r="I30" i="1" s="1"/>
  <c r="N30" i="1"/>
  <c r="K28" i="1"/>
  <c r="K30" i="1" s="1"/>
  <c r="W223" i="3"/>
  <c r="W225" i="3" s="1"/>
  <c r="Y37" i="3"/>
  <c r="Y223" i="3" l="1"/>
  <c r="Z223" i="3" s="1"/>
  <c r="Z37" i="3"/>
</calcChain>
</file>

<file path=xl/sharedStrings.xml><?xml version="1.0" encoding="utf-8"?>
<sst xmlns="http://schemas.openxmlformats.org/spreadsheetml/2006/main" count="1138" uniqueCount="555">
  <si>
    <t xml:space="preserve">
</t>
  </si>
  <si>
    <t>Додаток №_4____</t>
  </si>
  <si>
    <t>до Договору про надання гранту №_4EVE41-26223_</t>
  </si>
  <si>
    <t>від "__12__" _жовтня___ 2021 року</t>
  </si>
  <si>
    <t>Назва конкурсної програми:</t>
  </si>
  <si>
    <t>Знакові події</t>
  </si>
  <si>
    <t>Назва ЛОТ-у:</t>
  </si>
  <si>
    <t>ЛОТ4. Знакові події в історії України</t>
  </si>
  <si>
    <t>Назва Грантоотримувача:</t>
  </si>
  <si>
    <t>Львівський національний академічний театр опери та балету імені Соломії Крушельницької</t>
  </si>
  <si>
    <t>Назва проєкту:</t>
  </si>
  <si>
    <t>“ Народження Незалежності” : концерт-дійство на площі перел Львівською національною оперою</t>
  </si>
  <si>
    <t>Дата початку проєкту:</t>
  </si>
  <si>
    <t>08.2021 року</t>
  </si>
  <si>
    <t>Дата завершення проєкту:</t>
  </si>
  <si>
    <t>22.10.2021 року</t>
  </si>
  <si>
    <t xml:space="preserve">  ЗВІТ</t>
  </si>
  <si>
    <t>про надходження та використання коштів для реалізації проєкту</t>
  </si>
  <si>
    <t>за період з _01.08.2021_____________ по _21.10._________________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</si>
  <si>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</si>
  <si>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</si>
  <si>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</si>
  <si>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</si>
  <si>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
(повна назва організації)</t>
  </si>
  <si>
    <t>Кошти державного та місцевих бюджетів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</si>
  <si>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</si>
  <si>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</si>
  <si>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</si>
  <si>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</si>
  <si>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</si>
  <si>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</si>
  <si>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</si>
  <si>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</si>
  <si>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</si>
  <si>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</si>
  <si>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</si>
  <si>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</si>
  <si>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</si>
  <si>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</si>
  <si>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</si>
  <si>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</si>
  <si>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</si>
  <si>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</si>
  <si>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</si>
  <si>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</si>
  <si>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</si>
  <si>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</si>
  <si>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</si>
  <si>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</si>
  <si>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</si>
  <si>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</si>
  <si>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</si>
  <si>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</si>
  <si>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</si>
  <si>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до Звіту незалежного аудитора</t>
  </si>
  <si>
    <t>"__16__" __жовтня____ 2021 року</t>
  </si>
  <si>
    <t>*Реєстр документів, що підтверджують достовірність витрат та цільове використання коштів</t>
  </si>
  <si>
    <t>за проєктом _№ 4EVE41-26223_Концерт-дійство “ Народження Незалежності”___</t>
  </si>
  <si>
    <t>у період з _01.06.2020___ року по ___12.10.2021__________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</si>
  <si>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</si>
  <si>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</si>
  <si>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</si>
  <si>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Найменування витрат</t>
  </si>
  <si>
    <t>Сума, грн.</t>
  </si>
  <si>
    <t>Назва контрагента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</si>
  <si>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</si>
  <si>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</si>
  <si>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</si>
  <si>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</si>
  <si>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1.1.1</t>
  </si>
  <si>
    <t>Стасюк Степан Степанович - заступник генерального директора-художнього керівника з комерційних питань  (керівник проєкту)</t>
  </si>
  <si>
    <t>Стасюк Степан Степанович ( 2929506436)</t>
  </si>
  <si>
    <t xml:space="preserve"> Договір № 4EVE41-26223 від 12.08.2021 року про надання гранту від 12.08.2021 року; Додаток № 2 до договору про надання гранту № 4EVE41-26223 від 12.08.2021 року</t>
  </si>
  <si>
    <t>Відомість нарахування коштів № 49 ( премія з УКФ за орг. Конц. -дійства “ Народження незалежності № 49 від 28.08.2021 року</t>
  </si>
  <si>
    <t>Платіжне доручення № 1166 від 28.08.2021 року (Премія УКФ),  Платіжне доручення № 1167 від 28.08.201 року ( премія УКФ); Платіжне доручення № 1163 від 28.08.2021 року ( ПДФО з виплати премії УКФ); Платіжне доручення № 1164 від 28.08.2021 року ( військ. збір із премії УКФ).</t>
  </si>
  <si>
    <t>1.1.2</t>
  </si>
  <si>
    <t>Вовкун Василь Володимирович - генеральний директор-художній керівник (режисер-постановник проєкту)</t>
  </si>
  <si>
    <t>Вовкун Василь Володимирович  (2098612950)</t>
  </si>
  <si>
    <t>Відомість розподілу виплат від 28.08.2021 року № 210828РВ000021333189</t>
  </si>
  <si>
    <t>1.1.3</t>
  </si>
  <si>
    <t>Швед Михайло Богданович - заступник генерального директора-художнього керівника по міжнародних зв'язках та творчих питаннях (відповідальний за реалізацію творчої частини проєкту)</t>
  </si>
  <si>
    <t>Швед Михайло Богданович ( 2881407159)</t>
  </si>
  <si>
    <t>1.1.4</t>
  </si>
  <si>
    <t>Чередніченко Іван Володимирович - керівник музичної частини (диригент-постановник проекту)</t>
  </si>
  <si>
    <t>Чередніченко Іван Володимирович  (3193712195)</t>
  </si>
  <si>
    <t>1.1.5</t>
  </si>
  <si>
    <t>Яценко Вадим Русланович - хормейстер (хормейстер-постановник проєкту)</t>
  </si>
  <si>
    <t>Яценко Вадим Русланович (3444217192)</t>
  </si>
  <si>
    <t>1.1.6</t>
  </si>
  <si>
    <t>Дрозд Марія Богданівна - заступник керівника літературно-драматергічної частини (рекламний та інформаційний супровід проєкту)</t>
  </si>
  <si>
    <t>Дрозд Марія Богданівна ( 3470506482)</t>
  </si>
  <si>
    <t>1.1.7</t>
  </si>
  <si>
    <t>Дацишин Данило Євгенович - начальник виробничих майстерень (відповідальний за виготовлення сценографії проєкту)</t>
  </si>
  <si>
    <t>Дацишин Данило Євгенович ( 3247303611)</t>
  </si>
  <si>
    <t>1.1.8</t>
  </si>
  <si>
    <t>Шуманська Уляна Анатоліївна — заступник начальника відділу матеріально-технічного постачання і складського обліку (бухгалтер проєкту)</t>
  </si>
  <si>
    <t>Шуманська Уляна Анатоліївна ( 2288616368)</t>
  </si>
  <si>
    <t>1.1.9</t>
  </si>
  <si>
    <t>Варська Ольга Миронівна - начальник відділу з публічних закупівель (проведення закупівель по проєкту)</t>
  </si>
  <si>
    <t>Варська Ольга Миронівна ( 3076707807)</t>
  </si>
  <si>
    <t>1.3.1</t>
  </si>
  <si>
    <t>Марчелло Алджері (балетмейстер)</t>
  </si>
  <si>
    <t>Алгері Марчелло ( 2267426499)</t>
  </si>
  <si>
    <t>Договір № 18-08/21 про надання послуг від 19.08.2021 року</t>
  </si>
  <si>
    <t>Акт приймання-передачі наданих послуг по Договору про надання послуг від 19.08.2021 року № 19.08./2021 від 23.08.2021 року</t>
  </si>
  <si>
    <t>Прибутковий касовий ордер №379 від 26.08.2021 року. Видатковий касовий ордер  від 26.08. 2021 року. Платіжне доручення № 1135 від 26.08.2021 року (ПДФО із фіз. Осіб за ЦПХ).платіжне доручення № 1136 від 26.08.2021 року (військ. Збір із догов. ЦПХ)</t>
  </si>
  <si>
    <t>1.4.1</t>
  </si>
  <si>
    <t>Штатні працівники</t>
  </si>
  <si>
    <t>Додаток № 2 до договору про надання гранту № 4EVE41-26223 від 12.08.2021 року</t>
  </si>
  <si>
    <t>Платіжне доручення № 1165 від 28.08.2021 року ( нарах. ЄСВ 22% на премію)</t>
  </si>
  <si>
    <t>1.4.3</t>
  </si>
  <si>
    <t>За договорами ЦПХ</t>
  </si>
  <si>
    <t>Платіжне доручення № 1137 від 26.08.2021 року ( нарах. ЄСВ 22% на догов. ЦПХ)</t>
  </si>
  <si>
    <t>4.2.1</t>
  </si>
  <si>
    <t>Оренда сценічних конструкцій</t>
  </si>
  <si>
    <t>ФОП Борис Богдан Васильович ( 2865315093)</t>
  </si>
  <si>
    <t>Договір № 20-08/2011 надання послуг від 20.08.2021 року, Додаток № 1 до Договору надання послуг від 20.08.2021р. № 20-08/2021, Додаткова угода № 1 до договору про надання послуг від 20.08.2021р. № 20-08/2021 від 25.08.2021 року,Додаткова угода № 1 до Договору про надання послуг від 20.08.2021р. № 20-08/2021 від 11.10.2021 року</t>
  </si>
  <si>
    <t>Акт надання послуг № 2 від 25 серпня 2021 року</t>
  </si>
  <si>
    <t>Платіжне доручення № 1190 від 30.08.2021 року ( част. Оплата за послуги з ор-ції пров.)</t>
  </si>
  <si>
    <t>4.2.1.1</t>
  </si>
  <si>
    <t>елемент риштування Layher</t>
  </si>
  <si>
    <t>4.2.1.2</t>
  </si>
  <si>
    <t>балка Н20</t>
  </si>
  <si>
    <t>4.2.1.3</t>
  </si>
  <si>
    <t>фанерні щити ФСФ 18 мм</t>
  </si>
  <si>
    <t>4.2.1.4</t>
  </si>
  <si>
    <t>тент ПВХ 610г/квм</t>
  </si>
  <si>
    <t>4.2.1.5</t>
  </si>
  <si>
    <t>опори  конструкції</t>
  </si>
  <si>
    <t>4.2.1.6</t>
  </si>
  <si>
    <t>бак водяний (противага) 1000л</t>
  </si>
  <si>
    <t>4.2.1.7</t>
  </si>
  <si>
    <t>ковролін виставковий / тканина для спідниць</t>
  </si>
  <si>
    <t>4.2.1.8</t>
  </si>
  <si>
    <t>тканина для спідниць (підкладкова тканина чорного кольору)</t>
  </si>
  <si>
    <t>4.2.1.9</t>
  </si>
  <si>
    <t>лінолеум</t>
  </si>
  <si>
    <t>4.1.10</t>
  </si>
  <si>
    <t>банерна сітка вкл/друк/канати/ел краплення</t>
  </si>
  <si>
    <t>4.2.2</t>
  </si>
  <si>
    <t>Оренда освітлювального обладнання</t>
  </si>
  <si>
    <t>4.2.2.1</t>
  </si>
  <si>
    <t>прожектор рухомий 17R beam/spot 350W</t>
  </si>
  <si>
    <t>4.2.2.2</t>
  </si>
  <si>
    <t>прожектор рухомий LED wash zoom 19x15W RGBW К10</t>
  </si>
  <si>
    <t>4.2.2.3</t>
  </si>
  <si>
    <t>прожектор заливаючий LED par 18x10W RGBW</t>
  </si>
  <si>
    <t>4.2.2.4</t>
  </si>
  <si>
    <t>прожектор пульсуючий LED 200W</t>
  </si>
  <si>
    <t>4.2.2.5</t>
  </si>
  <si>
    <t>прожектор осліплюючий LED 200W</t>
  </si>
  <si>
    <t>4.2.2.6</t>
  </si>
  <si>
    <t>прожектор заливаючий ARRI2000</t>
  </si>
  <si>
    <t>4.2.2.7</t>
  </si>
  <si>
    <t>прожектор заливаючий LED flood 100W (техзони/банери тощо)</t>
  </si>
  <si>
    <t>4.2.2.8</t>
  </si>
  <si>
    <t>прожектор слідкуючий TESTA 2500W</t>
  </si>
  <si>
    <t>4.2.2.9</t>
  </si>
  <si>
    <t>прожектор заливаючий CITYCOLOR 2500</t>
  </si>
  <si>
    <t>4.2.2.10</t>
  </si>
  <si>
    <t>диммашина tourhazer II</t>
  </si>
  <si>
    <t>4.2.2.11</t>
  </si>
  <si>
    <t>Світловий пульт Avo pearl</t>
  </si>
  <si>
    <t>4.2.2.12</t>
  </si>
  <si>
    <t>кабельний міст</t>
  </si>
  <si>
    <t>4.2.2.13</t>
  </si>
  <si>
    <t>силова та сигнальна комутація</t>
  </si>
  <si>
    <t>4.2.3</t>
  </si>
  <si>
    <t>Оренда звукового обладнання</t>
  </si>
  <si>
    <t>4.2.3.1</t>
  </si>
  <si>
    <t>лебідка електрична</t>
  </si>
  <si>
    <t>4.2.3.2</t>
  </si>
  <si>
    <t>система підсилення звукового сигналу MAG AUDIO wasp</t>
  </si>
  <si>
    <t>4.2.3.3</t>
  </si>
  <si>
    <t>система підсилення звукового сигналу CODA AUDIO LA12</t>
  </si>
  <si>
    <t>4.2.3.4</t>
  </si>
  <si>
    <t>мікшер цифровий YAMAHA cl5</t>
  </si>
  <si>
    <t>4.2.3.5</t>
  </si>
  <si>
    <t>мікрофони інструментальні шнурові</t>
  </si>
  <si>
    <t>4.2.3.6</t>
  </si>
  <si>
    <t>мікрофони вокальні радіо</t>
  </si>
  <si>
    <t>4.2.3.7</t>
  </si>
  <si>
    <t>стойки мікрофонні тощо</t>
  </si>
  <si>
    <t>4.2.3.8</t>
  </si>
  <si>
    <t>4.2.4</t>
  </si>
  <si>
    <t>Оренда відеоекрана СВД пітч 5мм</t>
  </si>
  <si>
    <t>4.2.5</t>
  </si>
  <si>
    <t>Оренда стільців</t>
  </si>
  <si>
    <t>4.2.6</t>
  </si>
  <si>
    <t>Оренда силового огорождення</t>
  </si>
  <si>
    <t>4.2.8</t>
  </si>
  <si>
    <t>Оренда біотуалетів</t>
  </si>
  <si>
    <t>4.4.1</t>
  </si>
  <si>
    <t>Оренда декорації, декораційне оформлення, предмети бутафорії та  реквізиту</t>
  </si>
  <si>
    <t>ФОП Гринчак Михайло Миколайович ( 3074005030)</t>
  </si>
  <si>
    <t>Договір № 20/2021 про надання послуг від 20.08.2021 року</t>
  </si>
  <si>
    <t>Акт приймання-передачі наданих послуг по Договору про надання послуг № 20/2021 від 20.08.2021 року  від 23.08.2021 року</t>
  </si>
  <si>
    <t>Платіжне доручення № 1189 від 30.08.2021 року</t>
  </si>
  <si>
    <t>6.2.1</t>
  </si>
  <si>
    <t>Жорсткий диск зовнішній  4TB USB 3.1</t>
  </si>
  <si>
    <t>ТзОВ “ НЕО-ІТ” (38502019)</t>
  </si>
  <si>
    <t>Договір поставки № 20-08/2021 від 20.08.2021 року</t>
  </si>
  <si>
    <t>видаткова накладна №ІТ2008в1006  від 20 серпня 2021 року</t>
  </si>
  <si>
    <t>Платіжне доручення № 1121 від 20.08.2021 року</t>
  </si>
  <si>
    <t>7.1</t>
  </si>
  <si>
    <t>Друк афіш 97х147</t>
  </si>
  <si>
    <t>ТзОВ РВФ “ Поліграф-Сервіс” ( 25224232)</t>
  </si>
  <si>
    <t>Договір поставки № 11-НЗ від 11.08.2021 року</t>
  </si>
  <si>
    <t>Прибуткова накладна № 651 від 17.08.2021 року</t>
  </si>
  <si>
    <t>Платіжне доручення № 1187 від 30.08.2021 року</t>
  </si>
  <si>
    <t>7.2</t>
  </si>
  <si>
    <t>Друк афіш 70х100</t>
  </si>
  <si>
    <t>7.3</t>
  </si>
  <si>
    <t>Друк афіш А1</t>
  </si>
  <si>
    <t>7.4</t>
  </si>
  <si>
    <t>Друк афіш (Сітілайти) 1,2х1,8</t>
  </si>
  <si>
    <t>7.5</t>
  </si>
  <si>
    <t>Друк листівок ( флаєра) 210х395мм. (двомовні)</t>
  </si>
  <si>
    <t>7.7</t>
  </si>
  <si>
    <t>Друк банерів 2 х 5м.</t>
  </si>
  <si>
    <t>7.8</t>
  </si>
  <si>
    <t>Друк банерів 1,4 х 2,5 м.</t>
  </si>
  <si>
    <t>Фотофіксація</t>
  </si>
  <si>
    <t>ФОП Вішневський Юргіс Володимирович (3217018834)</t>
  </si>
  <si>
    <t>Договір № 31-08/2021-фз про надання послуг від 31.08.2021 року</t>
  </si>
  <si>
    <t>Акт приймання передачі наданих послуг по Договору про надання послуг від 31.08.2021 року №31-08/2021-фз</t>
  </si>
  <si>
    <t>Платіжне доручення № 1229 від 03.09.2021 року</t>
  </si>
  <si>
    <t>Відеофіксація (онлайн трансляція + відеозйомка)</t>
  </si>
  <si>
    <t>ФОП Крутяков Віталій Михайлович ( 3144120478)</t>
  </si>
  <si>
    <t>Договір № 20/21 про надання послуг від 20.08.2021 року</t>
  </si>
  <si>
    <t>Акт приймання передачі наданих послуг по Договору про надання послуг від20.08.2021 року №20/21 від 23.08.2021 року</t>
  </si>
  <si>
    <t>Платіжне доручення № 1188 від 30.08.2021 року</t>
  </si>
  <si>
    <t>Сітілайти (Київ)</t>
  </si>
  <si>
    <t>ФОП Вішневський Юргіс Володимирович.(3217018834)</t>
  </si>
  <si>
    <t>Договір про надання рекламних послуг № 11-р від 09.08.2021 року</t>
  </si>
  <si>
    <t>Платіжне доручення № 1114 від 20.08.2021 року</t>
  </si>
  <si>
    <t>Сітілайти (Львів)</t>
  </si>
  <si>
    <t>Акт виконаних робіт від 23.08.2021 року</t>
  </si>
  <si>
    <t>Створення аудіоролика</t>
  </si>
  <si>
    <t>Платіжне доручення № 1228 від 03.09.2021 року</t>
  </si>
  <si>
    <t>Створення відеоролика</t>
  </si>
  <si>
    <t>Реклама на радіо (Львівська хвиля, НВ, Радіо «П’ятниця», Країна ФМ) по 100 виходів</t>
  </si>
  <si>
    <t>Рекламні сюжети на ТБ (ICTV, 5 канал, НТА, Перший західний, Правда тут)</t>
  </si>
  <si>
    <t>Реклама на фейсбук сторінці (пости)</t>
  </si>
  <si>
    <t>ФОП Вішневський Ю.В.(3217018834)</t>
  </si>
  <si>
    <t>13.4.1</t>
  </si>
  <si>
    <t>Послуга виступу Львівського муніципального
хору «Гомін»" – 30 осіб</t>
  </si>
  <si>
    <t>Львівський муніципальний хор “ Гомін” ( 26361072)</t>
  </si>
  <si>
    <t>Договір № 17-08/21 про надання послуг від 17.08.2021 року</t>
  </si>
  <si>
    <t>Акт приймання-передачі наданих послуг по Договору про надання послуг від 17.08.2021р. № 17-08/21 від 23.08.2021 року</t>
  </si>
  <si>
    <t>Платіжне доручення доручення № 1142 від 27.08.2021 року</t>
  </si>
  <si>
    <t>13.4.2</t>
  </si>
  <si>
    <t>Послуга виступу Галицького
 академічного камерного хору – 40 осіб</t>
  </si>
  <si>
    <t>КЗ ЛОР “ Галицьк. Академ. камерний хор”( 26180672)</t>
  </si>
  <si>
    <t>Договір № 18-08 про надання полслуг від 18.08.2021 року</t>
  </si>
  <si>
    <t>Акт приймання-передачі наданих послуг по Договору про надання послуг від 18.08.2021р. № 18-08 від 23.08.2021 року</t>
  </si>
  <si>
    <t>Платіжне доручення № 1154 від 27.08.2021 року</t>
  </si>
  <si>
    <t>13.4.3</t>
  </si>
  <si>
    <t>Послуга виступу Капели бандуристів «Карпати» (Українського товариства сліпих (УТОС)"</t>
  </si>
  <si>
    <t>Капела бандуристів “ Карпати” ( 19176641)</t>
  </si>
  <si>
    <t>Договір № 17/21 про надання послуг від 17.08.2021 року</t>
  </si>
  <si>
    <t>Акт приймання-передачі наданих послуг по договору про надання послуг від 17.08.2021 року № 17/21 від 23.08.2021 року</t>
  </si>
  <si>
    <t>Платіжне доручення № 1141 від 27.08.2021 року</t>
  </si>
  <si>
    <t>13.4.4</t>
  </si>
  <si>
    <t>Львівський академічний духовний театр
«Воскресіння»</t>
  </si>
  <si>
    <t>Львівський акад. Театр “ Воскресіння” ( 20791624)</t>
  </si>
  <si>
    <t>Договір № 17-08 про надання послуг від 17.08.2021 року</t>
  </si>
  <si>
    <t>Акт приймання-передачі наданих послуг по Договору про надання послуг від 17.08.2021р. № 17-08 від 23.08.2021 року</t>
  </si>
  <si>
    <t>платіжне доручення № 1143 від 27.08.2021 року</t>
  </si>
  <si>
    <t>13.4.5</t>
  </si>
  <si>
    <t>Послуга з створення сценогафії</t>
  </si>
  <si>
    <t>ФОП Бойко Руслан Іванович  (2677901776)</t>
  </si>
  <si>
    <t>Договір № 31-08/2021 про надання послуг від 31.08.2021 року</t>
  </si>
  <si>
    <t>Акт приймання передачі-передачі наданих послуг по Договору про надання послуг від 31.08.2021 р. № 31-08/2021 від 31.08.2021 року</t>
  </si>
  <si>
    <t>13.4.6</t>
  </si>
  <si>
    <t>Послуга художника-постановника по світлу</t>
  </si>
  <si>
    <t>ФОП Басюк Микола Миколайович ( 3037808737)</t>
  </si>
  <si>
    <t>Договір № 25-08/21 про надання послуг від 25.08.2021 року</t>
  </si>
  <si>
    <t>Акт приймання-передачі наданих послуг по Договору про надання послуг від 25.08.2021р. № 25-08 від 25.08.2021 року</t>
  </si>
  <si>
    <t>Платіжне доручення № 1140 від 27.08.2021 року</t>
  </si>
  <si>
    <t>13.4.7</t>
  </si>
  <si>
    <t>Піротехнічні засоби</t>
  </si>
  <si>
    <t>ФОП Солодуха Ярослав Степанович ( 2338115230)</t>
  </si>
  <si>
    <t>Договір надання послуг № 14-09/2021/5 від 14.09.2021 року</t>
  </si>
  <si>
    <t>Акт приймання-передачі наданих послуг по Договору про надання послуг від 14.09.2021р. № 14-09 від 14.09.2021 року</t>
  </si>
  <si>
    <t>Платіжне доручення №1340 від 20.09.2021року</t>
  </si>
  <si>
    <t>13.4.8</t>
  </si>
  <si>
    <t>Оренда генераторів</t>
  </si>
  <si>
    <t>Договір № 10-09 оренда майна ( дизельний генератор)</t>
  </si>
  <si>
    <t>Акт приймання-передачі майна в оренду від 10.09.2021 року</t>
  </si>
  <si>
    <t>13.4.9</t>
  </si>
  <si>
    <t>Оренда кабельних канатів</t>
  </si>
  <si>
    <t>Договір № 10/09-01 оренда майна (кабель канали) від 10.09.2021 року</t>
  </si>
  <si>
    <t>13.4.10</t>
  </si>
  <si>
    <t>Дизайнерські послуги</t>
  </si>
  <si>
    <t>ФОП Мудрик Андрій Євгенович (2720315713)</t>
  </si>
  <si>
    <t>Договір № 09/21/14-09/2021/4 про надання послуг</t>
  </si>
  <si>
    <t>Акт приймання передачі наданих послуг по Договору про надання послуг від 14.09.2021 року № 09/21/14-09/2021/4 від 14.09.2021 року</t>
  </si>
  <si>
    <t>13.4.11</t>
  </si>
  <si>
    <t>Послуги охорони</t>
  </si>
  <si>
    <t>ФОП Петришиш Роман Петрович ( 2722501470)</t>
  </si>
  <si>
    <t>Договір № 07/08-21 ФО про надання послуг фізичної охорони від 20.09.2021 року</t>
  </si>
  <si>
    <t>Акт № 099-ФОП здачі-прийомки виконаних робіт ( послцг) від 20.09.2021 року</t>
  </si>
  <si>
    <t>ЗАГАЛЬНА СУМА:</t>
  </si>
  <si>
    <t>Витрати за даними звіту за рахунок співфінансування</t>
  </si>
  <si>
    <t>Платіжне доручення № 1120 від 20.08.2021 року</t>
  </si>
  <si>
    <t>Витрати за даними звіту за рахунок реінвестицій</t>
  </si>
  <si>
    <t>Примітка: Заповнюється незалежним аудитором.</t>
  </si>
  <si>
    <t>Звіт про надходження та використання коштів для реалізації проекту</t>
  </si>
  <si>
    <t>Концерт-дійство “ Народження незалежності”</t>
  </si>
  <si>
    <t>01.08.2021 року</t>
  </si>
  <si>
    <t>Розділ:
Стаття:
Підстаття:
Пункт:Розділ:
Стаття:
Підстаття:
Пункт:Розділ:
Стаття:
Підстаття:
Пункт:Розділ:
Стаття:
Підстаття:
Пункт:Розділ:
Стаття:
Підстаття:
Пункт:Розділ:
Стаття:
Підстаття:
Пункт:Розділ:
Стаття:
Підстаття:
Пункт:Розділ:
Стаття:
Підстаття:
Пункт:Розділ:
Стаття:
Підстаття:
Пункт:Розділ:
Стаття:
Підстаття:
Пункт:Розділ:
Стаття:
Підстаття:
Пункт:</t>
  </si>
  <si>
    <t>№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</si>
  <si>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</si>
  <si>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</si>
  <si>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</si>
  <si>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</si>
  <si>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>Загальна  сума витрат по проекту, грн.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</si>
  <si>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</si>
  <si>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</si>
  <si>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</si>
  <si>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</si>
  <si>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</si>
  <si>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</si>
  <si>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ПеріодКількість/
ПеріодКількість/
ПеріодКількість/
ПеріодКількість/
ПеріодКількість/
ПеріодКількість/
ПеріодКількість/
ПеріодКількість/
ПеріодКількість/
ПеріодКількість/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</si>
  <si>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</si>
  <si>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</si>
  <si>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</si>
  <si>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</si>
  <si>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</si>
  <si>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</si>
  <si>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</si>
  <si>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</si>
  <si>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Розділ ІІ:</t>
  </si>
  <si>
    <t>ВИТРАТИ:</t>
  </si>
  <si>
    <t>Стаття:</t>
  </si>
  <si>
    <t>Винагорода членам команди проєкту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</si>
  <si>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</si>
  <si>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</si>
  <si>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</si>
  <si>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</si>
  <si>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місяців</t>
  </si>
  <si>
    <t>Шуманська Уляна Анатоліївна - наступник начальника відділу матеріально-технічного постачання і складського обліку (бухгалтер проєкту)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</si>
  <si>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</si>
  <si>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</si>
  <si>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</si>
  <si>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</si>
  <si>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</si>
  <si>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</si>
  <si>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</si>
  <si>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1.4</t>
  </si>
  <si>
    <t>Соціальні внески з оплати праці (нарахування ЄСВ)</t>
  </si>
  <si>
    <t>1.4.2</t>
  </si>
  <si>
    <t>За строковими трудовими договорами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</si>
  <si>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</si>
  <si>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</si>
  <si>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</si>
  <si>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</si>
  <si>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</si>
  <si>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</si>
  <si>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>Всього по статті 1 "Винагорода членам команди":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</si>
  <si>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</si>
  <si>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</si>
  <si>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</si>
  <si>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</si>
  <si>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</si>
  <si>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</si>
  <si>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</si>
  <si>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</si>
  <si>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</si>
  <si>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</si>
  <si>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</si>
  <si>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</si>
  <si>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</si>
  <si>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</si>
  <si>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</si>
  <si>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</si>
  <si>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</si>
  <si>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</si>
  <si>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</si>
  <si>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</si>
  <si>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</si>
  <si>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</si>
  <si>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</si>
  <si>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</si>
  <si>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</si>
  <si>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</si>
  <si>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</si>
  <si>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</si>
  <si>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</si>
  <si>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</si>
  <si>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</si>
  <si>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</si>
  <si>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</si>
  <si>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</si>
  <si>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</si>
  <si>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</si>
  <si>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</si>
  <si>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</si>
  <si>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</si>
  <si>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</si>
  <si>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</si>
  <si>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</si>
  <si>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</si>
  <si>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</si>
  <si>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</si>
  <si>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</si>
  <si>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</si>
  <si>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</si>
  <si>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</si>
  <si>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</si>
  <si>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>Оренда техніки, обладнання та інструменту</t>
  </si>
  <si>
    <t>шт. (діб)</t>
  </si>
  <si>
    <t>мп.</t>
  </si>
  <si>
    <t>кв.м.</t>
  </si>
  <si>
    <t>м.</t>
  </si>
  <si>
    <t>комп.</t>
  </si>
  <si>
    <t>кВт</t>
  </si>
  <si>
    <t>к-т.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</si>
  <si>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</si>
  <si>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</si>
  <si>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</si>
  <si>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</si>
  <si>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</si>
  <si>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</si>
  <si>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</si>
  <si>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</si>
  <si>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</si>
  <si>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</si>
  <si>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</si>
  <si>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4.,4.2</t>
  </si>
  <si>
    <t>Найменування (з деталізацією технічних характеристик)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</si>
  <si>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</si>
  <si>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</si>
  <si>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</si>
  <si>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</si>
  <si>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</si>
  <si>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</si>
  <si>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</si>
  <si>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Витрати учасників проєкту, які беруть участь у заходах проєкту та не отримують оплату праці та/або винагороду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</si>
  <si>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</si>
  <si>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</si>
  <si>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</si>
  <si>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</si>
  <si>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</si>
  <si>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</si>
  <si>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</si>
  <si>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</si>
  <si>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</si>
  <si>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</si>
  <si>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</si>
  <si>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</si>
  <si>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</si>
  <si>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</si>
  <si>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</si>
  <si>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</si>
  <si>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</si>
  <si>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</si>
  <si>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</si>
  <si>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</si>
  <si>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</si>
  <si>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</si>
  <si>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</si>
  <si>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</si>
  <si>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</si>
  <si>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</si>
  <si>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</si>
  <si>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</si>
  <si>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r>
      <t>додаткові витрати пов</t>
    </r>
    <r>
      <rPr>
        <sz val="12"/>
        <color theme="1"/>
        <rFont val="Arial2"/>
      </rPr>
      <t>'</t>
    </r>
    <r>
      <rPr>
        <sz val="6"/>
        <color rgb="FF000000"/>
        <rFont val="Arial"/>
        <family val="2"/>
      </rPr>
      <t>язанні із придбанням жостких дисків для збереження інформації по проведенню заходу</t>
    </r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</si>
  <si>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</si>
  <si>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</si>
  <si>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</si>
  <si>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</si>
  <si>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</si>
  <si>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</si>
  <si>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</si>
  <si>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</si>
  <si>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</si>
  <si>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7.6</t>
  </si>
  <si>
    <t>Друк плакатів</t>
  </si>
  <si>
    <t>7.11</t>
  </si>
  <si>
    <t>Соціальні внески за договорами ЦПХ з підрядниками (ЄСВ) розділу "Поліграфічні послуги"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</si>
  <si>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</si>
  <si>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</si>
  <si>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</si>
  <si>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</si>
  <si>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</si>
  <si>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</si>
  <si>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</si>
  <si>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</si>
  <si>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</si>
  <si>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</si>
  <si>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</si>
  <si>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</si>
  <si>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</si>
  <si>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</si>
  <si>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</si>
  <si>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</si>
  <si>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</si>
  <si>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</si>
  <si>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Канали</t>
  </si>
  <si>
    <t>канали</t>
  </si>
  <si>
    <t>пости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</si>
  <si>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</si>
  <si>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</si>
  <si>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</si>
  <si>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</si>
  <si>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</si>
  <si>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</si>
  <si>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</si>
  <si>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</si>
  <si>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Найменування методичних, навчальних, інформаційних матеріалів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</si>
  <si>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</si>
  <si>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</si>
  <si>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</si>
  <si>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</si>
  <si>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</si>
  <si>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</si>
  <si>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</si>
  <si>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</si>
  <si>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</si>
  <si>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</si>
  <si>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</si>
  <si>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</si>
  <si>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</si>
  <si>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</si>
  <si>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</si>
  <si>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</si>
  <si>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</si>
  <si>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</si>
  <si>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</si>
  <si>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</si>
  <si>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</si>
  <si>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</si>
  <si>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</si>
  <si>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</si>
  <si>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</si>
  <si>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</si>
  <si>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</si>
  <si>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</si>
  <si>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</si>
  <si>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</si>
  <si>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</si>
  <si>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</si>
  <si>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</si>
  <si>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13.4.12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</si>
  <si>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</si>
  <si>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</si>
  <si>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>Всього по розділу ІІ "Витрати":</t>
  </si>
  <si>
    <t>РЕЗУЛЬТАТ РЕАЛІЗАЦІЇ ПРОЄКТУ</t>
  </si>
  <si>
    <t>Генеральний директор-художній керівник</t>
  </si>
  <si>
    <t>Вовкун В.В.</t>
  </si>
  <si>
    <r>
      <rPr>
        <i/>
        <vertAlign val="superscript"/>
        <sz val="10"/>
        <color rgb="FF000000"/>
        <rFont val="Arial"/>
        <family val="2"/>
      </rPr>
      <t>(посада)</t>
    </r>
  </si>
  <si>
    <r>
      <rPr>
        <i/>
        <vertAlign val="superscript"/>
        <sz val="10"/>
        <color rgb="FF000000"/>
        <rFont val="Arial"/>
        <family val="2"/>
      </rPr>
      <t>(підпис, печатка)</t>
    </r>
  </si>
  <si>
    <r>
      <rPr>
        <i/>
        <vertAlign val="superscript"/>
        <sz val="10"/>
        <color rgb="FF000000"/>
        <rFont val="Arial"/>
        <family val="2"/>
      </rPr>
      <t>(ПІБ)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</si>
</sst>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[$-422]General"/>
    <numFmt numFmtId="165" formatCode="&quot; &quot;#,##0.00&quot;    &quot;;&quot;-&quot;#,##0.00&quot;    &quot;;&quot; -&quot;#&quot;    &quot;;@"/>
    <numFmt numFmtId="166" formatCode="d&quot;.&quot;m"/>
    <numFmt numFmtId="167" formatCode="[$-422]#,##0.00"/>
    <numFmt numFmtId="168" formatCode="[$-422]#,##0"/>
    <numFmt numFmtId="169" formatCode="&quot; &quot;#,##0.00&quot; &quot;;&quot;-&quot;#,##0.00&quot; &quot;;&quot; -&quot;#&quot; &quot;"/>
    <numFmt numFmtId="170" formatCode="&quot;$&quot;#,##0"/>
    <numFmt numFmtId="171" formatCode="[$-422]0.00%"/>
    <numFmt numFmtId="172" formatCode="[$-422]dd&quot;.&quot;mm&quot;.&quot;yyyy"/>
    <numFmt numFmtId="173" formatCode="[$-422]0.00"/>
    <numFmt numFmtId="174" formatCode="#,##0.00&quot; &quot;[$грн.-422];[Red]&quot;-&quot;#,##0.00&quot; &quot;[$грн.-422]"/>
  </numFmts>
  <fonts count="42">
    <font>
      <sz val="12"/>
      <color theme="1"/>
      <name val="Arial"/>
      <family val="2"/>
    </font>
    <font>
      <sz val="11"/>
      <color rgb="FF000000"/>
      <name val="Arial1"/>
    </font>
    <font>
      <u/>
      <sz val="12"/>
      <color rgb="FF0066CC"/>
      <name val="Arial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rgb="FF000000"/>
      <name val="Calibri1"/>
    </font>
    <font>
      <b/>
      <sz val="14"/>
      <color rgb="FF000000"/>
      <name val="Calibri1"/>
    </font>
    <font>
      <b/>
      <sz val="10"/>
      <color rgb="FF000000"/>
      <name val="Calibri1"/>
    </font>
    <font>
      <b/>
      <sz val="8"/>
      <color rgb="FF000000"/>
      <name val="Calibri1"/>
    </font>
    <font>
      <sz val="8"/>
      <color rgb="FF000000"/>
      <name val="Arial"/>
      <family val="2"/>
    </font>
    <font>
      <sz val="8"/>
      <color rgb="FF000000"/>
      <name val="Arial1"/>
    </font>
    <font>
      <sz val="8"/>
      <color rgb="FF000000"/>
      <name val="Times New Roman"/>
      <family val="1"/>
    </font>
    <font>
      <sz val="8"/>
      <color rgb="FF333333"/>
      <name val="Arial"/>
      <family val="2"/>
    </font>
    <font>
      <sz val="8"/>
      <color rgb="FF000000"/>
      <name val="Calibri"/>
      <family val="2"/>
    </font>
    <font>
      <sz val="8"/>
      <color rgb="FF000000"/>
      <name val="Calibri1"/>
    </font>
    <font>
      <b/>
      <sz val="8"/>
      <color rgb="FF000000"/>
      <name val="Arial"/>
      <family val="2"/>
    </font>
    <font>
      <sz val="8"/>
      <color rgb="FF333333"/>
      <name val="Arial1"/>
    </font>
    <font>
      <sz val="8"/>
      <color theme="1"/>
      <name val="Arial"/>
      <family val="2"/>
    </font>
    <font>
      <i/>
      <sz val="8"/>
      <color rgb="FF000000"/>
      <name val="Calibri1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i/>
      <sz val="10"/>
      <color rgb="FFFF0000"/>
      <name val="Arial"/>
      <family val="2"/>
    </font>
    <font>
      <b/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6"/>
      <color rgb="FF000000"/>
      <name val="Arial"/>
      <family val="2"/>
    </font>
    <font>
      <sz val="12"/>
      <color theme="1"/>
      <name val="Arial2"/>
    </font>
    <font>
      <sz val="10"/>
      <color rgb="FF333333"/>
      <name val="Arial"/>
      <family val="2"/>
    </font>
    <font>
      <i/>
      <sz val="10"/>
      <color rgb="FF000000"/>
      <name val="Arial"/>
      <family val="2"/>
    </font>
    <font>
      <i/>
      <vertAlign val="superscript"/>
      <sz val="10"/>
      <color rgb="FF00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E2F0D9"/>
        <bgColor rgb="FFE2F0D9"/>
      </patternFill>
    </fill>
    <fill>
      <patternFill patternType="solid">
        <fgColor rgb="FFEDEDED"/>
        <bgColor rgb="FFEDEDED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74" fontId="4" fillId="0" borderId="0"/>
  </cellStyleXfs>
  <cellXfs count="346">
    <xf numFmtId="0" fontId="0" fillId="0" borderId="0" xfId="0"/>
    <xf numFmtId="164" fontId="5" fillId="0" borderId="0" xfId="1" applyFont="1"/>
    <xf numFmtId="164" fontId="5" fillId="0" borderId="0" xfId="1" applyFont="1" applyAlignment="1">
      <alignment wrapText="1"/>
    </xf>
    <xf numFmtId="164" fontId="1" fillId="0" borderId="0" xfId="1"/>
    <xf numFmtId="164" fontId="6" fillId="0" borderId="0" xfId="1" applyFont="1"/>
    <xf numFmtId="164" fontId="6" fillId="0" borderId="0" xfId="1" applyFont="1" applyAlignment="1">
      <alignment horizontal="left"/>
    </xf>
    <xf numFmtId="164" fontId="1" fillId="0" borderId="0" xfId="1" applyFont="1" applyAlignment="1"/>
    <xf numFmtId="164" fontId="5" fillId="0" borderId="0" xfId="1" applyFont="1" applyAlignment="1">
      <alignment vertical="center"/>
    </xf>
    <xf numFmtId="164" fontId="7" fillId="0" borderId="0" xfId="1" applyFont="1"/>
    <xf numFmtId="171" fontId="7" fillId="0" borderId="0" xfId="1" applyNumberFormat="1" applyFont="1"/>
    <xf numFmtId="167" fontId="7" fillId="0" borderId="0" xfId="1" applyNumberFormat="1" applyFont="1"/>
    <xf numFmtId="171" fontId="5" fillId="0" borderId="0" xfId="1" applyNumberFormat="1" applyFont="1"/>
    <xf numFmtId="167" fontId="5" fillId="0" borderId="0" xfId="1" applyNumberFormat="1" applyFont="1"/>
    <xf numFmtId="171" fontId="9" fillId="0" borderId="0" xfId="1" applyNumberFormat="1" applyFont="1"/>
    <xf numFmtId="167" fontId="9" fillId="0" borderId="0" xfId="1" applyNumberFormat="1" applyFont="1"/>
    <xf numFmtId="164" fontId="10" fillId="0" borderId="0" xfId="1" applyFont="1" applyAlignment="1">
      <alignment horizontal="center" vertical="center" wrapText="1"/>
    </xf>
    <xf numFmtId="171" fontId="9" fillId="0" borderId="2" xfId="1" applyNumberFormat="1" applyFont="1" applyBorder="1" applyAlignment="1">
      <alignment horizontal="center" vertical="center" wrapText="1"/>
    </xf>
    <xf numFmtId="172" fontId="1" fillId="0" borderId="0" xfId="1" applyNumberFormat="1" applyFont="1" applyAlignment="1"/>
    <xf numFmtId="171" fontId="9" fillId="0" borderId="2" xfId="1" applyNumberFormat="1" applyFont="1" applyBorder="1" applyAlignment="1">
      <alignment horizontal="center" vertical="center"/>
    </xf>
    <xf numFmtId="167" fontId="9" fillId="0" borderId="2" xfId="1" applyNumberFormat="1" applyFont="1" applyBorder="1" applyAlignment="1">
      <alignment horizontal="center" vertical="center"/>
    </xf>
    <xf numFmtId="167" fontId="9" fillId="0" borderId="2" xfId="1" applyNumberFormat="1" applyFont="1" applyBorder="1" applyAlignment="1">
      <alignment horizontal="center" vertical="center" wrapText="1"/>
    </xf>
    <xf numFmtId="171" fontId="10" fillId="0" borderId="2" xfId="1" applyNumberFormat="1" applyFont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  <xf numFmtId="164" fontId="9" fillId="0" borderId="0" xfId="1" applyFont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173" fontId="9" fillId="0" borderId="0" xfId="1" applyNumberFormat="1" applyFont="1" applyAlignment="1">
      <alignment horizontal="center" vertical="center"/>
    </xf>
    <xf numFmtId="164" fontId="9" fillId="0" borderId="2" xfId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71" fontId="9" fillId="0" borderId="1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171" fontId="13" fillId="0" borderId="1" xfId="1" applyNumberFormat="1" applyFont="1" applyBorder="1" applyAlignment="1">
      <alignment horizontal="center" vertical="center"/>
    </xf>
    <xf numFmtId="167" fontId="10" fillId="0" borderId="1" xfId="1" applyNumberFormat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 wrapText="1"/>
    </xf>
    <xf numFmtId="171" fontId="9" fillId="0" borderId="4" xfId="1" applyNumberFormat="1" applyFont="1" applyBorder="1" applyAlignment="1">
      <alignment horizontal="center" vertical="center"/>
    </xf>
    <xf numFmtId="164" fontId="12" fillId="0" borderId="0" xfId="1" applyFont="1"/>
    <xf numFmtId="164" fontId="12" fillId="0" borderId="5" xfId="1" applyFont="1" applyBorder="1"/>
    <xf numFmtId="171" fontId="12" fillId="0" borderId="0" xfId="1" applyNumberFormat="1" applyFont="1"/>
    <xf numFmtId="164" fontId="9" fillId="0" borderId="0" xfId="1" applyFont="1" applyAlignment="1">
      <alignment horizontal="right"/>
    </xf>
    <xf numFmtId="164" fontId="9" fillId="0" borderId="0" xfId="1" applyFont="1"/>
    <xf numFmtId="164" fontId="5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 vertical="center"/>
    </xf>
    <xf numFmtId="0" fontId="0" fillId="0" borderId="1" xfId="0" applyFill="1" applyBorder="1"/>
    <xf numFmtId="164" fontId="11" fillId="0" borderId="1" xfId="1" applyFont="1" applyFill="1" applyBorder="1" applyAlignment="1">
      <alignment horizontal="center" vertical="center" wrapText="1"/>
    </xf>
    <xf numFmtId="171" fontId="12" fillId="0" borderId="2" xfId="1" applyNumberFormat="1" applyFont="1" applyFill="1" applyBorder="1" applyAlignment="1">
      <alignment horizontal="center" vertical="center"/>
    </xf>
    <xf numFmtId="0" fontId="0" fillId="0" borderId="5" xfId="0" applyFill="1" applyBorder="1"/>
    <xf numFmtId="164" fontId="9" fillId="0" borderId="0" xfId="1" applyFont="1" applyFill="1" applyBorder="1" applyAlignment="1">
      <alignment horizontal="center"/>
    </xf>
    <xf numFmtId="164" fontId="1" fillId="0" borderId="0" xfId="1" applyFont="1" applyAlignment="1">
      <alignment wrapText="1"/>
    </xf>
    <xf numFmtId="167" fontId="1" fillId="0" borderId="0" xfId="1" applyNumberFormat="1" applyFont="1"/>
    <xf numFmtId="164" fontId="1" fillId="0" borderId="0" xfId="1" applyFont="1"/>
    <xf numFmtId="164" fontId="17" fillId="0" borderId="1" xfId="1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top"/>
    </xf>
    <xf numFmtId="0" fontId="18" fillId="0" borderId="1" xfId="0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164" fontId="19" fillId="0" borderId="1" xfId="1" applyFont="1" applyBorder="1" applyAlignment="1">
      <alignment wrapText="1"/>
    </xf>
    <xf numFmtId="167" fontId="19" fillId="0" borderId="1" xfId="1" applyNumberFormat="1" applyFont="1" applyBorder="1"/>
    <xf numFmtId="167" fontId="19" fillId="3" borderId="1" xfId="1" applyNumberFormat="1" applyFont="1" applyFill="1" applyBorder="1"/>
    <xf numFmtId="4" fontId="18" fillId="0" borderId="3" xfId="0" applyNumberFormat="1" applyFont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1" applyFont="1" applyBorder="1" applyAlignment="1">
      <alignment vertical="top" wrapText="1"/>
    </xf>
    <xf numFmtId="167" fontId="18" fillId="0" borderId="2" xfId="1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left" vertical="center" wrapText="1"/>
    </xf>
    <xf numFmtId="49" fontId="18" fillId="3" borderId="1" xfId="0" applyNumberFormat="1" applyFont="1" applyFill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3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166" fontId="18" fillId="0" borderId="1" xfId="1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64" fontId="23" fillId="0" borderId="1" xfId="1" applyFont="1" applyBorder="1" applyAlignment="1">
      <alignment wrapText="1"/>
    </xf>
    <xf numFmtId="167" fontId="17" fillId="0" borderId="1" xfId="1" applyNumberFormat="1" applyFont="1" applyBorder="1" applyAlignment="1">
      <alignment wrapText="1"/>
    </xf>
    <xf numFmtId="164" fontId="17" fillId="0" borderId="1" xfId="1" applyFont="1" applyBorder="1" applyAlignment="1">
      <alignment wrapText="1"/>
    </xf>
    <xf numFmtId="164" fontId="19" fillId="0" borderId="0" xfId="1" applyFont="1" applyAlignment="1">
      <alignment wrapText="1"/>
    </xf>
    <xf numFmtId="167" fontId="19" fillId="0" borderId="0" xfId="1" applyNumberFormat="1" applyFont="1"/>
    <xf numFmtId="164" fontId="19" fillId="0" borderId="0" xfId="1" applyFont="1"/>
    <xf numFmtId="49" fontId="24" fillId="0" borderId="1" xfId="1" applyNumberFormat="1" applyFont="1" applyBorder="1" applyAlignment="1">
      <alignment horizontal="center" vertical="top"/>
    </xf>
    <xf numFmtId="0" fontId="18" fillId="0" borderId="0" xfId="0" applyFont="1" applyAlignment="1">
      <alignment vertical="center" wrapText="1"/>
    </xf>
    <xf numFmtId="167" fontId="18" fillId="0" borderId="1" xfId="1" applyNumberFormat="1" applyFont="1" applyBorder="1" applyAlignment="1">
      <alignment horizontal="right" vertical="top"/>
    </xf>
    <xf numFmtId="167" fontId="25" fillId="0" borderId="1" xfId="1" applyNumberFormat="1" applyFont="1" applyBorder="1"/>
    <xf numFmtId="49" fontId="19" fillId="0" borderId="1" xfId="1" applyNumberFormat="1" applyFont="1" applyBorder="1" applyAlignment="1">
      <alignment horizontal="right" wrapText="1"/>
    </xf>
    <xf numFmtId="0" fontId="26" fillId="0" borderId="0" xfId="0" applyFont="1"/>
    <xf numFmtId="167" fontId="27" fillId="0" borderId="0" xfId="1" applyNumberFormat="1" applyFont="1"/>
    <xf numFmtId="164" fontId="27" fillId="0" borderId="0" xfId="1" applyFont="1"/>
    <xf numFmtId="164" fontId="14" fillId="0" borderId="0" xfId="1" applyFont="1" applyFill="1" applyBorder="1" applyAlignment="1">
      <alignment horizontal="right" wrapText="1"/>
    </xf>
    <xf numFmtId="164" fontId="15" fillId="0" borderId="0" xfId="1" applyFont="1" applyFill="1" applyBorder="1" applyAlignment="1">
      <alignment horizontal="center" wrapText="1"/>
    </xf>
    <xf numFmtId="0" fontId="0" fillId="0" borderId="0" xfId="0" applyFill="1" applyBorder="1"/>
    <xf numFmtId="164" fontId="16" fillId="2" borderId="1" xfId="1" applyFont="1" applyFill="1" applyBorder="1" applyAlignment="1">
      <alignment horizontal="center" vertical="center" wrapText="1"/>
    </xf>
    <xf numFmtId="167" fontId="16" fillId="2" borderId="1" xfId="1" applyNumberFormat="1" applyFont="1" applyFill="1" applyBorder="1" applyAlignment="1">
      <alignment horizontal="center" vertical="center" wrapText="1"/>
    </xf>
    <xf numFmtId="164" fontId="19" fillId="0" borderId="1" xfId="1" applyFont="1" applyFill="1" applyBorder="1" applyAlignment="1">
      <alignment wrapText="1"/>
    </xf>
    <xf numFmtId="167" fontId="19" fillId="3" borderId="1" xfId="1" applyNumberFormat="1" applyFont="1" applyFill="1" applyBorder="1"/>
    <xf numFmtId="164" fontId="17" fillId="0" borderId="6" xfId="1" applyFont="1" applyFill="1" applyBorder="1" applyAlignment="1">
      <alignment horizontal="right" wrapText="1"/>
    </xf>
    <xf numFmtId="164" fontId="17" fillId="2" borderId="1" xfId="1" applyFont="1" applyFill="1" applyBorder="1" applyAlignment="1">
      <alignment horizontal="center" vertical="center" wrapText="1"/>
    </xf>
    <xf numFmtId="167" fontId="17" fillId="2" borderId="1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Alignment="1">
      <alignment horizontal="right"/>
    </xf>
    <xf numFmtId="167" fontId="28" fillId="0" borderId="0" xfId="1" applyNumberFormat="1" applyFont="1" applyAlignment="1">
      <alignment horizontal="right"/>
    </xf>
    <xf numFmtId="164" fontId="6" fillId="0" borderId="0" xfId="1" applyFont="1" applyAlignment="1">
      <alignment vertical="center"/>
    </xf>
    <xf numFmtId="164" fontId="6" fillId="0" borderId="0" xfId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5" fillId="0" borderId="0" xfId="1" applyFont="1" applyAlignment="1">
      <alignment horizontal="right" vertical="center"/>
    </xf>
    <xf numFmtId="164" fontId="28" fillId="0" borderId="0" xfId="1" applyFont="1" applyAlignment="1">
      <alignment horizontal="right" vertical="center"/>
    </xf>
    <xf numFmtId="164" fontId="5" fillId="0" borderId="0" xfId="1" applyFont="1" applyAlignment="1"/>
    <xf numFmtId="164" fontId="6" fillId="0" borderId="0" xfId="1" applyFont="1" applyAlignment="1"/>
    <xf numFmtId="164" fontId="29" fillId="0" borderId="0" xfId="1" applyFont="1" applyAlignment="1">
      <alignment horizontal="right"/>
    </xf>
    <xf numFmtId="164" fontId="30" fillId="0" borderId="0" xfId="1" applyFont="1" applyAlignment="1">
      <alignment horizontal="right" vertical="center"/>
    </xf>
    <xf numFmtId="164" fontId="6" fillId="0" borderId="0" xfId="1" applyFont="1" applyAlignment="1">
      <alignment vertical="center" wrapText="1"/>
    </xf>
    <xf numFmtId="167" fontId="5" fillId="0" borderId="0" xfId="1" applyNumberFormat="1" applyFont="1" applyAlignment="1">
      <alignment horizontal="right" vertical="center"/>
    </xf>
    <xf numFmtId="167" fontId="29" fillId="0" borderId="0" xfId="1" applyNumberFormat="1" applyFont="1" applyAlignment="1">
      <alignment horizontal="right" wrapText="1"/>
    </xf>
    <xf numFmtId="167" fontId="30" fillId="0" borderId="0" xfId="1" applyNumberFormat="1" applyFont="1" applyAlignment="1">
      <alignment horizontal="right" vertical="center" wrapText="1"/>
    </xf>
    <xf numFmtId="164" fontId="5" fillId="0" borderId="0" xfId="1" applyFont="1" applyAlignment="1">
      <alignment vertical="center" wrapText="1"/>
    </xf>
    <xf numFmtId="167" fontId="6" fillId="4" borderId="8" xfId="1" applyNumberFormat="1" applyFont="1" applyFill="1" applyBorder="1" applyAlignment="1">
      <alignment horizontal="center" vertical="center" wrapText="1"/>
    </xf>
    <xf numFmtId="167" fontId="6" fillId="4" borderId="3" xfId="1" applyNumberFormat="1" applyFont="1" applyFill="1" applyBorder="1" applyAlignment="1">
      <alignment horizontal="center" vertical="center" wrapText="1"/>
    </xf>
    <xf numFmtId="167" fontId="6" fillId="4" borderId="7" xfId="1" applyNumberFormat="1" applyFont="1" applyFill="1" applyBorder="1" applyAlignment="1">
      <alignment horizontal="center" vertical="center" wrapText="1"/>
    </xf>
    <xf numFmtId="170" fontId="6" fillId="4" borderId="9" xfId="1" applyNumberFormat="1" applyFont="1" applyFill="1" applyBorder="1" applyAlignment="1">
      <alignment horizontal="center" vertical="center" wrapText="1"/>
    </xf>
    <xf numFmtId="170" fontId="6" fillId="4" borderId="0" xfId="1" applyNumberFormat="1" applyFont="1" applyFill="1" applyBorder="1" applyAlignment="1">
      <alignment horizontal="center" vertical="center" wrapText="1"/>
    </xf>
    <xf numFmtId="164" fontId="6" fillId="5" borderId="3" xfId="1" applyFont="1" applyFill="1" applyBorder="1" applyAlignment="1">
      <alignment horizontal="center" vertical="center"/>
    </xf>
    <xf numFmtId="164" fontId="6" fillId="5" borderId="8" xfId="1" applyFont="1" applyFill="1" applyBorder="1" applyAlignment="1">
      <alignment horizontal="center" vertical="center" wrapText="1"/>
    </xf>
    <xf numFmtId="168" fontId="6" fillId="5" borderId="8" xfId="1" applyNumberFormat="1" applyFont="1" applyFill="1" applyBorder="1" applyAlignment="1">
      <alignment horizontal="center" vertical="center" wrapText="1"/>
    </xf>
    <xf numFmtId="164" fontId="6" fillId="5" borderId="3" xfId="1" applyFont="1" applyFill="1" applyBorder="1" applyAlignment="1">
      <alignment horizontal="center" vertical="center" wrapText="1"/>
    </xf>
    <xf numFmtId="164" fontId="32" fillId="6" borderId="6" xfId="1" applyFont="1" applyFill="1" applyBorder="1" applyAlignment="1">
      <alignment vertical="center"/>
    </xf>
    <xf numFmtId="164" fontId="32" fillId="6" borderId="10" xfId="1" applyFont="1" applyFill="1" applyBorder="1" applyAlignment="1">
      <alignment horizontal="center" vertical="center"/>
    </xf>
    <xf numFmtId="164" fontId="32" fillId="6" borderId="11" xfId="1" applyFont="1" applyFill="1" applyBorder="1" applyAlignment="1">
      <alignment vertical="center" wrapText="1"/>
    </xf>
    <xf numFmtId="164" fontId="1" fillId="6" borderId="11" xfId="1" applyFont="1" applyFill="1" applyBorder="1" applyAlignment="1">
      <alignment horizontal="center" vertical="center"/>
    </xf>
    <xf numFmtId="167" fontId="1" fillId="6" borderId="11" xfId="1" applyNumberFormat="1" applyFont="1" applyFill="1" applyBorder="1" applyAlignment="1">
      <alignment horizontal="right" vertical="center"/>
    </xf>
    <xf numFmtId="167" fontId="33" fillId="6" borderId="11" xfId="1" applyNumberFormat="1" applyFont="1" applyFill="1" applyBorder="1" applyAlignment="1">
      <alignment horizontal="right" vertical="center"/>
    </xf>
    <xf numFmtId="164" fontId="34" fillId="6" borderId="7" xfId="1" applyFont="1" applyFill="1" applyBorder="1" applyAlignment="1">
      <alignment vertical="center" wrapText="1"/>
    </xf>
    <xf numFmtId="164" fontId="1" fillId="0" borderId="0" xfId="1" applyFont="1" applyAlignment="1">
      <alignment vertical="center"/>
    </xf>
    <xf numFmtId="164" fontId="6" fillId="2" borderId="12" xfId="1" applyFont="1" applyFill="1" applyBorder="1" applyAlignment="1">
      <alignment vertical="center"/>
    </xf>
    <xf numFmtId="164" fontId="6" fillId="2" borderId="3" xfId="1" applyFont="1" applyFill="1" applyBorder="1" applyAlignment="1">
      <alignment horizontal="center" vertical="center"/>
    </xf>
    <xf numFmtId="164" fontId="6" fillId="2" borderId="10" xfId="1" applyFont="1" applyFill="1" applyBorder="1" applyAlignment="1">
      <alignment vertical="center"/>
    </xf>
    <xf numFmtId="164" fontId="5" fillId="2" borderId="10" xfId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right" vertical="center"/>
    </xf>
    <xf numFmtId="167" fontId="28" fillId="2" borderId="10" xfId="1" applyNumberFormat="1" applyFont="1" applyFill="1" applyBorder="1" applyAlignment="1">
      <alignment horizontal="right" vertical="center"/>
    </xf>
    <xf numFmtId="164" fontId="5" fillId="2" borderId="4" xfId="1" applyFont="1" applyFill="1" applyBorder="1" applyAlignment="1">
      <alignment vertical="center"/>
    </xf>
    <xf numFmtId="165" fontId="6" fillId="7" borderId="6" xfId="1" applyNumberFormat="1" applyFont="1" applyFill="1" applyBorder="1" applyAlignment="1">
      <alignment vertical="top"/>
    </xf>
    <xf numFmtId="49" fontId="6" fillId="7" borderId="1" xfId="1" applyNumberFormat="1" applyFont="1" applyFill="1" applyBorder="1" applyAlignment="1">
      <alignment horizontal="center" vertical="top"/>
    </xf>
    <xf numFmtId="164" fontId="35" fillId="7" borderId="5" xfId="1" applyFont="1" applyFill="1" applyBorder="1" applyAlignment="1">
      <alignment vertical="top" wrapText="1"/>
    </xf>
    <xf numFmtId="164" fontId="6" fillId="7" borderId="13" xfId="1" applyFont="1" applyFill="1" applyBorder="1" applyAlignment="1">
      <alignment horizontal="center" vertical="top"/>
    </xf>
    <xf numFmtId="167" fontId="6" fillId="7" borderId="2" xfId="1" applyNumberFormat="1" applyFont="1" applyFill="1" applyBorder="1" applyAlignment="1">
      <alignment horizontal="right" vertical="top"/>
    </xf>
    <xf numFmtId="167" fontId="28" fillId="7" borderId="14" xfId="1" applyNumberFormat="1" applyFont="1" applyFill="1" applyBorder="1" applyAlignment="1">
      <alignment horizontal="right" vertical="top"/>
    </xf>
    <xf numFmtId="171" fontId="28" fillId="7" borderId="14" xfId="1" applyNumberFormat="1" applyFont="1" applyFill="1" applyBorder="1" applyAlignment="1">
      <alignment horizontal="right" vertical="top"/>
    </xf>
    <xf numFmtId="164" fontId="6" fillId="7" borderId="2" xfId="1" applyFont="1" applyFill="1" applyBorder="1" applyAlignment="1">
      <alignment vertical="top" wrapText="1"/>
    </xf>
    <xf numFmtId="164" fontId="6" fillId="0" borderId="0" xfId="1" applyFont="1" applyAlignment="1">
      <alignment vertical="top"/>
    </xf>
    <xf numFmtId="165" fontId="6" fillId="0" borderId="6" xfId="1" applyNumberFormat="1" applyFont="1" applyBorder="1" applyAlignment="1">
      <alignment vertical="top"/>
    </xf>
    <xf numFmtId="49" fontId="6" fillId="0" borderId="1" xfId="1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164" fontId="5" fillId="0" borderId="6" xfId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167" fontId="5" fillId="0" borderId="1" xfId="1" applyNumberFormat="1" applyFont="1" applyBorder="1" applyAlignment="1">
      <alignment horizontal="right" vertical="top"/>
    </xf>
    <xf numFmtId="167" fontId="28" fillId="0" borderId="4" xfId="1" applyNumberFormat="1" applyFont="1" applyBorder="1" applyAlignment="1">
      <alignment horizontal="right" vertical="top"/>
    </xf>
    <xf numFmtId="167" fontId="28" fillId="0" borderId="14" xfId="1" applyNumberFormat="1" applyFont="1" applyFill="1" applyBorder="1" applyAlignment="1">
      <alignment horizontal="right" vertical="top"/>
    </xf>
    <xf numFmtId="171" fontId="28" fillId="0" borderId="14" xfId="1" applyNumberFormat="1" applyFont="1" applyFill="1" applyBorder="1" applyAlignment="1">
      <alignment horizontal="right" vertical="top"/>
    </xf>
    <xf numFmtId="164" fontId="5" fillId="0" borderId="1" xfId="1" applyFont="1" applyBorder="1" applyAlignment="1">
      <alignment vertical="top" wrapText="1"/>
    </xf>
    <xf numFmtId="164" fontId="5" fillId="0" borderId="0" xfId="1" applyFont="1" applyAlignment="1">
      <alignment vertical="top"/>
    </xf>
    <xf numFmtId="4" fontId="5" fillId="0" borderId="3" xfId="0" applyNumberFormat="1" applyFont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165" fontId="6" fillId="0" borderId="8" xfId="1" applyNumberFormat="1" applyFont="1" applyBorder="1" applyAlignment="1">
      <alignment vertical="top"/>
    </xf>
    <xf numFmtId="49" fontId="6" fillId="0" borderId="3" xfId="1" applyNumberFormat="1" applyFont="1" applyBorder="1" applyAlignment="1">
      <alignment horizontal="center" vertical="top"/>
    </xf>
    <xf numFmtId="164" fontId="5" fillId="0" borderId="8" xfId="1" applyFont="1" applyBorder="1" applyAlignment="1">
      <alignment horizontal="center" vertical="top"/>
    </xf>
    <xf numFmtId="167" fontId="5" fillId="0" borderId="3" xfId="1" applyNumberFormat="1" applyFont="1" applyBorder="1" applyAlignment="1">
      <alignment horizontal="right" vertical="top"/>
    </xf>
    <xf numFmtId="164" fontId="5" fillId="0" borderId="3" xfId="1" applyFont="1" applyBorder="1" applyAlignment="1">
      <alignment vertical="top" wrapText="1"/>
    </xf>
    <xf numFmtId="164" fontId="35" fillId="7" borderId="10" xfId="1" applyFont="1" applyFill="1" applyBorder="1" applyAlignment="1">
      <alignment vertical="top" wrapText="1"/>
    </xf>
    <xf numFmtId="164" fontId="6" fillId="7" borderId="6" xfId="1" applyFont="1" applyFill="1" applyBorder="1" applyAlignment="1">
      <alignment horizontal="center" vertical="top"/>
    </xf>
    <xf numFmtId="167" fontId="6" fillId="7" borderId="1" xfId="1" applyNumberFormat="1" applyFont="1" applyFill="1" applyBorder="1" applyAlignment="1">
      <alignment horizontal="right" vertical="top"/>
    </xf>
    <xf numFmtId="167" fontId="5" fillId="7" borderId="1" xfId="1" applyNumberFormat="1" applyFont="1" applyFill="1" applyBorder="1" applyAlignment="1">
      <alignment horizontal="right" vertical="top"/>
    </xf>
    <xf numFmtId="164" fontId="6" fillId="7" borderId="1" xfId="1" applyFont="1" applyFill="1" applyBorder="1" applyAlignment="1">
      <alignment vertical="top" wrapText="1"/>
    </xf>
    <xf numFmtId="164" fontId="5" fillId="0" borderId="10" xfId="1" applyFont="1" applyBorder="1" applyAlignment="1">
      <alignment vertical="top" wrapText="1"/>
    </xf>
    <xf numFmtId="167" fontId="28" fillId="0" borderId="7" xfId="1" applyNumberFormat="1" applyFont="1" applyBorder="1" applyAlignment="1">
      <alignment horizontal="right" vertical="top"/>
    </xf>
    <xf numFmtId="0" fontId="5" fillId="0" borderId="10" xfId="0" applyFont="1" applyFill="1" applyBorder="1" applyAlignment="1">
      <alignment horizontal="left" vertical="center" wrapText="1"/>
    </xf>
    <xf numFmtId="165" fontId="6" fillId="0" borderId="13" xfId="1" applyNumberFormat="1" applyFont="1" applyBorder="1" applyAlignment="1">
      <alignment vertical="top"/>
    </xf>
    <xf numFmtId="49" fontId="6" fillId="0" borderId="2" xfId="1" applyNumberFormat="1" applyFont="1" applyBorder="1" applyAlignment="1">
      <alignment horizontal="center" vertical="top"/>
    </xf>
    <xf numFmtId="164" fontId="5" fillId="0" borderId="13" xfId="1" applyFont="1" applyBorder="1" applyAlignment="1">
      <alignment horizontal="center" vertical="top"/>
    </xf>
    <xf numFmtId="167" fontId="5" fillId="0" borderId="2" xfId="1" applyNumberFormat="1" applyFont="1" applyBorder="1" applyAlignment="1">
      <alignment horizontal="right" vertical="top"/>
    </xf>
    <xf numFmtId="167" fontId="28" fillId="0" borderId="14" xfId="1" applyNumberFormat="1" applyFont="1" applyBorder="1" applyAlignment="1">
      <alignment horizontal="right" vertical="top"/>
    </xf>
    <xf numFmtId="164" fontId="5" fillId="0" borderId="2" xfId="1" applyFont="1" applyBorder="1" applyAlignment="1">
      <alignment vertical="top" wrapText="1"/>
    </xf>
    <xf numFmtId="164" fontId="5" fillId="0" borderId="11" xfId="1" applyFont="1" applyBorder="1" applyAlignment="1">
      <alignment vertical="top" wrapText="1"/>
    </xf>
    <xf numFmtId="167" fontId="28" fillId="0" borderId="9" xfId="1" applyNumberFormat="1" applyFont="1" applyFill="1" applyBorder="1" applyAlignment="1">
      <alignment horizontal="right" vertical="top"/>
    </xf>
    <xf numFmtId="165" fontId="35" fillId="8" borderId="6" xfId="1" applyNumberFormat="1" applyFont="1" applyFill="1" applyBorder="1" applyAlignment="1">
      <alignment vertical="center"/>
    </xf>
    <xf numFmtId="165" fontId="6" fillId="8" borderId="10" xfId="1" applyNumberFormat="1" applyFont="1" applyFill="1" applyBorder="1" applyAlignment="1">
      <alignment horizontal="center" vertical="center"/>
    </xf>
    <xf numFmtId="164" fontId="6" fillId="8" borderId="10" xfId="1" applyFont="1" applyFill="1" applyBorder="1" applyAlignment="1">
      <alignment vertical="center" wrapText="1"/>
    </xf>
    <xf numFmtId="164" fontId="6" fillId="8" borderId="4" xfId="1" applyFont="1" applyFill="1" applyBorder="1" applyAlignment="1">
      <alignment horizontal="center" vertical="center"/>
    </xf>
    <xf numFmtId="167" fontId="6" fillId="4" borderId="11" xfId="1" applyNumberFormat="1" applyFont="1" applyFill="1" applyBorder="1" applyAlignment="1">
      <alignment horizontal="right" vertical="center"/>
    </xf>
    <xf numFmtId="167" fontId="6" fillId="8" borderId="1" xfId="1" applyNumberFormat="1" applyFont="1" applyFill="1" applyBorder="1" applyAlignment="1">
      <alignment horizontal="right" vertical="center"/>
    </xf>
    <xf numFmtId="167" fontId="6" fillId="8" borderId="3" xfId="1" applyNumberFormat="1" applyFont="1" applyFill="1" applyBorder="1" applyAlignment="1">
      <alignment horizontal="right" vertical="center"/>
    </xf>
    <xf numFmtId="167" fontId="6" fillId="8" borderId="7" xfId="1" applyNumberFormat="1" applyFont="1" applyFill="1" applyBorder="1" applyAlignment="1">
      <alignment horizontal="right" vertical="center"/>
    </xf>
    <xf numFmtId="167" fontId="6" fillId="8" borderId="8" xfId="1" applyNumberFormat="1" applyFont="1" applyFill="1" applyBorder="1" applyAlignment="1">
      <alignment horizontal="right" vertical="center"/>
    </xf>
    <xf numFmtId="164" fontId="6" fillId="8" borderId="3" xfId="1" applyFont="1" applyFill="1" applyBorder="1" applyAlignment="1">
      <alignment vertical="center" wrapText="1"/>
    </xf>
    <xf numFmtId="164" fontId="6" fillId="2" borderId="13" xfId="1" applyFont="1" applyFill="1" applyBorder="1" applyAlignment="1">
      <alignment vertical="center"/>
    </xf>
    <xf numFmtId="164" fontId="6" fillId="2" borderId="2" xfId="1" applyFont="1" applyFill="1" applyBorder="1" applyAlignment="1">
      <alignment horizontal="center" vertical="center"/>
    </xf>
    <xf numFmtId="164" fontId="6" fillId="2" borderId="5" xfId="1" applyFont="1" applyFill="1" applyBorder="1" applyAlignment="1">
      <alignment vertical="center"/>
    </xf>
    <xf numFmtId="164" fontId="5" fillId="2" borderId="5" xfId="1" applyFont="1" applyFill="1" applyBorder="1" applyAlignment="1">
      <alignment horizontal="center" vertical="center"/>
    </xf>
    <xf numFmtId="167" fontId="28" fillId="9" borderId="9" xfId="1" applyNumberFormat="1" applyFont="1" applyFill="1" applyBorder="1" applyAlignment="1">
      <alignment horizontal="right" vertical="top"/>
    </xf>
    <xf numFmtId="167" fontId="6" fillId="7" borderId="13" xfId="1" applyNumberFormat="1" applyFont="1" applyFill="1" applyBorder="1" applyAlignment="1">
      <alignment horizontal="right" vertical="top"/>
    </xf>
    <xf numFmtId="167" fontId="6" fillId="7" borderId="14" xfId="1" applyNumberFormat="1" applyFont="1" applyFill="1" applyBorder="1" applyAlignment="1">
      <alignment horizontal="right" vertical="top"/>
    </xf>
    <xf numFmtId="167" fontId="28" fillId="7" borderId="1" xfId="1" applyNumberFormat="1" applyFont="1" applyFill="1" applyBorder="1" applyAlignment="1">
      <alignment horizontal="right" vertical="top"/>
    </xf>
    <xf numFmtId="167" fontId="28" fillId="8" borderId="7" xfId="1" applyNumberFormat="1" applyFont="1" applyFill="1" applyBorder="1" applyAlignment="1">
      <alignment horizontal="right" vertical="center"/>
    </xf>
    <xf numFmtId="164" fontId="5" fillId="0" borderId="6" xfId="1" applyFont="1" applyBorder="1" applyAlignment="1">
      <alignment horizontal="center" vertical="top" wrapText="1"/>
    </xf>
    <xf numFmtId="167" fontId="5" fillId="0" borderId="1" xfId="1" applyNumberFormat="1" applyFont="1" applyBorder="1" applyAlignment="1">
      <alignment horizontal="right" vertical="top" wrapText="1"/>
    </xf>
    <xf numFmtId="167" fontId="5" fillId="0" borderId="3" xfId="1" applyNumberFormat="1" applyFont="1" applyBorder="1" applyAlignment="1">
      <alignment horizontal="right" vertical="top" wrapText="1"/>
    </xf>
    <xf numFmtId="167" fontId="6" fillId="3" borderId="1" xfId="1" applyNumberFormat="1" applyFont="1" applyFill="1" applyBorder="1" applyAlignment="1">
      <alignment horizontal="right" vertical="top"/>
    </xf>
    <xf numFmtId="49" fontId="6" fillId="3" borderId="1" xfId="1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49" fontId="34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2" fontId="0" fillId="3" borderId="1" xfId="0" applyNumberFormat="1" applyFill="1" applyBorder="1" applyAlignment="1">
      <alignment vertical="center"/>
    </xf>
    <xf numFmtId="49" fontId="34" fillId="3" borderId="1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9" fontId="34" fillId="0" borderId="1" xfId="0" applyNumberFormat="1" applyFont="1" applyFill="1" applyBorder="1" applyAlignment="1">
      <alignment vertical="center"/>
    </xf>
    <xf numFmtId="164" fontId="5" fillId="0" borderId="10" xfId="1" applyFont="1" applyBorder="1" applyAlignment="1">
      <alignment horizontal="left" vertical="top" wrapText="1"/>
    </xf>
    <xf numFmtId="164" fontId="5" fillId="0" borderId="11" xfId="1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167" fontId="28" fillId="8" borderId="11" xfId="1" applyNumberFormat="1" applyFont="1" applyFill="1" applyBorder="1" applyAlignment="1">
      <alignment horizontal="right" vertical="center"/>
    </xf>
    <xf numFmtId="167" fontId="28" fillId="10" borderId="1" xfId="1" applyNumberFormat="1" applyFont="1" applyFill="1" applyBorder="1" applyAlignment="1">
      <alignment horizontal="right" vertical="top"/>
    </xf>
    <xf numFmtId="164" fontId="6" fillId="2" borderId="6" xfId="1" applyFont="1" applyFill="1" applyBorder="1" applyAlignment="1">
      <alignment vertical="center"/>
    </xf>
    <xf numFmtId="164" fontId="6" fillId="2" borderId="1" xfId="1" applyFont="1" applyFill="1" applyBorder="1" applyAlignment="1">
      <alignment horizontal="center" vertical="center"/>
    </xf>
    <xf numFmtId="167" fontId="28" fillId="9" borderId="14" xfId="1" applyNumberFormat="1" applyFont="1" applyFill="1" applyBorder="1" applyAlignment="1">
      <alignment horizontal="right" vertical="top"/>
    </xf>
    <xf numFmtId="167" fontId="28" fillId="7" borderId="4" xfId="1" applyNumberFormat="1" applyFont="1" applyFill="1" applyBorder="1" applyAlignment="1">
      <alignment horizontal="right" vertical="top"/>
    </xf>
    <xf numFmtId="164" fontId="5" fillId="0" borderId="6" xfId="1" applyFont="1" applyBorder="1" applyAlignment="1">
      <alignment vertical="top" wrapText="1"/>
    </xf>
    <xf numFmtId="164" fontId="6" fillId="7" borderId="1" xfId="1" applyFont="1" applyFill="1" applyBorder="1" applyAlignment="1">
      <alignment horizontal="center" vertical="top"/>
    </xf>
    <xf numFmtId="167" fontId="6" fillId="7" borderId="4" xfId="1" applyNumberFormat="1" applyFont="1" applyFill="1" applyBorder="1" applyAlignment="1">
      <alignment horizontal="right" vertical="top"/>
    </xf>
    <xf numFmtId="164" fontId="35" fillId="7" borderId="1" xfId="1" applyFont="1" applyFill="1" applyBorder="1" applyAlignment="1">
      <alignment vertical="top" wrapText="1"/>
    </xf>
    <xf numFmtId="164" fontId="6" fillId="7" borderId="10" xfId="1" applyFont="1" applyFill="1" applyBorder="1" applyAlignment="1">
      <alignment horizontal="center" vertical="top"/>
    </xf>
    <xf numFmtId="164" fontId="5" fillId="0" borderId="10" xfId="1" applyFont="1" applyBorder="1" applyAlignment="1">
      <alignment horizontal="center" vertical="top"/>
    </xf>
    <xf numFmtId="164" fontId="35" fillId="7" borderId="5" xfId="1" applyFont="1" applyFill="1" applyBorder="1" applyAlignment="1">
      <alignment horizontal="left" vertical="top" wrapText="1"/>
    </xf>
    <xf numFmtId="164" fontId="35" fillId="7" borderId="10" xfId="1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164" fontId="36" fillId="0" borderId="1" xfId="1" applyFont="1" applyBorder="1" applyAlignment="1">
      <alignment vertical="top" wrapText="1"/>
    </xf>
    <xf numFmtId="171" fontId="28" fillId="0" borderId="9" xfId="1" applyNumberFormat="1" applyFont="1" applyFill="1" applyBorder="1" applyAlignment="1">
      <alignment horizontal="right" vertical="top"/>
    </xf>
    <xf numFmtId="167" fontId="28" fillId="8" borderId="1" xfId="1" applyNumberFormat="1" applyFont="1" applyFill="1" applyBorder="1" applyAlignment="1">
      <alignment horizontal="right" vertical="center"/>
    </xf>
    <xf numFmtId="167" fontId="28" fillId="8" borderId="4" xfId="1" applyNumberFormat="1" applyFont="1" applyFill="1" applyBorder="1" applyAlignment="1">
      <alignment horizontal="right" vertical="center"/>
    </xf>
    <xf numFmtId="164" fontId="6" fillId="8" borderId="1" xfId="1" applyFont="1" applyFill="1" applyBorder="1" applyAlignment="1">
      <alignment vertical="center" wrapText="1"/>
    </xf>
    <xf numFmtId="167" fontId="28" fillId="2" borderId="0" xfId="1" applyNumberFormat="1" applyFont="1" applyFill="1" applyBorder="1" applyAlignment="1">
      <alignment horizontal="right" vertical="center"/>
    </xf>
    <xf numFmtId="164" fontId="5" fillId="2" borderId="9" xfId="1" applyFont="1" applyFill="1" applyBorder="1" applyAlignment="1">
      <alignment vertical="center"/>
    </xf>
    <xf numFmtId="167" fontId="5" fillId="0" borderId="6" xfId="1" applyNumberFormat="1" applyFont="1" applyBorder="1" applyAlignment="1">
      <alignment horizontal="right" vertical="top"/>
    </xf>
    <xf numFmtId="167" fontId="28" fillId="0" borderId="1" xfId="1" applyNumberFormat="1" applyFont="1" applyBorder="1" applyAlignment="1">
      <alignment horizontal="right" vertical="top"/>
    </xf>
    <xf numFmtId="167" fontId="5" fillId="0" borderId="8" xfId="1" applyNumberFormat="1" applyFont="1" applyBorder="1" applyAlignment="1">
      <alignment horizontal="right" vertical="top"/>
    </xf>
    <xf numFmtId="168" fontId="6" fillId="8" borderId="3" xfId="1" applyNumberFormat="1" applyFont="1" applyFill="1" applyBorder="1" applyAlignment="1">
      <alignment horizontal="right" vertical="center"/>
    </xf>
    <xf numFmtId="165" fontId="6" fillId="0" borderId="1" xfId="1" applyNumberFormat="1" applyFont="1" applyBorder="1" applyAlignment="1">
      <alignment vertical="top"/>
    </xf>
    <xf numFmtId="167" fontId="28" fillId="0" borderId="4" xfId="1" applyNumberFormat="1" applyFont="1" applyFill="1" applyBorder="1" applyAlignment="1">
      <alignment horizontal="right" vertical="top"/>
    </xf>
    <xf numFmtId="171" fontId="28" fillId="0" borderId="4" xfId="1" applyNumberFormat="1" applyFont="1" applyFill="1" applyBorder="1" applyAlignment="1">
      <alignment horizontal="right" vertical="top"/>
    </xf>
    <xf numFmtId="167" fontId="28" fillId="0" borderId="3" xfId="1" applyNumberFormat="1" applyFont="1" applyBorder="1" applyAlignment="1">
      <alignment horizontal="right" vertical="top"/>
    </xf>
    <xf numFmtId="165" fontId="6" fillId="0" borderId="3" xfId="1" applyNumberFormat="1" applyFont="1" applyBorder="1" applyAlignment="1">
      <alignment vertical="top"/>
    </xf>
    <xf numFmtId="164" fontId="5" fillId="0" borderId="8" xfId="1" applyFont="1" applyBorder="1" applyAlignment="1">
      <alignment vertical="top" wrapText="1"/>
    </xf>
    <xf numFmtId="167" fontId="6" fillId="8" borderId="11" xfId="1" applyNumberFormat="1" applyFont="1" applyFill="1" applyBorder="1" applyAlignment="1">
      <alignment horizontal="right" vertical="center"/>
    </xf>
    <xf numFmtId="167" fontId="28" fillId="2" borderId="5" xfId="1" applyNumberFormat="1" applyFont="1" applyFill="1" applyBorder="1" applyAlignment="1">
      <alignment horizontal="right" vertical="center"/>
    </xf>
    <xf numFmtId="164" fontId="5" fillId="2" borderId="14" xfId="1" applyFont="1" applyFill="1" applyBorder="1" applyAlignment="1">
      <alignment vertical="center"/>
    </xf>
    <xf numFmtId="166" fontId="6" fillId="0" borderId="1" xfId="1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167" fontId="5" fillId="0" borderId="4" xfId="1" applyNumberFormat="1" applyFont="1" applyBorder="1" applyAlignment="1">
      <alignment horizontal="right" vertical="top"/>
    </xf>
    <xf numFmtId="4" fontId="5" fillId="3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5" xfId="1" applyFont="1" applyBorder="1" applyAlignment="1">
      <alignment vertical="top" wrapText="1"/>
    </xf>
    <xf numFmtId="164" fontId="5" fillId="0" borderId="1" xfId="1" applyFont="1" applyBorder="1" applyAlignment="1">
      <alignment horizontal="center" vertical="top"/>
    </xf>
    <xf numFmtId="167" fontId="5" fillId="0" borderId="14" xfId="1" applyNumberFormat="1" applyFont="1" applyBorder="1" applyAlignment="1">
      <alignment horizontal="right" vertical="top"/>
    </xf>
    <xf numFmtId="167" fontId="5" fillId="0" borderId="13" xfId="1" applyNumberFormat="1" applyFont="1" applyBorder="1" applyAlignment="1">
      <alignment horizontal="right" vertical="top"/>
    </xf>
    <xf numFmtId="166" fontId="6" fillId="0" borderId="3" xfId="1" applyNumberFormat="1" applyFont="1" applyBorder="1" applyAlignment="1">
      <alignment horizontal="center" vertical="top"/>
    </xf>
    <xf numFmtId="164" fontId="5" fillId="0" borderId="3" xfId="1" applyFont="1" applyBorder="1" applyAlignment="1">
      <alignment horizontal="center" vertical="top"/>
    </xf>
    <xf numFmtId="167" fontId="5" fillId="0" borderId="7" xfId="1" applyNumberFormat="1" applyFont="1" applyBorder="1" applyAlignment="1">
      <alignment horizontal="right" vertical="top"/>
    </xf>
    <xf numFmtId="164" fontId="5" fillId="2" borderId="11" xfId="1" applyFont="1" applyFill="1" applyBorder="1" applyAlignment="1">
      <alignment horizontal="center" vertical="center"/>
    </xf>
    <xf numFmtId="166" fontId="6" fillId="0" borderId="2" xfId="1" applyNumberFormat="1" applyFont="1" applyBorder="1" applyAlignment="1">
      <alignment horizontal="center" vertical="top"/>
    </xf>
    <xf numFmtId="164" fontId="5" fillId="0" borderId="4" xfId="1" applyFont="1" applyBorder="1" applyAlignment="1">
      <alignment vertical="top" wrapText="1"/>
    </xf>
    <xf numFmtId="164" fontId="5" fillId="0" borderId="7" xfId="1" applyFont="1" applyBorder="1" applyAlignment="1">
      <alignment vertical="top" wrapText="1"/>
    </xf>
    <xf numFmtId="164" fontId="6" fillId="8" borderId="14" xfId="1" applyFont="1" applyFill="1" applyBorder="1" applyAlignment="1">
      <alignment horizontal="center" vertical="center"/>
    </xf>
    <xf numFmtId="164" fontId="35" fillId="7" borderId="4" xfId="1" applyFont="1" applyFill="1" applyBorder="1" applyAlignment="1">
      <alignment horizontal="left" vertical="top" wrapText="1"/>
    </xf>
    <xf numFmtId="167" fontId="6" fillId="7" borderId="6" xfId="1" applyNumberFormat="1" applyFont="1" applyFill="1" applyBorder="1" applyAlignment="1">
      <alignment horizontal="right" vertical="top"/>
    </xf>
    <xf numFmtId="164" fontId="5" fillId="0" borderId="14" xfId="1" applyFont="1" applyBorder="1" applyAlignment="1">
      <alignment vertical="top" wrapText="1"/>
    </xf>
    <xf numFmtId="167" fontId="5" fillId="0" borderId="1" xfId="1" applyNumberFormat="1" applyFont="1" applyFill="1" applyBorder="1" applyAlignment="1">
      <alignment horizontal="right" vertical="top"/>
    </xf>
    <xf numFmtId="165" fontId="6" fillId="7" borderId="13" xfId="1" applyNumberFormat="1" applyFont="1" applyFill="1" applyBorder="1" applyAlignment="1">
      <alignment vertical="top"/>
    </xf>
    <xf numFmtId="49" fontId="6" fillId="7" borderId="2" xfId="1" applyNumberFormat="1" applyFont="1" applyFill="1" applyBorder="1" applyAlignment="1">
      <alignment horizontal="center" vertical="top"/>
    </xf>
    <xf numFmtId="167" fontId="5" fillId="0" borderId="3" xfId="1" applyNumberFormat="1" applyFont="1" applyFill="1" applyBorder="1" applyAlignment="1">
      <alignment horizontal="right" vertical="top"/>
    </xf>
    <xf numFmtId="164" fontId="6" fillId="7" borderId="4" xfId="1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35" fillId="8" borderId="8" xfId="1" applyNumberFormat="1" applyFont="1" applyFill="1" applyBorder="1" applyAlignment="1">
      <alignment vertical="center"/>
    </xf>
    <xf numFmtId="165" fontId="6" fillId="8" borderId="0" xfId="1" applyNumberFormat="1" applyFont="1" applyFill="1" applyBorder="1" applyAlignment="1">
      <alignment horizontal="center" vertical="center"/>
    </xf>
    <xf numFmtId="164" fontId="6" fillId="8" borderId="11" xfId="1" applyFont="1" applyFill="1" applyBorder="1" applyAlignment="1">
      <alignment vertical="center" wrapText="1"/>
    </xf>
    <xf numFmtId="164" fontId="6" fillId="8" borderId="7" xfId="1" applyFont="1" applyFill="1" applyBorder="1" applyAlignment="1">
      <alignment horizontal="center" vertical="center"/>
    </xf>
    <xf numFmtId="165" fontId="6" fillId="6" borderId="6" xfId="1" applyNumberFormat="1" applyFont="1" applyFill="1" applyBorder="1" applyAlignment="1">
      <alignment vertical="center"/>
    </xf>
    <xf numFmtId="165" fontId="6" fillId="6" borderId="10" xfId="1" applyNumberFormat="1" applyFont="1" applyFill="1" applyBorder="1" applyAlignment="1">
      <alignment horizontal="center" vertical="center"/>
    </xf>
    <xf numFmtId="164" fontId="6" fillId="6" borderId="10" xfId="1" applyFont="1" applyFill="1" applyBorder="1" applyAlignment="1">
      <alignment vertical="center" wrapText="1"/>
    </xf>
    <xf numFmtId="164" fontId="6" fillId="6" borderId="10" xfId="1" applyFont="1" applyFill="1" applyBorder="1" applyAlignment="1">
      <alignment horizontal="center" vertical="center"/>
    </xf>
    <xf numFmtId="167" fontId="6" fillId="6" borderId="6" xfId="1" applyNumberFormat="1" applyFont="1" applyFill="1" applyBorder="1" applyAlignment="1">
      <alignment horizontal="right" vertical="center"/>
    </xf>
    <xf numFmtId="167" fontId="6" fillId="6" borderId="4" xfId="1" applyNumberFormat="1" applyFont="1" applyFill="1" applyBorder="1" applyAlignment="1">
      <alignment horizontal="right" vertical="center"/>
    </xf>
    <xf numFmtId="167" fontId="6" fillId="6" borderId="14" xfId="1" applyNumberFormat="1" applyFont="1" applyFill="1" applyBorder="1" applyAlignment="1">
      <alignment horizontal="right" vertical="center"/>
    </xf>
    <xf numFmtId="171" fontId="28" fillId="6" borderId="14" xfId="1" applyNumberFormat="1" applyFont="1" applyFill="1" applyBorder="1" applyAlignment="1">
      <alignment horizontal="right" vertical="top"/>
    </xf>
    <xf numFmtId="164" fontId="6" fillId="6" borderId="2" xfId="1" applyFont="1" applyFill="1" applyBorder="1" applyAlignment="1">
      <alignment vertical="center" wrapText="1"/>
    </xf>
    <xf numFmtId="167" fontId="28" fillId="0" borderId="0" xfId="1" applyNumberFormat="1" applyFont="1" applyAlignment="1">
      <alignment horizontal="right" vertical="center"/>
    </xf>
    <xf numFmtId="164" fontId="6" fillId="6" borderId="4" xfId="1" applyFont="1" applyFill="1" applyBorder="1" applyAlignment="1">
      <alignment horizontal="center" vertical="center"/>
    </xf>
    <xf numFmtId="167" fontId="6" fillId="6" borderId="1" xfId="1" applyNumberFormat="1" applyFont="1" applyFill="1" applyBorder="1" applyAlignment="1">
      <alignment horizontal="right" vertical="center"/>
    </xf>
    <xf numFmtId="167" fontId="28" fillId="6" borderId="1" xfId="1" applyNumberFormat="1" applyFont="1" applyFill="1" applyBorder="1" applyAlignment="1">
      <alignment horizontal="right" vertical="center"/>
    </xf>
    <xf numFmtId="164" fontId="6" fillId="6" borderId="1" xfId="1" applyFont="1" applyFill="1" applyBorder="1" applyAlignment="1">
      <alignment vertical="center" wrapText="1"/>
    </xf>
    <xf numFmtId="164" fontId="6" fillId="0" borderId="0" xfId="1" applyFont="1" applyAlignment="1">
      <alignment horizontal="center"/>
    </xf>
    <xf numFmtId="164" fontId="5" fillId="0" borderId="0" xfId="1" applyFont="1" applyAlignment="1">
      <alignment horizontal="center"/>
    </xf>
    <xf numFmtId="164" fontId="5" fillId="0" borderId="5" xfId="1" applyFont="1" applyBorder="1" applyAlignment="1">
      <alignment wrapText="1"/>
    </xf>
    <xf numFmtId="164" fontId="6" fillId="0" borderId="5" xfId="1" applyFont="1" applyBorder="1" applyAlignment="1">
      <alignment horizontal="center"/>
    </xf>
    <xf numFmtId="164" fontId="5" fillId="0" borderId="5" xfId="1" applyFont="1" applyBorder="1"/>
    <xf numFmtId="167" fontId="5" fillId="0" borderId="5" xfId="1" applyNumberFormat="1" applyFont="1" applyBorder="1" applyAlignment="1">
      <alignment horizontal="right"/>
    </xf>
    <xf numFmtId="167" fontId="6" fillId="0" borderId="5" xfId="1" applyNumberFormat="1" applyFont="1" applyBorder="1" applyAlignment="1">
      <alignment horizontal="right"/>
    </xf>
    <xf numFmtId="164" fontId="39" fillId="0" borderId="0" xfId="1" applyFont="1" applyAlignment="1">
      <alignment wrapText="1"/>
    </xf>
    <xf numFmtId="164" fontId="35" fillId="0" borderId="0" xfId="1" applyFont="1" applyAlignment="1">
      <alignment horizontal="center"/>
    </xf>
    <xf numFmtId="164" fontId="39" fillId="0" borderId="0" xfId="1" applyFont="1" applyAlignment="1">
      <alignment horizontal="left" wrapText="1"/>
    </xf>
    <xf numFmtId="164" fontId="39" fillId="0" borderId="0" xfId="1" applyFont="1" applyAlignment="1">
      <alignment horizontal="center"/>
    </xf>
    <xf numFmtId="167" fontId="39" fillId="0" borderId="0" xfId="1" applyNumberFormat="1" applyFont="1" applyAlignment="1">
      <alignment horizontal="right"/>
    </xf>
    <xf numFmtId="167" fontId="39" fillId="0" borderId="0" xfId="1" applyNumberFormat="1" applyFont="1" applyAlignment="1">
      <alignment horizontal="left"/>
    </xf>
    <xf numFmtId="167" fontId="35" fillId="0" borderId="0" xfId="1" applyNumberFormat="1" applyFont="1" applyAlignment="1">
      <alignment horizontal="right"/>
    </xf>
    <xf numFmtId="164" fontId="39" fillId="0" borderId="0" xfId="1" applyFont="1" applyAlignment="1">
      <alignment horizontal="center" wrapText="1"/>
    </xf>
    <xf numFmtId="167" fontId="30" fillId="0" borderId="0" xfId="1" applyNumberFormat="1" applyFont="1" applyAlignment="1">
      <alignment horizontal="right"/>
    </xf>
    <xf numFmtId="164" fontId="39" fillId="0" borderId="0" xfId="1" applyFont="1"/>
    <xf numFmtId="167" fontId="41" fillId="0" borderId="0" xfId="1" applyNumberFormat="1" applyFont="1" applyAlignment="1">
      <alignment horizontal="right"/>
    </xf>
    <xf numFmtId="164" fontId="34" fillId="0" borderId="0" xfId="1" applyFont="1" applyAlignment="1"/>
    <xf numFmtId="164" fontId="8" fillId="0" borderId="0" xfId="1" applyFont="1" applyFill="1" applyBorder="1" applyAlignment="1">
      <alignment horizontal="left"/>
    </xf>
    <xf numFmtId="164" fontId="5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164" fontId="5" fillId="0" borderId="0" xfId="1" applyFont="1" applyFill="1" applyBorder="1" applyAlignment="1"/>
    <xf numFmtId="164" fontId="31" fillId="4" borderId="3" xfId="1" applyFont="1" applyFill="1" applyBorder="1" applyAlignment="1">
      <alignment horizontal="center" vertical="center" wrapText="1"/>
    </xf>
    <xf numFmtId="164" fontId="6" fillId="4" borderId="7" xfId="1" applyFont="1" applyFill="1" applyBorder="1" applyAlignment="1">
      <alignment horizontal="center" vertical="center"/>
    </xf>
    <xf numFmtId="164" fontId="6" fillId="4" borderId="8" xfId="1" applyFont="1" applyFill="1" applyBorder="1" applyAlignment="1">
      <alignment horizontal="center" vertical="center" wrapText="1"/>
    </xf>
    <xf numFmtId="167" fontId="6" fillId="4" borderId="1" xfId="1" applyNumberFormat="1" applyFont="1" applyFill="1" applyBorder="1" applyAlignment="1">
      <alignment horizontal="center" vertical="center"/>
    </xf>
    <xf numFmtId="170" fontId="6" fillId="4" borderId="1" xfId="1" applyNumberFormat="1" applyFont="1" applyFill="1" applyBorder="1" applyAlignment="1">
      <alignment horizontal="center" vertical="center" wrapText="1"/>
    </xf>
    <xf numFmtId="167" fontId="6" fillId="4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right" vertical="center"/>
    </xf>
    <xf numFmtId="165" fontId="35" fillId="8" borderId="1" xfId="1" applyNumberFormat="1" applyFont="1" applyFill="1" applyBorder="1" applyAlignment="1">
      <alignment horizontal="left" vertical="center" wrapText="1"/>
    </xf>
    <xf numFmtId="165" fontId="35" fillId="8" borderId="3" xfId="1" applyNumberFormat="1" applyFont="1" applyFill="1" applyBorder="1" applyAlignment="1">
      <alignment horizontal="left" vertical="center" wrapText="1"/>
    </xf>
    <xf numFmtId="165" fontId="6" fillId="6" borderId="6" xfId="1" applyNumberFormat="1" applyFont="1" applyFill="1" applyBorder="1" applyAlignment="1">
      <alignment horizontal="left" vertical="center"/>
    </xf>
    <xf numFmtId="164" fontId="5" fillId="0" borderId="5" xfId="1" applyFont="1" applyFill="1" applyBorder="1" applyAlignment="1"/>
  </cellXfs>
  <cellStyles count="7">
    <cellStyle name="Excel Built-in Normal" xfId="1"/>
    <cellStyle name="Excel_BuiltIn_Hyperlink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274680</xdr:colOff>
      <xdr:row>0</xdr:row>
      <xdr:rowOff>67320</xdr:rowOff>
    </xdr:from>
    <xdr:ext cx="1891800" cy="1948680"/>
    <xdr:pic>
      <xdr:nvPicPr>
        <xdr:cNvPr id="2" name="image1.png">
          <a:extLst>
            <a:ext uri="{FF2B5EF4-FFF2-40B4-BE49-F238E27FC236}">
              <a16:creationId xmlns:a16="http://schemas.microsoft.com/office/drawing/2014/main" id="{BB222712-B401-C44A-B31D-10A7A99C4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4680" y="67320"/>
          <a:ext cx="1891800" cy="19486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0"/>
  <sheetViews>
    <sheetView tabSelected="1" topLeftCell="C1" workbookViewId="0">
      <selection activeCell="H10" sqref="H10"/>
    </sheetView>
  </sheetViews>
  <sheetFormatPr baseColWidth="10" defaultRowHeight="15" customHeight="1"/>
  <cols>
    <col min="1" max="1" width="19.7109375" style="3" customWidth="1"/>
    <col min="2" max="2" width="13.28515625" style="3" customWidth="1"/>
    <col min="3" max="3" width="15" style="3" customWidth="1"/>
    <col min="4" max="4" width="13.42578125" style="3" customWidth="1"/>
    <col min="5" max="5" width="14.7109375" style="3" customWidth="1"/>
    <col min="6" max="6" width="14.42578125" style="3" customWidth="1"/>
    <col min="7" max="7" width="19.7109375" style="3" customWidth="1"/>
    <col min="8" max="8" width="16.85546875" style="3" customWidth="1"/>
    <col min="9" max="9" width="12.7109375" style="3" customWidth="1"/>
    <col min="10" max="10" width="21.28515625" style="3" customWidth="1"/>
    <col min="11" max="11" width="10.42578125" style="3" customWidth="1"/>
    <col min="12" max="12" width="12" style="3" customWidth="1"/>
    <col min="13" max="13" width="12.140625" style="3" customWidth="1"/>
    <col min="14" max="14" width="14.42578125" style="3" customWidth="1"/>
    <col min="15" max="23" width="6.5703125" style="3" customWidth="1"/>
    <col min="24" max="26" width="12.85546875" style="3" customWidth="1"/>
    <col min="27" max="1024" width="14.7109375" style="3" customWidth="1"/>
  </cols>
  <sheetData>
    <row r="1" spans="1:26" ht="31.75" customHeight="1">
      <c r="A1" s="41" t="s">
        <v>0</v>
      </c>
      <c r="B1" s="4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>
      <c r="A2" s="4"/>
      <c r="B2" s="1"/>
      <c r="C2" s="1"/>
      <c r="D2" s="2"/>
      <c r="E2" s="1"/>
      <c r="F2" s="1"/>
      <c r="G2" s="1"/>
      <c r="H2" s="41" t="s">
        <v>2</v>
      </c>
      <c r="I2" s="41"/>
      <c r="J2" s="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4"/>
      <c r="B3" s="1"/>
      <c r="C3" s="1"/>
      <c r="D3" s="2"/>
      <c r="E3" s="1"/>
      <c r="F3" s="1"/>
      <c r="G3" s="1"/>
      <c r="H3" s="41" t="s">
        <v>3</v>
      </c>
      <c r="I3" s="41"/>
      <c r="J3" s="4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6" customFormat="1" ht="14.25" customHeight="1">
      <c r="A10" s="5" t="s">
        <v>4</v>
      </c>
      <c r="B10" s="1"/>
      <c r="C10" s="1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6" customFormat="1" ht="14.25" customHeight="1">
      <c r="A11" s="4" t="s">
        <v>6</v>
      </c>
      <c r="B11" s="1"/>
      <c r="C11" s="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" customFormat="1" ht="14.25" customHeight="1">
      <c r="A12" s="4" t="s">
        <v>8</v>
      </c>
      <c r="B12" s="1"/>
      <c r="C12" s="1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6" customFormat="1" ht="14.25" customHeight="1">
      <c r="A13" s="4" t="s">
        <v>10</v>
      </c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6" customFormat="1" ht="14.25" customHeight="1">
      <c r="A14" s="4" t="s">
        <v>12</v>
      </c>
      <c r="B14" s="1"/>
      <c r="C14" s="1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6" customFormat="1" ht="14.25" customHeight="1">
      <c r="A15" s="4" t="s">
        <v>14</v>
      </c>
      <c r="B15" s="1"/>
      <c r="C15" s="1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s="6" customFormat="1" ht="16">
      <c r="A18" s="8"/>
      <c r="B18" s="42" t="s">
        <v>16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s="6" customFormat="1" ht="16">
      <c r="A19" s="8"/>
      <c r="B19" s="42" t="s">
        <v>17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6" customFormat="1" ht="16">
      <c r="A20" s="8"/>
      <c r="B20" s="43" t="s">
        <v>18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s="6" customFormat="1" ht="16">
      <c r="A21" s="8"/>
      <c r="B21" s="4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s="6" customFormat="1"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</row>
    <row r="23" spans="1:31" s="6" customFormat="1" ht="30" customHeight="1">
      <c r="A23" s="44"/>
      <c r="B23" s="45" t="s">
        <v>19</v>
      </c>
      <c r="C23" s="45"/>
      <c r="D23" s="45" t="s">
        <v>20</v>
      </c>
      <c r="E23" s="45"/>
      <c r="F23" s="45"/>
      <c r="G23" s="45"/>
      <c r="H23" s="45"/>
      <c r="I23" s="45"/>
      <c r="J23" s="45"/>
      <c r="K23" s="45" t="s">
        <v>21</v>
      </c>
      <c r="L23" s="45"/>
      <c r="M23" s="45" t="s">
        <v>22</v>
      </c>
      <c r="N23" s="4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6" customFormat="1" ht="135.5" customHeight="1">
      <c r="A24" s="44"/>
      <c r="B24" s="45"/>
      <c r="C24" s="45"/>
      <c r="D24" s="16" t="s">
        <v>23</v>
      </c>
      <c r="E24" s="16" t="s">
        <v>24</v>
      </c>
      <c r="F24" s="16" t="s">
        <v>25</v>
      </c>
      <c r="G24" s="16" t="s">
        <v>26</v>
      </c>
      <c r="H24" s="16" t="s">
        <v>27</v>
      </c>
      <c r="I24" s="46" t="s">
        <v>28</v>
      </c>
      <c r="J24" s="46"/>
      <c r="K24" s="45"/>
      <c r="L24" s="45"/>
      <c r="M24" s="45"/>
      <c r="N24" s="45"/>
      <c r="Q24" s="17"/>
    </row>
    <row r="25" spans="1:31" s="6" customFormat="1" ht="16">
      <c r="A25" s="44"/>
      <c r="B25" s="18" t="s">
        <v>29</v>
      </c>
      <c r="C25" s="19" t="s">
        <v>30</v>
      </c>
      <c r="D25" s="18" t="s">
        <v>30</v>
      </c>
      <c r="E25" s="18" t="s">
        <v>30</v>
      </c>
      <c r="F25" s="18" t="s">
        <v>30</v>
      </c>
      <c r="G25" s="18" t="s">
        <v>30</v>
      </c>
      <c r="H25" s="18" t="s">
        <v>30</v>
      </c>
      <c r="I25" s="18" t="s">
        <v>29</v>
      </c>
      <c r="J25" s="20" t="s">
        <v>31</v>
      </c>
      <c r="K25" s="18" t="s">
        <v>29</v>
      </c>
      <c r="L25" s="19" t="s">
        <v>30</v>
      </c>
      <c r="M25" s="21" t="s">
        <v>29</v>
      </c>
      <c r="N25" s="22" t="s">
        <v>30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6" customFormat="1" ht="30" customHeight="1">
      <c r="A26" s="24" t="s">
        <v>32</v>
      </c>
      <c r="B26" s="25" t="s">
        <v>33</v>
      </c>
      <c r="C26" s="25" t="s">
        <v>34</v>
      </c>
      <c r="D26" s="25" t="s">
        <v>35</v>
      </c>
      <c r="E26" s="25" t="s">
        <v>36</v>
      </c>
      <c r="F26" s="25" t="s">
        <v>37</v>
      </c>
      <c r="G26" s="25" t="s">
        <v>38</v>
      </c>
      <c r="H26" s="25" t="s">
        <v>39</v>
      </c>
      <c r="I26" s="25" t="s">
        <v>40</v>
      </c>
      <c r="J26" s="25" t="s">
        <v>41</v>
      </c>
      <c r="K26" s="25" t="s">
        <v>42</v>
      </c>
      <c r="L26" s="25" t="s">
        <v>43</v>
      </c>
      <c r="M26" s="25" t="s">
        <v>44</v>
      </c>
      <c r="N26" s="25" t="s">
        <v>45</v>
      </c>
      <c r="O26" s="26"/>
      <c r="P26" s="26"/>
      <c r="Q26" s="27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6" customFormat="1" ht="30" customHeight="1">
      <c r="A27" s="28" t="s">
        <v>46</v>
      </c>
      <c r="B27" s="18">
        <f>C27/N27</f>
        <v>1</v>
      </c>
      <c r="C27" s="19">
        <f>'Кошторис  витрат'!G223</f>
        <v>2220434.1799999997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8">
        <f>J27/N27</f>
        <v>0</v>
      </c>
      <c r="J27" s="19">
        <f>D27+E27+F27+G27+H27</f>
        <v>0</v>
      </c>
      <c r="K27" s="18">
        <f>L27/N27</f>
        <v>0</v>
      </c>
      <c r="L27" s="19">
        <f>'Кошторис  витрат'!S223</f>
        <v>0</v>
      </c>
      <c r="M27" s="21">
        <v>1</v>
      </c>
      <c r="N27" s="22">
        <f>C27+J27+L27</f>
        <v>2220434.1799999997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6" customFormat="1" ht="30" customHeight="1">
      <c r="A28" s="29" t="s">
        <v>47</v>
      </c>
      <c r="B28" s="30">
        <f>C28/N28</f>
        <v>0.99815014212676823</v>
      </c>
      <c r="C28" s="31">
        <f>'Кошторис  витрат'!J223</f>
        <v>2220434.1799999997</v>
      </c>
      <c r="D28" s="31">
        <v>0</v>
      </c>
      <c r="E28" s="31">
        <v>0</v>
      </c>
      <c r="F28" s="31">
        <v>0</v>
      </c>
      <c r="G28" s="31">
        <v>0</v>
      </c>
      <c r="H28" s="31">
        <v>4115.1000000000004</v>
      </c>
      <c r="I28" s="30">
        <f>J28/N28</f>
        <v>1.8498578732317409E-3</v>
      </c>
      <c r="J28" s="31">
        <f>D28+E28+F28+G28+H28</f>
        <v>4115.1000000000004</v>
      </c>
      <c r="K28" s="30">
        <f>L28/N28</f>
        <v>0</v>
      </c>
      <c r="L28" s="31">
        <f>'Кошторис  витрат'!V223</f>
        <v>0</v>
      </c>
      <c r="M28" s="32">
        <v>1</v>
      </c>
      <c r="N28" s="33">
        <f>C28+J28+L28</f>
        <v>2224549.2799999998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6" customFormat="1" ht="30" customHeight="1">
      <c r="A29" s="34" t="s">
        <v>48</v>
      </c>
      <c r="B29" s="30">
        <f>C29/N29</f>
        <v>0.997630713634166</v>
      </c>
      <c r="C29" s="31">
        <v>1732737</v>
      </c>
      <c r="D29" s="31">
        <v>0</v>
      </c>
      <c r="E29" s="31">
        <v>0</v>
      </c>
      <c r="F29" s="31">
        <v>0</v>
      </c>
      <c r="G29" s="31">
        <v>0</v>
      </c>
      <c r="H29" s="31">
        <v>4115.1000000000004</v>
      </c>
      <c r="I29" s="30">
        <f>J29/N29</f>
        <v>2.369286365833913E-3</v>
      </c>
      <c r="J29" s="31">
        <f>D29+E29+F29+G29+H29</f>
        <v>4115.1000000000004</v>
      </c>
      <c r="K29" s="30">
        <f>L29/N29</f>
        <v>0</v>
      </c>
      <c r="L29" s="31">
        <v>0</v>
      </c>
      <c r="M29" s="32">
        <f>(N29*M28)/N28</f>
        <v>0.78076584574471652</v>
      </c>
      <c r="N29" s="33">
        <f>C29+J29+L29</f>
        <v>1736852.1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6" customFormat="1" ht="30" customHeight="1">
      <c r="A30" s="29" t="s">
        <v>49</v>
      </c>
      <c r="B30" s="35">
        <f t="shared" ref="B30:N30" si="0">B28-B29</f>
        <v>5.1942849260222523E-4</v>
      </c>
      <c r="C30" s="31">
        <f t="shared" si="0"/>
        <v>487697.1799999997</v>
      </c>
      <c r="D30" s="31">
        <f t="shared" si="0"/>
        <v>0</v>
      </c>
      <c r="E30" s="31">
        <f t="shared" si="0"/>
        <v>0</v>
      </c>
      <c r="F30" s="31">
        <f t="shared" si="0"/>
        <v>0</v>
      </c>
      <c r="G30" s="31">
        <f t="shared" si="0"/>
        <v>0</v>
      </c>
      <c r="H30" s="31">
        <f t="shared" si="0"/>
        <v>0</v>
      </c>
      <c r="I30" s="30">
        <f t="shared" si="0"/>
        <v>-5.1942849260217211E-4</v>
      </c>
      <c r="J30" s="31">
        <f t="shared" si="0"/>
        <v>0</v>
      </c>
      <c r="K30" s="30">
        <f t="shared" si="0"/>
        <v>0</v>
      </c>
      <c r="L30" s="31">
        <f t="shared" si="0"/>
        <v>0</v>
      </c>
      <c r="M30" s="32">
        <f t="shared" si="0"/>
        <v>0.21923415425528348</v>
      </c>
      <c r="N30" s="33">
        <f t="shared" si="0"/>
        <v>487697.1799999997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ht="15.75" customHeight="1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6" customFormat="1" ht="15.75" customHeight="1">
      <c r="A32" s="36"/>
      <c r="B32" s="36" t="s">
        <v>50</v>
      </c>
      <c r="C32" s="47"/>
      <c r="D32" s="47"/>
      <c r="E32" s="47"/>
      <c r="F32" s="36"/>
      <c r="G32" s="37"/>
      <c r="H32" s="37"/>
      <c r="I32" s="38"/>
      <c r="J32" s="47"/>
      <c r="K32" s="47"/>
      <c r="L32" s="47"/>
      <c r="M32" s="47"/>
      <c r="N32" s="47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26" s="6" customFormat="1" ht="15.75" customHeight="1">
      <c r="D33" s="39" t="s">
        <v>51</v>
      </c>
      <c r="F33" s="40"/>
      <c r="G33" s="48" t="s">
        <v>52</v>
      </c>
      <c r="H33" s="48"/>
      <c r="I33" s="13"/>
      <c r="J33" s="48" t="s">
        <v>53</v>
      </c>
      <c r="K33" s="48"/>
      <c r="L33" s="48"/>
      <c r="M33" s="48"/>
      <c r="N33" s="48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23:A25"/>
    <mergeCell ref="B23:C24"/>
    <mergeCell ref="D23:J23"/>
    <mergeCell ref="K23:L24"/>
    <mergeCell ref="M23:N24"/>
    <mergeCell ref="I24:J24"/>
    <mergeCell ref="A1:B1"/>
    <mergeCell ref="H2:J2"/>
    <mergeCell ref="H3:J3"/>
    <mergeCell ref="B18:N18"/>
    <mergeCell ref="B19:N19"/>
    <mergeCell ref="B20:N20"/>
  </mergeCells>
  <pageMargins left="1.0901574803149607" right="0.70826771653543308" top="1.1417322834645671" bottom="0.97362204724409451" header="0.74803149606299213" footer="0.57992125984251963"/>
  <pageSetup paperSize="0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workbookViewId="0"/>
  </sheetViews>
  <sheetFormatPr baseColWidth="10" defaultRowHeight="16"/>
  <cols>
    <col min="1" max="1" width="10.7109375" customWidth="1"/>
    <col min="2" max="2" width="74.5703125" customWidth="1"/>
    <col min="3" max="3" width="21.140625" customWidth="1"/>
    <col min="4" max="4" width="36.140625" customWidth="1"/>
    <col min="5" max="5" width="17.28515625" customWidth="1"/>
    <col min="6" max="6" width="29.140625" customWidth="1"/>
    <col min="7" max="7" width="26.5703125" customWidth="1"/>
    <col min="8" max="8" width="17.5703125" customWidth="1"/>
    <col min="9" max="9" width="31.140625" customWidth="1"/>
  </cols>
  <sheetData>
    <row r="1" spans="1:9">
      <c r="A1" s="3"/>
      <c r="B1" s="3"/>
      <c r="C1" s="3"/>
      <c r="D1" s="3"/>
      <c r="E1" s="3"/>
      <c r="F1" s="3"/>
      <c r="G1" s="3"/>
      <c r="H1" s="3"/>
      <c r="I1" s="3"/>
    </row>
    <row r="2" spans="1:9">
      <c r="A2" s="49"/>
      <c r="B2" s="49"/>
      <c r="C2" s="50"/>
      <c r="D2" s="49"/>
      <c r="E2" s="50"/>
      <c r="F2" s="49"/>
      <c r="G2" s="89" t="s">
        <v>54</v>
      </c>
      <c r="H2" s="89"/>
      <c r="I2" s="89"/>
    </row>
    <row r="3" spans="1:9">
      <c r="A3" s="49"/>
      <c r="B3" s="49"/>
      <c r="C3" s="50"/>
      <c r="D3" s="49"/>
      <c r="E3" s="50"/>
      <c r="F3" s="49"/>
      <c r="G3" s="89" t="s">
        <v>55</v>
      </c>
      <c r="H3" s="89"/>
      <c r="I3" s="89"/>
    </row>
    <row r="4" spans="1:9">
      <c r="A4" s="49"/>
      <c r="B4" s="49"/>
      <c r="C4" s="50"/>
      <c r="D4" s="49"/>
      <c r="E4" s="50"/>
      <c r="F4" s="49"/>
      <c r="G4" s="49"/>
      <c r="H4" s="51"/>
      <c r="I4" s="51"/>
    </row>
    <row r="5" spans="1:9" ht="18">
      <c r="A5" s="90" t="s">
        <v>56</v>
      </c>
      <c r="B5" s="90"/>
      <c r="C5" s="90"/>
      <c r="D5" s="90"/>
      <c r="E5" s="90"/>
      <c r="F5" s="90"/>
      <c r="G5" s="90"/>
      <c r="H5" s="90"/>
      <c r="I5" s="90"/>
    </row>
    <row r="6" spans="1:9" ht="18">
      <c r="A6" s="90" t="s">
        <v>57</v>
      </c>
      <c r="B6" s="90"/>
      <c r="C6" s="90"/>
      <c r="D6" s="90"/>
      <c r="E6" s="90"/>
      <c r="F6" s="90"/>
      <c r="G6" s="90"/>
      <c r="H6" s="90"/>
      <c r="I6" s="90"/>
    </row>
    <row r="7" spans="1:9">
      <c r="A7" s="91"/>
      <c r="B7" s="91"/>
      <c r="C7" s="91"/>
      <c r="D7" s="91"/>
      <c r="E7" s="91"/>
      <c r="F7" s="91"/>
      <c r="G7" s="91"/>
      <c r="H7" s="91"/>
      <c r="I7" s="91"/>
    </row>
    <row r="8" spans="1:9" ht="18">
      <c r="A8" s="90" t="s">
        <v>58</v>
      </c>
      <c r="B8" s="90"/>
      <c r="C8" s="90"/>
      <c r="D8" s="90"/>
      <c r="E8" s="90"/>
      <c r="F8" s="90"/>
      <c r="G8" s="90"/>
      <c r="H8" s="90"/>
      <c r="I8" s="90"/>
    </row>
    <row r="9" spans="1:9">
      <c r="A9" s="49"/>
      <c r="B9" s="49"/>
      <c r="C9" s="50"/>
      <c r="D9" s="49"/>
      <c r="E9" s="50"/>
      <c r="F9" s="49"/>
      <c r="G9" s="49"/>
      <c r="H9" s="51"/>
      <c r="I9" s="51"/>
    </row>
    <row r="10" spans="1:9">
      <c r="A10" s="92" t="s">
        <v>59</v>
      </c>
      <c r="B10" s="92"/>
      <c r="C10" s="92"/>
      <c r="D10" s="93" t="s">
        <v>60</v>
      </c>
      <c r="E10" s="93"/>
      <c r="F10" s="93"/>
      <c r="G10" s="93"/>
      <c r="H10" s="93"/>
      <c r="I10" s="93"/>
    </row>
    <row r="11" spans="1:9" ht="48">
      <c r="A11" s="52" t="s">
        <v>61</v>
      </c>
      <c r="B11" s="52" t="s">
        <v>62</v>
      </c>
      <c r="C11" s="53" t="s">
        <v>63</v>
      </c>
      <c r="D11" s="52" t="s">
        <v>64</v>
      </c>
      <c r="E11" s="53" t="s">
        <v>63</v>
      </c>
      <c r="F11" s="52" t="s">
        <v>65</v>
      </c>
      <c r="G11" s="52" t="s">
        <v>66</v>
      </c>
      <c r="H11" s="52" t="s">
        <v>67</v>
      </c>
      <c r="I11" s="52" t="s">
        <v>68</v>
      </c>
    </row>
    <row r="12" spans="1:9" ht="62.25" customHeight="1">
      <c r="A12" s="54" t="s">
        <v>69</v>
      </c>
      <c r="B12" s="55" t="s">
        <v>70</v>
      </c>
      <c r="C12" s="56">
        <v>35122</v>
      </c>
      <c r="D12" s="57" t="s">
        <v>71</v>
      </c>
      <c r="E12" s="58">
        <f t="shared" ref="E12:E43" si="0">C12</f>
        <v>35122</v>
      </c>
      <c r="F12" s="94" t="s">
        <v>72</v>
      </c>
      <c r="G12" s="57" t="s">
        <v>73</v>
      </c>
      <c r="H12" s="59">
        <v>35122</v>
      </c>
      <c r="I12" s="94" t="s">
        <v>74</v>
      </c>
    </row>
    <row r="13" spans="1:9" ht="31.75" customHeight="1">
      <c r="A13" s="54" t="s">
        <v>75</v>
      </c>
      <c r="B13" s="55" t="s">
        <v>76</v>
      </c>
      <c r="C13" s="56">
        <v>39024</v>
      </c>
      <c r="D13" s="57" t="s">
        <v>77</v>
      </c>
      <c r="E13" s="58">
        <f t="shared" si="0"/>
        <v>39024</v>
      </c>
      <c r="F13" s="94"/>
      <c r="G13" s="94" t="s">
        <v>78</v>
      </c>
      <c r="H13" s="59">
        <v>39024</v>
      </c>
      <c r="I13" s="94"/>
    </row>
    <row r="14" spans="1:9" ht="41.25" customHeight="1">
      <c r="A14" s="54" t="s">
        <v>79</v>
      </c>
      <c r="B14" s="55" t="s">
        <v>80</v>
      </c>
      <c r="C14" s="60">
        <v>35122</v>
      </c>
      <c r="D14" s="57" t="s">
        <v>81</v>
      </c>
      <c r="E14" s="58">
        <f t="shared" si="0"/>
        <v>35122</v>
      </c>
      <c r="F14" s="94"/>
      <c r="G14" s="94"/>
      <c r="H14" s="59">
        <v>35122</v>
      </c>
      <c r="I14" s="94"/>
    </row>
    <row r="15" spans="1:9" ht="35.25" customHeight="1">
      <c r="A15" s="54" t="s">
        <v>82</v>
      </c>
      <c r="B15" s="55" t="s">
        <v>83</v>
      </c>
      <c r="C15" s="60">
        <v>32872</v>
      </c>
      <c r="D15" s="57" t="s">
        <v>84</v>
      </c>
      <c r="E15" s="58">
        <f t="shared" si="0"/>
        <v>32872</v>
      </c>
      <c r="F15" s="94"/>
      <c r="G15" s="94"/>
      <c r="H15" s="59">
        <v>32872</v>
      </c>
      <c r="I15" s="94"/>
    </row>
    <row r="16" spans="1:9" ht="28.5" customHeight="1">
      <c r="A16" s="54" t="s">
        <v>85</v>
      </c>
      <c r="B16" s="55" t="s">
        <v>86</v>
      </c>
      <c r="C16" s="60">
        <v>26999</v>
      </c>
      <c r="D16" s="57" t="s">
        <v>87</v>
      </c>
      <c r="E16" s="58">
        <f t="shared" si="0"/>
        <v>26999</v>
      </c>
      <c r="F16" s="94"/>
      <c r="G16" s="94"/>
      <c r="H16" s="59">
        <v>26999</v>
      </c>
      <c r="I16" s="94"/>
    </row>
    <row r="17" spans="1:9" ht="38" customHeight="1">
      <c r="A17" s="54" t="s">
        <v>88</v>
      </c>
      <c r="B17" s="55" t="s">
        <v>89</v>
      </c>
      <c r="C17" s="60">
        <v>28192</v>
      </c>
      <c r="D17" s="57" t="s">
        <v>90</v>
      </c>
      <c r="E17" s="58">
        <f t="shared" si="0"/>
        <v>28192</v>
      </c>
      <c r="F17" s="94"/>
      <c r="G17" s="94"/>
      <c r="H17" s="59">
        <v>28192</v>
      </c>
      <c r="I17" s="94"/>
    </row>
    <row r="18" spans="1:9" ht="36" customHeight="1">
      <c r="A18" s="54" t="s">
        <v>91</v>
      </c>
      <c r="B18" s="55" t="s">
        <v>92</v>
      </c>
      <c r="C18" s="60">
        <v>29141</v>
      </c>
      <c r="D18" s="57" t="s">
        <v>93</v>
      </c>
      <c r="E18" s="58">
        <f t="shared" si="0"/>
        <v>29141</v>
      </c>
      <c r="F18" s="94"/>
      <c r="G18" s="94"/>
      <c r="H18" s="59">
        <v>29141</v>
      </c>
      <c r="I18" s="94"/>
    </row>
    <row r="19" spans="1:9" ht="34.5" customHeight="1">
      <c r="A19" s="54" t="s">
        <v>94</v>
      </c>
      <c r="B19" s="55" t="s">
        <v>95</v>
      </c>
      <c r="C19" s="60">
        <v>25241</v>
      </c>
      <c r="D19" s="57" t="s">
        <v>96</v>
      </c>
      <c r="E19" s="58">
        <f t="shared" si="0"/>
        <v>25241</v>
      </c>
      <c r="F19" s="94"/>
      <c r="G19" s="94"/>
      <c r="H19" s="59">
        <v>25241</v>
      </c>
      <c r="I19" s="94"/>
    </row>
    <row r="20" spans="1:9" ht="34" customHeight="1">
      <c r="A20" s="54" t="s">
        <v>97</v>
      </c>
      <c r="B20" s="55" t="s">
        <v>98</v>
      </c>
      <c r="C20" s="60">
        <v>27856</v>
      </c>
      <c r="D20" s="57" t="s">
        <v>99</v>
      </c>
      <c r="E20" s="58">
        <f t="shared" si="0"/>
        <v>27856</v>
      </c>
      <c r="F20" s="94"/>
      <c r="G20" s="94"/>
      <c r="H20" s="59">
        <v>27856</v>
      </c>
      <c r="I20" s="94"/>
    </row>
    <row r="21" spans="1:9" ht="148.5" customHeight="1">
      <c r="A21" s="54" t="s">
        <v>100</v>
      </c>
      <c r="B21" s="61" t="s">
        <v>101</v>
      </c>
      <c r="C21" s="60">
        <v>50000</v>
      </c>
      <c r="D21" s="57" t="s">
        <v>102</v>
      </c>
      <c r="E21" s="58">
        <f t="shared" si="0"/>
        <v>50000</v>
      </c>
      <c r="F21" s="57" t="s">
        <v>103</v>
      </c>
      <c r="G21" s="57" t="s">
        <v>104</v>
      </c>
      <c r="H21" s="59">
        <v>50000</v>
      </c>
      <c r="I21" s="57" t="s">
        <v>105</v>
      </c>
    </row>
    <row r="22" spans="1:9" ht="56.25" customHeight="1">
      <c r="A22" s="54" t="s">
        <v>106</v>
      </c>
      <c r="B22" s="62" t="s">
        <v>107</v>
      </c>
      <c r="C22" s="63">
        <v>61505.18</v>
      </c>
      <c r="D22" s="57"/>
      <c r="E22" s="58">
        <f t="shared" si="0"/>
        <v>61505.18</v>
      </c>
      <c r="F22" s="57" t="s">
        <v>108</v>
      </c>
      <c r="G22" s="57" t="s">
        <v>108</v>
      </c>
      <c r="H22" s="59">
        <v>61505.18</v>
      </c>
      <c r="I22" s="57" t="s">
        <v>109</v>
      </c>
    </row>
    <row r="23" spans="1:9" ht="46.75" customHeight="1">
      <c r="A23" s="54" t="s">
        <v>110</v>
      </c>
      <c r="B23" s="62" t="s">
        <v>111</v>
      </c>
      <c r="C23" s="58">
        <v>11000</v>
      </c>
      <c r="D23" s="57"/>
      <c r="E23" s="58">
        <f t="shared" si="0"/>
        <v>11000</v>
      </c>
      <c r="F23" s="57" t="s">
        <v>103</v>
      </c>
      <c r="G23" s="57" t="s">
        <v>108</v>
      </c>
      <c r="H23" s="59">
        <v>11000</v>
      </c>
      <c r="I23" s="57" t="s">
        <v>112</v>
      </c>
    </row>
    <row r="24" spans="1:9" ht="19" customHeight="1">
      <c r="A24" s="54" t="s">
        <v>113</v>
      </c>
      <c r="B24" s="64" t="s">
        <v>114</v>
      </c>
      <c r="C24" s="58"/>
      <c r="D24" s="94" t="s">
        <v>115</v>
      </c>
      <c r="E24" s="58">
        <f t="shared" si="0"/>
        <v>0</v>
      </c>
      <c r="F24" s="94" t="s">
        <v>116</v>
      </c>
      <c r="G24" s="94" t="s">
        <v>117</v>
      </c>
      <c r="H24" s="95">
        <v>944990</v>
      </c>
      <c r="I24" s="94" t="s">
        <v>118</v>
      </c>
    </row>
    <row r="25" spans="1:9">
      <c r="A25" s="54" t="s">
        <v>119</v>
      </c>
      <c r="B25" s="65" t="s">
        <v>120</v>
      </c>
      <c r="C25" s="58">
        <v>483000</v>
      </c>
      <c r="D25" s="94"/>
      <c r="E25" s="58">
        <f t="shared" si="0"/>
        <v>483000</v>
      </c>
      <c r="F25" s="94"/>
      <c r="G25" s="94"/>
      <c r="H25" s="95"/>
      <c r="I25" s="94"/>
    </row>
    <row r="26" spans="1:9">
      <c r="A26" s="54" t="s">
        <v>121</v>
      </c>
      <c r="B26" s="65" t="s">
        <v>122</v>
      </c>
      <c r="C26" s="58">
        <v>12000</v>
      </c>
      <c r="D26" s="94"/>
      <c r="E26" s="58">
        <f t="shared" si="0"/>
        <v>12000</v>
      </c>
      <c r="F26" s="94"/>
      <c r="G26" s="94"/>
      <c r="H26" s="95"/>
      <c r="I26" s="94"/>
    </row>
    <row r="27" spans="1:9">
      <c r="A27" s="66" t="s">
        <v>123</v>
      </c>
      <c r="B27" s="65" t="s">
        <v>124</v>
      </c>
      <c r="C27" s="58">
        <v>38192</v>
      </c>
      <c r="D27" s="94"/>
      <c r="E27" s="58">
        <f t="shared" si="0"/>
        <v>38192</v>
      </c>
      <c r="F27" s="94"/>
      <c r="G27" s="94"/>
      <c r="H27" s="95"/>
      <c r="I27" s="94"/>
    </row>
    <row r="28" spans="1:9">
      <c r="A28" s="66" t="s">
        <v>125</v>
      </c>
      <c r="B28" s="65" t="s">
        <v>126</v>
      </c>
      <c r="C28" s="58">
        <v>7200</v>
      </c>
      <c r="D28" s="94"/>
      <c r="E28" s="58">
        <f t="shared" si="0"/>
        <v>7200</v>
      </c>
      <c r="F28" s="94"/>
      <c r="G28" s="94"/>
      <c r="H28" s="95"/>
      <c r="I28" s="94"/>
    </row>
    <row r="29" spans="1:9">
      <c r="A29" s="66" t="s">
        <v>127</v>
      </c>
      <c r="B29" s="65" t="s">
        <v>128</v>
      </c>
      <c r="C29" s="58">
        <v>2560</v>
      </c>
      <c r="D29" s="94"/>
      <c r="E29" s="58">
        <f t="shared" si="0"/>
        <v>2560</v>
      </c>
      <c r="F29" s="94"/>
      <c r="G29" s="94"/>
      <c r="H29" s="95"/>
      <c r="I29" s="94"/>
    </row>
    <row r="30" spans="1:9">
      <c r="A30" s="66" t="s">
        <v>129</v>
      </c>
      <c r="B30" s="65" t="s">
        <v>130</v>
      </c>
      <c r="C30" s="58">
        <v>9400</v>
      </c>
      <c r="D30" s="94"/>
      <c r="E30" s="58">
        <f t="shared" si="0"/>
        <v>9400</v>
      </c>
      <c r="F30" s="94"/>
      <c r="G30" s="94"/>
      <c r="H30" s="95"/>
      <c r="I30" s="94"/>
    </row>
    <row r="31" spans="1:9">
      <c r="A31" s="66" t="s">
        <v>131</v>
      </c>
      <c r="B31" s="65" t="s">
        <v>132</v>
      </c>
      <c r="C31" s="58">
        <v>45000</v>
      </c>
      <c r="D31" s="94"/>
      <c r="E31" s="58">
        <f t="shared" si="0"/>
        <v>45000</v>
      </c>
      <c r="F31" s="94"/>
      <c r="G31" s="94"/>
      <c r="H31" s="95"/>
      <c r="I31" s="94"/>
    </row>
    <row r="32" spans="1:9">
      <c r="A32" s="66" t="s">
        <v>133</v>
      </c>
      <c r="B32" s="67" t="s">
        <v>134</v>
      </c>
      <c r="C32" s="58">
        <v>1400</v>
      </c>
      <c r="D32" s="94"/>
      <c r="E32" s="58">
        <f t="shared" si="0"/>
        <v>1400</v>
      </c>
      <c r="F32" s="94"/>
      <c r="G32" s="94"/>
      <c r="H32" s="95"/>
      <c r="I32" s="94"/>
    </row>
    <row r="33" spans="1:9">
      <c r="A33" s="66" t="s">
        <v>135</v>
      </c>
      <c r="B33" s="65" t="s">
        <v>136</v>
      </c>
      <c r="C33" s="58">
        <v>47000</v>
      </c>
      <c r="D33" s="94"/>
      <c r="E33" s="58">
        <f t="shared" si="0"/>
        <v>47000</v>
      </c>
      <c r="F33" s="94"/>
      <c r="G33" s="94"/>
      <c r="H33" s="95"/>
      <c r="I33" s="94"/>
    </row>
    <row r="34" spans="1:9">
      <c r="A34" s="66" t="s">
        <v>137</v>
      </c>
      <c r="B34" s="65" t="s">
        <v>138</v>
      </c>
      <c r="C34" s="58">
        <v>45760</v>
      </c>
      <c r="D34" s="94"/>
      <c r="E34" s="58">
        <f t="shared" si="0"/>
        <v>45760</v>
      </c>
      <c r="F34" s="94"/>
      <c r="G34" s="94"/>
      <c r="H34" s="95"/>
      <c r="I34" s="94"/>
    </row>
    <row r="35" spans="1:9" ht="17.5" customHeight="1">
      <c r="A35" s="66" t="s">
        <v>139</v>
      </c>
      <c r="B35" s="64" t="s">
        <v>140</v>
      </c>
      <c r="C35" s="58"/>
      <c r="D35" s="94"/>
      <c r="E35" s="58">
        <f t="shared" si="0"/>
        <v>0</v>
      </c>
      <c r="F35" s="94"/>
      <c r="G35" s="94"/>
      <c r="H35" s="95"/>
      <c r="I35" s="94"/>
    </row>
    <row r="36" spans="1:9">
      <c r="A36" s="66" t="s">
        <v>141</v>
      </c>
      <c r="B36" s="65" t="s">
        <v>142</v>
      </c>
      <c r="C36" s="58">
        <v>48000</v>
      </c>
      <c r="D36" s="94"/>
      <c r="E36" s="58">
        <f t="shared" si="0"/>
        <v>48000</v>
      </c>
      <c r="F36" s="94"/>
      <c r="G36" s="94"/>
      <c r="H36" s="95"/>
      <c r="I36" s="94"/>
    </row>
    <row r="37" spans="1:9" ht="30.5" customHeight="1">
      <c r="A37" s="66" t="s">
        <v>143</v>
      </c>
      <c r="B37" s="67" t="s">
        <v>144</v>
      </c>
      <c r="C37" s="58">
        <v>57600</v>
      </c>
      <c r="D37" s="94"/>
      <c r="E37" s="58">
        <f t="shared" si="0"/>
        <v>57600</v>
      </c>
      <c r="F37" s="94"/>
      <c r="G37" s="94"/>
      <c r="H37" s="95"/>
      <c r="I37" s="94"/>
    </row>
    <row r="38" spans="1:9">
      <c r="A38" s="66" t="s">
        <v>145</v>
      </c>
      <c r="B38" s="65" t="s">
        <v>146</v>
      </c>
      <c r="C38" s="58">
        <v>22540</v>
      </c>
      <c r="D38" s="94"/>
      <c r="E38" s="58">
        <f t="shared" si="0"/>
        <v>22540</v>
      </c>
      <c r="F38" s="94"/>
      <c r="G38" s="94"/>
      <c r="H38" s="95"/>
      <c r="I38" s="94"/>
    </row>
    <row r="39" spans="1:9">
      <c r="A39" s="66" t="s">
        <v>147</v>
      </c>
      <c r="B39" s="65" t="s">
        <v>148</v>
      </c>
      <c r="C39" s="58">
        <v>2400</v>
      </c>
      <c r="D39" s="94"/>
      <c r="E39" s="58">
        <f t="shared" si="0"/>
        <v>2400</v>
      </c>
      <c r="F39" s="94"/>
      <c r="G39" s="94"/>
      <c r="H39" s="95"/>
      <c r="I39" s="94"/>
    </row>
    <row r="40" spans="1:9">
      <c r="A40" s="66" t="s">
        <v>149</v>
      </c>
      <c r="B40" s="65" t="s">
        <v>150</v>
      </c>
      <c r="C40" s="58">
        <v>4200</v>
      </c>
      <c r="D40" s="94"/>
      <c r="E40" s="58">
        <f t="shared" si="0"/>
        <v>4200</v>
      </c>
      <c r="F40" s="94"/>
      <c r="G40" s="94"/>
      <c r="H40" s="95"/>
      <c r="I40" s="94"/>
    </row>
    <row r="41" spans="1:9">
      <c r="A41" s="66" t="s">
        <v>151</v>
      </c>
      <c r="B41" s="65" t="s">
        <v>152</v>
      </c>
      <c r="C41" s="58">
        <v>7200</v>
      </c>
      <c r="D41" s="94"/>
      <c r="E41" s="58">
        <f t="shared" si="0"/>
        <v>7200</v>
      </c>
      <c r="F41" s="94"/>
      <c r="G41" s="94"/>
      <c r="H41" s="95"/>
      <c r="I41" s="94"/>
    </row>
    <row r="42" spans="1:9" ht="28.5" customHeight="1">
      <c r="A42" s="66" t="s">
        <v>153</v>
      </c>
      <c r="B42" s="67" t="s">
        <v>154</v>
      </c>
      <c r="C42" s="58">
        <v>3080</v>
      </c>
      <c r="D42" s="94"/>
      <c r="E42" s="58">
        <f t="shared" si="0"/>
        <v>3080</v>
      </c>
      <c r="F42" s="94"/>
      <c r="G42" s="94"/>
      <c r="H42" s="95"/>
      <c r="I42" s="94"/>
    </row>
    <row r="43" spans="1:9">
      <c r="A43" s="66" t="s">
        <v>155</v>
      </c>
      <c r="B43" s="65" t="s">
        <v>156</v>
      </c>
      <c r="C43" s="58">
        <v>780</v>
      </c>
      <c r="D43" s="94"/>
      <c r="E43" s="58">
        <f t="shared" si="0"/>
        <v>780</v>
      </c>
      <c r="F43" s="94"/>
      <c r="G43" s="94"/>
      <c r="H43" s="95"/>
      <c r="I43" s="94"/>
    </row>
    <row r="44" spans="1:9">
      <c r="A44" s="66" t="s">
        <v>157</v>
      </c>
      <c r="B44" s="65" t="s">
        <v>158</v>
      </c>
      <c r="C44" s="58">
        <v>1440</v>
      </c>
      <c r="D44" s="94"/>
      <c r="E44" s="58">
        <f t="shared" ref="E44:E75" si="1">C44</f>
        <v>1440</v>
      </c>
      <c r="F44" s="94"/>
      <c r="G44" s="94"/>
      <c r="H44" s="95"/>
      <c r="I44" s="94"/>
    </row>
    <row r="45" spans="1:9">
      <c r="A45" s="66" t="s">
        <v>159</v>
      </c>
      <c r="B45" s="65" t="s">
        <v>160</v>
      </c>
      <c r="C45" s="58">
        <v>1880</v>
      </c>
      <c r="D45" s="94"/>
      <c r="E45" s="58">
        <f t="shared" si="1"/>
        <v>1880</v>
      </c>
      <c r="F45" s="94"/>
      <c r="G45" s="94"/>
      <c r="H45" s="95"/>
      <c r="I45" s="94"/>
    </row>
    <row r="46" spans="1:9">
      <c r="A46" s="66" t="s">
        <v>161</v>
      </c>
      <c r="B46" s="68" t="s">
        <v>162</v>
      </c>
      <c r="C46" s="58">
        <v>1650</v>
      </c>
      <c r="D46" s="94"/>
      <c r="E46" s="58">
        <f t="shared" si="1"/>
        <v>1650</v>
      </c>
      <c r="F46" s="94"/>
      <c r="G46" s="94"/>
      <c r="H46" s="95"/>
      <c r="I46" s="94"/>
    </row>
    <row r="47" spans="1:9">
      <c r="A47" s="66" t="s">
        <v>163</v>
      </c>
      <c r="B47" s="65" t="s">
        <v>164</v>
      </c>
      <c r="C47" s="58">
        <v>3600</v>
      </c>
      <c r="D47" s="94"/>
      <c r="E47" s="58">
        <f t="shared" si="1"/>
        <v>3600</v>
      </c>
      <c r="F47" s="94"/>
      <c r="G47" s="94"/>
      <c r="H47" s="95"/>
      <c r="I47" s="94"/>
    </row>
    <row r="48" spans="1:9">
      <c r="A48" s="66" t="s">
        <v>165</v>
      </c>
      <c r="B48" s="65" t="s">
        <v>166</v>
      </c>
      <c r="C48" s="58">
        <v>1850</v>
      </c>
      <c r="D48" s="94"/>
      <c r="E48" s="58">
        <f t="shared" si="1"/>
        <v>1850</v>
      </c>
      <c r="F48" s="94"/>
      <c r="G48" s="94"/>
      <c r="H48" s="95"/>
      <c r="I48" s="94"/>
    </row>
    <row r="49" spans="1:9">
      <c r="A49" s="66" t="s">
        <v>167</v>
      </c>
      <c r="B49" s="64" t="s">
        <v>168</v>
      </c>
      <c r="C49" s="58"/>
      <c r="D49" s="94"/>
      <c r="E49" s="58">
        <f t="shared" si="1"/>
        <v>0</v>
      </c>
      <c r="F49" s="94"/>
      <c r="G49" s="94"/>
      <c r="H49" s="95"/>
      <c r="I49" s="94"/>
    </row>
    <row r="50" spans="1:9">
      <c r="A50" s="66" t="s">
        <v>169</v>
      </c>
      <c r="B50" s="65" t="s">
        <v>170</v>
      </c>
      <c r="C50" s="58">
        <v>6600</v>
      </c>
      <c r="D50" s="94"/>
      <c r="E50" s="58">
        <f t="shared" si="1"/>
        <v>6600</v>
      </c>
      <c r="F50" s="94"/>
      <c r="G50" s="94"/>
      <c r="H50" s="95"/>
      <c r="I50" s="94"/>
    </row>
    <row r="51" spans="1:9" ht="17.5" customHeight="1">
      <c r="A51" s="66" t="s">
        <v>171</v>
      </c>
      <c r="B51" s="67" t="s">
        <v>172</v>
      </c>
      <c r="C51" s="58">
        <v>40000</v>
      </c>
      <c r="D51" s="94"/>
      <c r="E51" s="58">
        <f t="shared" si="1"/>
        <v>40000</v>
      </c>
      <c r="F51" s="94"/>
      <c r="G51" s="94"/>
      <c r="H51" s="95"/>
      <c r="I51" s="94"/>
    </row>
    <row r="52" spans="1:9" ht="18.25" customHeight="1">
      <c r="A52" s="66" t="s">
        <v>173</v>
      </c>
      <c r="B52" s="67" t="s">
        <v>174</v>
      </c>
      <c r="C52" s="58">
        <v>111200</v>
      </c>
      <c r="D52" s="94"/>
      <c r="E52" s="58">
        <f t="shared" si="1"/>
        <v>111200</v>
      </c>
      <c r="F52" s="94"/>
      <c r="G52" s="94"/>
      <c r="H52" s="95"/>
      <c r="I52" s="94"/>
    </row>
    <row r="53" spans="1:9">
      <c r="A53" s="66" t="s">
        <v>175</v>
      </c>
      <c r="B53" s="65" t="s">
        <v>176</v>
      </c>
      <c r="C53" s="58">
        <v>12600</v>
      </c>
      <c r="D53" s="94"/>
      <c r="E53" s="58">
        <f t="shared" si="1"/>
        <v>12600</v>
      </c>
      <c r="F53" s="94"/>
      <c r="G53" s="94"/>
      <c r="H53" s="95"/>
      <c r="I53" s="94"/>
    </row>
    <row r="54" spans="1:9">
      <c r="A54" s="66" t="s">
        <v>177</v>
      </c>
      <c r="B54" s="65" t="s">
        <v>178</v>
      </c>
      <c r="C54" s="58">
        <v>22500</v>
      </c>
      <c r="D54" s="94"/>
      <c r="E54" s="58">
        <f t="shared" si="1"/>
        <v>22500</v>
      </c>
      <c r="F54" s="94"/>
      <c r="G54" s="94"/>
      <c r="H54" s="95"/>
      <c r="I54" s="94"/>
    </row>
    <row r="55" spans="1:9">
      <c r="A55" s="66" t="s">
        <v>179</v>
      </c>
      <c r="B55" s="65" t="s">
        <v>180</v>
      </c>
      <c r="C55" s="58">
        <v>3000</v>
      </c>
      <c r="D55" s="94"/>
      <c r="E55" s="58">
        <f t="shared" si="1"/>
        <v>3000</v>
      </c>
      <c r="F55" s="94"/>
      <c r="G55" s="94"/>
      <c r="H55" s="95"/>
      <c r="I55" s="94"/>
    </row>
    <row r="56" spans="1:9">
      <c r="A56" s="66" t="s">
        <v>181</v>
      </c>
      <c r="B56" s="65" t="s">
        <v>182</v>
      </c>
      <c r="C56" s="58">
        <v>2000</v>
      </c>
      <c r="D56" s="94"/>
      <c r="E56" s="58">
        <f t="shared" si="1"/>
        <v>2000</v>
      </c>
      <c r="F56" s="94"/>
      <c r="G56" s="94"/>
      <c r="H56" s="95"/>
      <c r="I56" s="94"/>
    </row>
    <row r="57" spans="1:9">
      <c r="A57" s="66" t="s">
        <v>183</v>
      </c>
      <c r="B57" s="65" t="s">
        <v>166</v>
      </c>
      <c r="C57" s="58">
        <v>1847</v>
      </c>
      <c r="D57" s="94"/>
      <c r="E57" s="58">
        <f t="shared" si="1"/>
        <v>1847</v>
      </c>
      <c r="F57" s="94"/>
      <c r="G57" s="94"/>
      <c r="H57" s="95"/>
      <c r="I57" s="94"/>
    </row>
    <row r="58" spans="1:9" ht="15.5" customHeight="1">
      <c r="A58" s="66" t="s">
        <v>184</v>
      </c>
      <c r="B58" s="64" t="s">
        <v>185</v>
      </c>
      <c r="C58" s="58">
        <v>81000</v>
      </c>
      <c r="D58" s="94"/>
      <c r="E58" s="58">
        <f t="shared" si="1"/>
        <v>81000</v>
      </c>
      <c r="F58" s="94"/>
      <c r="G58" s="94"/>
      <c r="H58" s="95"/>
      <c r="I58" s="94"/>
    </row>
    <row r="59" spans="1:9">
      <c r="A59" s="66" t="s">
        <v>186</v>
      </c>
      <c r="B59" s="64" t="s">
        <v>187</v>
      </c>
      <c r="C59" s="58">
        <v>38250</v>
      </c>
      <c r="D59" s="94"/>
      <c r="E59" s="58">
        <f t="shared" si="1"/>
        <v>38250</v>
      </c>
      <c r="F59" s="94"/>
      <c r="G59" s="94"/>
      <c r="H59" s="95"/>
      <c r="I59" s="94"/>
    </row>
    <row r="60" spans="1:9">
      <c r="A60" s="66" t="s">
        <v>188</v>
      </c>
      <c r="B60" s="68" t="s">
        <v>189</v>
      </c>
      <c r="C60" s="58">
        <v>36000</v>
      </c>
      <c r="D60" s="94"/>
      <c r="E60" s="58">
        <f t="shared" si="1"/>
        <v>36000</v>
      </c>
      <c r="F60" s="94"/>
      <c r="G60" s="94"/>
      <c r="H60" s="95"/>
      <c r="I60" s="94"/>
    </row>
    <row r="61" spans="1:9">
      <c r="A61" s="66" t="s">
        <v>190</v>
      </c>
      <c r="B61" s="64" t="s">
        <v>191</v>
      </c>
      <c r="C61" s="58">
        <v>26000</v>
      </c>
      <c r="D61" s="94"/>
      <c r="E61" s="58">
        <f t="shared" si="1"/>
        <v>26000</v>
      </c>
      <c r="F61" s="94"/>
      <c r="G61" s="94"/>
      <c r="H61" s="95"/>
      <c r="I61" s="94"/>
    </row>
    <row r="62" spans="1:9" ht="65.75" customHeight="1">
      <c r="A62" s="54" t="s">
        <v>192</v>
      </c>
      <c r="B62" s="69" t="s">
        <v>193</v>
      </c>
      <c r="C62" s="58">
        <v>49000</v>
      </c>
      <c r="D62" s="57" t="s">
        <v>194</v>
      </c>
      <c r="E62" s="58">
        <f t="shared" si="1"/>
        <v>49000</v>
      </c>
      <c r="F62" s="57" t="s">
        <v>195</v>
      </c>
      <c r="G62" s="57" t="s">
        <v>196</v>
      </c>
      <c r="H62" s="59">
        <v>49000</v>
      </c>
      <c r="I62" s="57" t="s">
        <v>197</v>
      </c>
    </row>
    <row r="63" spans="1:9" ht="40.75" customHeight="1">
      <c r="A63" s="54" t="s">
        <v>198</v>
      </c>
      <c r="B63" s="69" t="s">
        <v>199</v>
      </c>
      <c r="C63" s="58">
        <v>6000</v>
      </c>
      <c r="D63" s="57" t="s">
        <v>200</v>
      </c>
      <c r="E63" s="58">
        <f t="shared" si="1"/>
        <v>6000</v>
      </c>
      <c r="F63" s="57" t="s">
        <v>201</v>
      </c>
      <c r="G63" s="57" t="s">
        <v>202</v>
      </c>
      <c r="H63" s="59">
        <v>6000</v>
      </c>
      <c r="I63" s="57" t="s">
        <v>203</v>
      </c>
    </row>
    <row r="64" spans="1:9">
      <c r="A64" s="54" t="s">
        <v>204</v>
      </c>
      <c r="B64" s="62" t="s">
        <v>205</v>
      </c>
      <c r="C64" s="58">
        <v>160</v>
      </c>
      <c r="D64" s="94" t="s">
        <v>206</v>
      </c>
      <c r="E64" s="58">
        <f t="shared" si="1"/>
        <v>160</v>
      </c>
      <c r="F64" s="94" t="s">
        <v>207</v>
      </c>
      <c r="G64" s="94" t="s">
        <v>208</v>
      </c>
      <c r="H64" s="95">
        <v>25170</v>
      </c>
      <c r="I64" s="94" t="s">
        <v>209</v>
      </c>
    </row>
    <row r="65" spans="1:9">
      <c r="A65" s="54" t="s">
        <v>210</v>
      </c>
      <c r="B65" s="62" t="s">
        <v>211</v>
      </c>
      <c r="C65" s="58">
        <v>900</v>
      </c>
      <c r="D65" s="94"/>
      <c r="E65" s="58">
        <f t="shared" si="1"/>
        <v>900</v>
      </c>
      <c r="F65" s="94"/>
      <c r="G65" s="94"/>
      <c r="H65" s="95"/>
      <c r="I65" s="94"/>
    </row>
    <row r="66" spans="1:9">
      <c r="A66" s="54" t="s">
        <v>212</v>
      </c>
      <c r="B66" s="62" t="s">
        <v>213</v>
      </c>
      <c r="C66" s="58">
        <v>600</v>
      </c>
      <c r="D66" s="94"/>
      <c r="E66" s="58">
        <f t="shared" si="1"/>
        <v>600</v>
      </c>
      <c r="F66" s="94"/>
      <c r="G66" s="94"/>
      <c r="H66" s="95"/>
      <c r="I66" s="94"/>
    </row>
    <row r="67" spans="1:9" ht="17" customHeight="1">
      <c r="A67" s="54" t="s">
        <v>214</v>
      </c>
      <c r="B67" s="62" t="s">
        <v>215</v>
      </c>
      <c r="C67" s="58">
        <v>2860</v>
      </c>
      <c r="D67" s="94"/>
      <c r="E67" s="58">
        <f t="shared" si="1"/>
        <v>2860</v>
      </c>
      <c r="F67" s="94"/>
      <c r="G67" s="94"/>
      <c r="H67" s="95"/>
      <c r="I67" s="94"/>
    </row>
    <row r="68" spans="1:9" ht="15.5" customHeight="1">
      <c r="A68" s="54" t="s">
        <v>216</v>
      </c>
      <c r="B68" s="62" t="s">
        <v>217</v>
      </c>
      <c r="C68" s="58">
        <v>16000</v>
      </c>
      <c r="D68" s="94"/>
      <c r="E68" s="58">
        <f t="shared" si="1"/>
        <v>16000</v>
      </c>
      <c r="F68" s="94"/>
      <c r="G68" s="94"/>
      <c r="H68" s="95"/>
      <c r="I68" s="94"/>
    </row>
    <row r="69" spans="1:9">
      <c r="A69" s="54" t="s">
        <v>218</v>
      </c>
      <c r="B69" s="62" t="s">
        <v>219</v>
      </c>
      <c r="C69" s="58">
        <v>4200</v>
      </c>
      <c r="D69" s="94"/>
      <c r="E69" s="58">
        <f t="shared" si="1"/>
        <v>4200</v>
      </c>
      <c r="F69" s="94"/>
      <c r="G69" s="94"/>
      <c r="H69" s="95"/>
      <c r="I69" s="94"/>
    </row>
    <row r="70" spans="1:9">
      <c r="A70" s="54" t="s">
        <v>220</v>
      </c>
      <c r="B70" s="62" t="s">
        <v>221</v>
      </c>
      <c r="C70" s="58">
        <v>450</v>
      </c>
      <c r="D70" s="94"/>
      <c r="E70" s="58">
        <f t="shared" si="1"/>
        <v>450</v>
      </c>
      <c r="F70" s="94"/>
      <c r="G70" s="94"/>
      <c r="H70" s="95"/>
      <c r="I70" s="94"/>
    </row>
    <row r="71" spans="1:9" ht="37">
      <c r="A71" s="70">
        <v>43839</v>
      </c>
      <c r="B71" s="62" t="s">
        <v>222</v>
      </c>
      <c r="C71" s="58">
        <v>6000</v>
      </c>
      <c r="D71" s="57" t="s">
        <v>223</v>
      </c>
      <c r="E71" s="58">
        <f t="shared" si="1"/>
        <v>6000</v>
      </c>
      <c r="F71" s="57" t="s">
        <v>224</v>
      </c>
      <c r="G71" s="57" t="s">
        <v>225</v>
      </c>
      <c r="H71" s="59">
        <v>6000</v>
      </c>
      <c r="I71" s="57" t="s">
        <v>226</v>
      </c>
    </row>
    <row r="72" spans="1:9" ht="62.25" customHeight="1">
      <c r="A72" s="70">
        <v>44236</v>
      </c>
      <c r="B72" s="69" t="s">
        <v>227</v>
      </c>
      <c r="C72" s="58">
        <v>49500</v>
      </c>
      <c r="D72" s="57" t="s">
        <v>228</v>
      </c>
      <c r="E72" s="58">
        <f t="shared" si="1"/>
        <v>49500</v>
      </c>
      <c r="F72" s="57" t="s">
        <v>229</v>
      </c>
      <c r="G72" s="57" t="s">
        <v>230</v>
      </c>
      <c r="H72" s="59">
        <v>49500</v>
      </c>
      <c r="I72" s="57" t="s">
        <v>231</v>
      </c>
    </row>
    <row r="73" spans="1:9" ht="25">
      <c r="A73" s="70">
        <v>44264</v>
      </c>
      <c r="B73" s="69" t="s">
        <v>232</v>
      </c>
      <c r="C73" s="58">
        <v>24000</v>
      </c>
      <c r="D73" s="57" t="s">
        <v>233</v>
      </c>
      <c r="E73" s="58">
        <f t="shared" si="1"/>
        <v>24000</v>
      </c>
      <c r="F73" s="57" t="s">
        <v>234</v>
      </c>
      <c r="G73" s="57" t="s">
        <v>234</v>
      </c>
      <c r="H73" s="95">
        <v>48000</v>
      </c>
      <c r="I73" s="94" t="s">
        <v>235</v>
      </c>
    </row>
    <row r="74" spans="1:9" ht="25">
      <c r="A74" s="70">
        <v>44295</v>
      </c>
      <c r="B74" s="69" t="s">
        <v>236</v>
      </c>
      <c r="C74" s="58">
        <v>24000</v>
      </c>
      <c r="D74" s="57" t="s">
        <v>233</v>
      </c>
      <c r="E74" s="58">
        <f t="shared" si="1"/>
        <v>24000</v>
      </c>
      <c r="F74" s="57" t="s">
        <v>234</v>
      </c>
      <c r="G74" s="57" t="s">
        <v>237</v>
      </c>
      <c r="H74" s="95"/>
      <c r="I74" s="94"/>
    </row>
    <row r="75" spans="1:9" ht="41.25" customHeight="1">
      <c r="A75" s="70">
        <v>44325</v>
      </c>
      <c r="B75" s="71" t="s">
        <v>238</v>
      </c>
      <c r="C75" s="58">
        <v>3500</v>
      </c>
      <c r="D75" s="57" t="s">
        <v>233</v>
      </c>
      <c r="E75" s="58">
        <f t="shared" si="1"/>
        <v>3500</v>
      </c>
      <c r="F75" s="57" t="s">
        <v>234</v>
      </c>
      <c r="G75" s="57" t="s">
        <v>237</v>
      </c>
      <c r="H75" s="95">
        <v>32000</v>
      </c>
      <c r="I75" s="94" t="s">
        <v>239</v>
      </c>
    </row>
    <row r="76" spans="1:9" ht="25">
      <c r="A76" s="70">
        <v>44356</v>
      </c>
      <c r="B76" s="71" t="s">
        <v>240</v>
      </c>
      <c r="C76" s="58">
        <v>10000</v>
      </c>
      <c r="D76" s="57" t="s">
        <v>233</v>
      </c>
      <c r="E76" s="58">
        <f t="shared" ref="E76:E90" si="2">C76</f>
        <v>10000</v>
      </c>
      <c r="F76" s="57" t="s">
        <v>234</v>
      </c>
      <c r="G76" s="57" t="s">
        <v>237</v>
      </c>
      <c r="H76" s="95"/>
      <c r="I76" s="94"/>
    </row>
    <row r="77" spans="1:9" ht="44" customHeight="1">
      <c r="A77" s="70">
        <v>44386</v>
      </c>
      <c r="B77" s="71" t="s">
        <v>241</v>
      </c>
      <c r="C77" s="58">
        <v>25000</v>
      </c>
      <c r="D77" s="57" t="s">
        <v>233</v>
      </c>
      <c r="E77" s="58">
        <f t="shared" si="2"/>
        <v>25000</v>
      </c>
      <c r="F77" s="57" t="s">
        <v>234</v>
      </c>
      <c r="G77" s="57" t="s">
        <v>237</v>
      </c>
      <c r="H77" s="95"/>
      <c r="I77" s="94"/>
    </row>
    <row r="78" spans="1:9" ht="44.75" customHeight="1">
      <c r="A78" s="70">
        <v>44417</v>
      </c>
      <c r="B78" s="69" t="s">
        <v>242</v>
      </c>
      <c r="C78" s="58">
        <v>30000</v>
      </c>
      <c r="D78" s="57" t="s">
        <v>233</v>
      </c>
      <c r="E78" s="58">
        <f t="shared" si="2"/>
        <v>30000</v>
      </c>
      <c r="F78" s="57" t="s">
        <v>234</v>
      </c>
      <c r="G78" s="57" t="s">
        <v>237</v>
      </c>
      <c r="H78" s="95"/>
      <c r="I78" s="94"/>
    </row>
    <row r="79" spans="1:9" ht="42" customHeight="1">
      <c r="A79" s="70">
        <v>44448</v>
      </c>
      <c r="B79" s="69" t="s">
        <v>243</v>
      </c>
      <c r="C79" s="58">
        <v>4300</v>
      </c>
      <c r="D79" s="57" t="s">
        <v>244</v>
      </c>
      <c r="E79" s="58">
        <f t="shared" si="2"/>
        <v>4300</v>
      </c>
      <c r="F79" s="57" t="s">
        <v>234</v>
      </c>
      <c r="G79" s="57" t="s">
        <v>237</v>
      </c>
      <c r="H79" s="95"/>
      <c r="I79" s="94"/>
    </row>
    <row r="80" spans="1:9" ht="63" customHeight="1">
      <c r="A80" s="54" t="s">
        <v>245</v>
      </c>
      <c r="B80" s="69" t="s">
        <v>246</v>
      </c>
      <c r="C80" s="58">
        <v>15000</v>
      </c>
      <c r="D80" s="57" t="s">
        <v>247</v>
      </c>
      <c r="E80" s="58">
        <f t="shared" si="2"/>
        <v>15000</v>
      </c>
      <c r="F80" s="57" t="s">
        <v>248</v>
      </c>
      <c r="G80" s="57" t="s">
        <v>249</v>
      </c>
      <c r="H80" s="59">
        <v>15000</v>
      </c>
      <c r="I80" s="57" t="s">
        <v>250</v>
      </c>
    </row>
    <row r="81" spans="1:9" ht="63.75" customHeight="1">
      <c r="A81" s="54" t="s">
        <v>251</v>
      </c>
      <c r="B81" s="69" t="s">
        <v>252</v>
      </c>
      <c r="C81" s="58">
        <v>20000</v>
      </c>
      <c r="D81" s="57" t="s">
        <v>253</v>
      </c>
      <c r="E81" s="58">
        <f t="shared" si="2"/>
        <v>20000</v>
      </c>
      <c r="F81" s="57" t="s">
        <v>254</v>
      </c>
      <c r="G81" s="57" t="s">
        <v>255</v>
      </c>
      <c r="H81" s="59">
        <v>20000</v>
      </c>
      <c r="I81" s="57" t="s">
        <v>256</v>
      </c>
    </row>
    <row r="82" spans="1:9" ht="67.75" customHeight="1">
      <c r="A82" s="54" t="s">
        <v>257</v>
      </c>
      <c r="B82" s="72" t="s">
        <v>258</v>
      </c>
      <c r="C82" s="58">
        <v>15000</v>
      </c>
      <c r="D82" s="57" t="s">
        <v>259</v>
      </c>
      <c r="E82" s="58">
        <f t="shared" si="2"/>
        <v>15000</v>
      </c>
      <c r="F82" s="57" t="s">
        <v>260</v>
      </c>
      <c r="G82" s="57" t="s">
        <v>261</v>
      </c>
      <c r="H82" s="59">
        <v>15000</v>
      </c>
      <c r="I82" s="57" t="s">
        <v>262</v>
      </c>
    </row>
    <row r="83" spans="1:9" ht="64.5" customHeight="1">
      <c r="A83" s="54" t="s">
        <v>263</v>
      </c>
      <c r="B83" s="73" t="s">
        <v>264</v>
      </c>
      <c r="C83" s="58">
        <v>45000</v>
      </c>
      <c r="D83" s="57" t="s">
        <v>265</v>
      </c>
      <c r="E83" s="58">
        <f t="shared" si="2"/>
        <v>45000</v>
      </c>
      <c r="F83" s="57" t="s">
        <v>266</v>
      </c>
      <c r="G83" s="57" t="s">
        <v>267</v>
      </c>
      <c r="H83" s="59">
        <v>45000</v>
      </c>
      <c r="I83" s="57" t="s">
        <v>268</v>
      </c>
    </row>
    <row r="84" spans="1:9" ht="72.5" customHeight="1">
      <c r="A84" s="54" t="s">
        <v>269</v>
      </c>
      <c r="B84" s="69" t="s">
        <v>270</v>
      </c>
      <c r="C84" s="58">
        <v>50000</v>
      </c>
      <c r="D84" s="57" t="s">
        <v>271</v>
      </c>
      <c r="E84" s="58">
        <f t="shared" si="2"/>
        <v>50000</v>
      </c>
      <c r="F84" s="57" t="s">
        <v>272</v>
      </c>
      <c r="G84" s="57" t="s">
        <v>273</v>
      </c>
      <c r="H84" s="59"/>
      <c r="I84" s="57"/>
    </row>
    <row r="85" spans="1:9" ht="66.5" customHeight="1">
      <c r="A85" s="54" t="s">
        <v>274</v>
      </c>
      <c r="B85" s="55" t="s">
        <v>275</v>
      </c>
      <c r="C85" s="58">
        <v>50000</v>
      </c>
      <c r="D85" s="57" t="s">
        <v>276</v>
      </c>
      <c r="E85" s="58">
        <f t="shared" si="2"/>
        <v>50000</v>
      </c>
      <c r="F85" s="57" t="s">
        <v>277</v>
      </c>
      <c r="G85" s="57" t="s">
        <v>278</v>
      </c>
      <c r="H85" s="59">
        <v>50000</v>
      </c>
      <c r="I85" s="57" t="s">
        <v>279</v>
      </c>
    </row>
    <row r="86" spans="1:9" ht="65" customHeight="1">
      <c r="A86" s="54" t="s">
        <v>280</v>
      </c>
      <c r="B86" s="74" t="s">
        <v>281</v>
      </c>
      <c r="C86" s="58">
        <v>22961</v>
      </c>
      <c r="D86" s="57" t="s">
        <v>282</v>
      </c>
      <c r="E86" s="58">
        <f t="shared" si="2"/>
        <v>22961</v>
      </c>
      <c r="F86" s="57" t="s">
        <v>283</v>
      </c>
      <c r="G86" s="57" t="s">
        <v>284</v>
      </c>
      <c r="H86" s="59">
        <v>22961</v>
      </c>
      <c r="I86" s="57" t="s">
        <v>285</v>
      </c>
    </row>
    <row r="87" spans="1:9" ht="44" customHeight="1">
      <c r="A87" s="54" t="s">
        <v>286</v>
      </c>
      <c r="B87" s="74" t="s">
        <v>287</v>
      </c>
      <c r="C87" s="58">
        <v>49000</v>
      </c>
      <c r="D87" s="57" t="s">
        <v>115</v>
      </c>
      <c r="E87" s="58">
        <f t="shared" si="2"/>
        <v>49000</v>
      </c>
      <c r="F87" s="57" t="s">
        <v>288</v>
      </c>
      <c r="G87" s="57" t="s">
        <v>289</v>
      </c>
      <c r="H87" s="58"/>
      <c r="I87" s="57"/>
    </row>
    <row r="88" spans="1:9" ht="25">
      <c r="A88" s="54" t="s">
        <v>290</v>
      </c>
      <c r="B88" s="74" t="s">
        <v>291</v>
      </c>
      <c r="C88" s="58">
        <v>18400</v>
      </c>
      <c r="D88" s="57" t="s">
        <v>115</v>
      </c>
      <c r="E88" s="58">
        <f t="shared" si="2"/>
        <v>18400</v>
      </c>
      <c r="F88" s="57" t="s">
        <v>292</v>
      </c>
      <c r="G88" s="57" t="s">
        <v>289</v>
      </c>
      <c r="H88" s="58"/>
      <c r="I88" s="57"/>
    </row>
    <row r="89" spans="1:9" ht="37">
      <c r="A89" s="54" t="s">
        <v>293</v>
      </c>
      <c r="B89" s="62" t="s">
        <v>294</v>
      </c>
      <c r="C89" s="58">
        <v>19800</v>
      </c>
      <c r="D89" s="57" t="s">
        <v>295</v>
      </c>
      <c r="E89" s="58">
        <f t="shared" si="2"/>
        <v>19800</v>
      </c>
      <c r="F89" s="57" t="s">
        <v>296</v>
      </c>
      <c r="G89" s="57" t="s">
        <v>297</v>
      </c>
      <c r="H89" s="58"/>
      <c r="I89" s="57"/>
    </row>
    <row r="90" spans="1:9" ht="52.75" customHeight="1">
      <c r="A90" s="54" t="s">
        <v>298</v>
      </c>
      <c r="B90" s="62" t="s">
        <v>299</v>
      </c>
      <c r="C90" s="58">
        <v>28000</v>
      </c>
      <c r="D90" s="57" t="s">
        <v>300</v>
      </c>
      <c r="E90" s="58">
        <f t="shared" si="2"/>
        <v>28000</v>
      </c>
      <c r="F90" s="57" t="s">
        <v>301</v>
      </c>
      <c r="G90" s="75" t="s">
        <v>302</v>
      </c>
      <c r="H90" s="58"/>
      <c r="I90" s="57"/>
    </row>
    <row r="91" spans="1:9">
      <c r="A91" s="96" t="s">
        <v>303</v>
      </c>
      <c r="B91" s="96"/>
      <c r="C91" s="76">
        <f>SUM(C12:C90)</f>
        <v>2220434.1799999997</v>
      </c>
      <c r="D91" s="77"/>
      <c r="E91" s="76">
        <f>SUM(E12:E90)</f>
        <v>2220434.1799999997</v>
      </c>
      <c r="F91" s="77"/>
      <c r="G91" s="77"/>
      <c r="H91" s="76">
        <f>SUM(H12:H90)</f>
        <v>1730695.18</v>
      </c>
      <c r="I91" s="77"/>
    </row>
    <row r="92" spans="1:9">
      <c r="A92" s="78"/>
      <c r="B92" s="78"/>
      <c r="C92" s="79"/>
      <c r="D92" s="78"/>
      <c r="E92" s="79"/>
      <c r="F92" s="78"/>
      <c r="G92" s="78"/>
      <c r="H92" s="80"/>
      <c r="I92" s="80"/>
    </row>
    <row r="93" spans="1:9">
      <c r="A93" s="78"/>
      <c r="B93" s="78"/>
      <c r="C93" s="79"/>
      <c r="D93" s="78"/>
      <c r="E93" s="79"/>
      <c r="F93" s="78"/>
      <c r="G93" s="78"/>
      <c r="H93" s="80"/>
      <c r="I93" s="80"/>
    </row>
    <row r="94" spans="1:9">
      <c r="A94" s="97" t="s">
        <v>304</v>
      </c>
      <c r="B94" s="97"/>
      <c r="C94" s="97"/>
      <c r="D94" s="98" t="s">
        <v>60</v>
      </c>
      <c r="E94" s="98"/>
      <c r="F94" s="98"/>
      <c r="G94" s="98"/>
      <c r="H94" s="98"/>
      <c r="I94" s="98"/>
    </row>
    <row r="95" spans="1:9" ht="48">
      <c r="A95" s="52" t="s">
        <v>61</v>
      </c>
      <c r="B95" s="52" t="s">
        <v>62</v>
      </c>
      <c r="C95" s="53" t="s">
        <v>63</v>
      </c>
      <c r="D95" s="52" t="s">
        <v>64</v>
      </c>
      <c r="E95" s="53" t="s">
        <v>63</v>
      </c>
      <c r="F95" s="52" t="s">
        <v>65</v>
      </c>
      <c r="G95" s="52" t="s">
        <v>66</v>
      </c>
      <c r="H95" s="52" t="s">
        <v>67</v>
      </c>
      <c r="I95" s="52" t="s">
        <v>68</v>
      </c>
    </row>
    <row r="96" spans="1:9" ht="41.25" customHeight="1">
      <c r="A96" s="81" t="s">
        <v>198</v>
      </c>
      <c r="B96" s="82" t="s">
        <v>199</v>
      </c>
      <c r="C96" s="83">
        <v>4115.1000000000004</v>
      </c>
      <c r="D96" s="57" t="s">
        <v>200</v>
      </c>
      <c r="E96" s="58">
        <v>4115.1000000000004</v>
      </c>
      <c r="F96" s="57" t="s">
        <v>201</v>
      </c>
      <c r="G96" s="57" t="s">
        <v>202</v>
      </c>
      <c r="H96" s="84">
        <v>4115.1000000000004</v>
      </c>
      <c r="I96" s="57" t="s">
        <v>305</v>
      </c>
    </row>
    <row r="97" spans="1:9">
      <c r="A97" s="85"/>
      <c r="B97" s="57"/>
      <c r="C97" s="58"/>
      <c r="D97" s="57"/>
      <c r="E97" s="58"/>
      <c r="F97" s="57"/>
      <c r="G97" s="57"/>
      <c r="H97" s="58"/>
      <c r="I97" s="57"/>
    </row>
    <row r="98" spans="1:9">
      <c r="A98" s="85"/>
      <c r="B98" s="57"/>
      <c r="C98" s="58"/>
      <c r="D98" s="57"/>
      <c r="E98" s="58"/>
      <c r="F98" s="57"/>
      <c r="G98" s="57"/>
      <c r="H98" s="58"/>
      <c r="I98" s="57"/>
    </row>
    <row r="99" spans="1:9">
      <c r="A99" s="96" t="s">
        <v>303</v>
      </c>
      <c r="B99" s="96"/>
      <c r="C99" s="76">
        <f>SUM(C96:C98)</f>
        <v>4115.1000000000004</v>
      </c>
      <c r="D99" s="77"/>
      <c r="E99" s="76">
        <f>SUM(E96:E98)</f>
        <v>4115.1000000000004</v>
      </c>
      <c r="F99" s="77"/>
      <c r="G99" s="77"/>
      <c r="H99" s="76">
        <f>SUM(H96:H98)</f>
        <v>4115.1000000000004</v>
      </c>
      <c r="I99" s="77"/>
    </row>
    <row r="100" spans="1:9">
      <c r="A100" s="78"/>
      <c r="B100" s="78"/>
      <c r="C100" s="79"/>
      <c r="D100" s="78"/>
      <c r="E100" s="79"/>
      <c r="F100" s="78"/>
      <c r="G100" s="78"/>
      <c r="H100" s="80"/>
      <c r="I100" s="80"/>
    </row>
    <row r="101" spans="1:9">
      <c r="A101" s="86"/>
      <c r="B101" s="86"/>
      <c r="C101" s="86"/>
      <c r="D101" s="86"/>
      <c r="E101" s="87"/>
      <c r="F101" s="88"/>
      <c r="G101" s="88"/>
      <c r="H101" s="88"/>
      <c r="I101" s="88"/>
    </row>
    <row r="102" spans="1:9">
      <c r="A102" s="97" t="s">
        <v>306</v>
      </c>
      <c r="B102" s="97"/>
      <c r="C102" s="97"/>
      <c r="D102" s="98" t="s">
        <v>60</v>
      </c>
      <c r="E102" s="98"/>
      <c r="F102" s="98"/>
      <c r="G102" s="98"/>
      <c r="H102" s="98"/>
      <c r="I102" s="98"/>
    </row>
    <row r="103" spans="1:9" ht="48">
      <c r="A103" s="52" t="s">
        <v>61</v>
      </c>
      <c r="B103" s="52" t="s">
        <v>62</v>
      </c>
      <c r="C103" s="53" t="s">
        <v>63</v>
      </c>
      <c r="D103" s="52" t="s">
        <v>64</v>
      </c>
      <c r="E103" s="53" t="s">
        <v>63</v>
      </c>
      <c r="F103" s="52" t="s">
        <v>65</v>
      </c>
      <c r="G103" s="52" t="s">
        <v>66</v>
      </c>
      <c r="H103" s="52" t="s">
        <v>67</v>
      </c>
      <c r="I103" s="52" t="s">
        <v>68</v>
      </c>
    </row>
    <row r="104" spans="1:9">
      <c r="A104" s="85"/>
      <c r="B104" s="57"/>
      <c r="C104" s="58"/>
      <c r="D104" s="57"/>
      <c r="E104" s="58"/>
      <c r="F104" s="57"/>
      <c r="G104" s="57"/>
      <c r="H104" s="58"/>
      <c r="I104" s="57"/>
    </row>
    <row r="105" spans="1:9">
      <c r="A105" s="96" t="s">
        <v>303</v>
      </c>
      <c r="B105" s="96"/>
      <c r="C105" s="76">
        <f>SUM(C104:C104)</f>
        <v>0</v>
      </c>
      <c r="D105" s="77"/>
      <c r="E105" s="76">
        <f>SUM(E104:E104)</f>
        <v>0</v>
      </c>
      <c r="F105" s="77"/>
      <c r="G105" s="77"/>
      <c r="H105" s="76">
        <f>SUM(H104:H104)</f>
        <v>0</v>
      </c>
      <c r="I105" s="77"/>
    </row>
    <row r="106" spans="1:9">
      <c r="A106" s="86"/>
      <c r="B106" s="86"/>
      <c r="C106" s="86"/>
      <c r="D106" s="86"/>
      <c r="E106" s="86"/>
      <c r="F106" s="86"/>
      <c r="G106" s="86"/>
      <c r="H106" s="86"/>
      <c r="I106" s="86"/>
    </row>
    <row r="107" spans="1:9">
      <c r="A107" s="86"/>
      <c r="B107" s="86"/>
      <c r="C107" s="86"/>
      <c r="D107" s="86"/>
      <c r="E107" s="86"/>
      <c r="F107" s="86"/>
      <c r="G107" s="86"/>
      <c r="H107" s="86"/>
      <c r="I107" s="86"/>
    </row>
    <row r="108" spans="1:9">
      <c r="A108" s="86"/>
      <c r="B108" s="86"/>
      <c r="C108" s="86"/>
      <c r="D108" s="86"/>
      <c r="E108" s="86"/>
      <c r="F108" s="86"/>
      <c r="G108" s="86"/>
      <c r="H108" s="86"/>
      <c r="I108" s="86"/>
    </row>
    <row r="109" spans="1:9">
      <c r="A109" s="88" t="s">
        <v>307</v>
      </c>
      <c r="B109" s="88"/>
      <c r="C109" s="87"/>
      <c r="D109" s="88"/>
      <c r="E109" s="86"/>
      <c r="F109" s="86"/>
      <c r="G109" s="86"/>
      <c r="H109" s="86"/>
      <c r="I109" s="86"/>
    </row>
    <row r="110" spans="1:9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>
      <c r="A111" s="86"/>
      <c r="B111" s="86"/>
      <c r="C111" s="86"/>
      <c r="D111" s="86"/>
      <c r="E111" s="86"/>
      <c r="F111" s="86"/>
      <c r="G111" s="86"/>
      <c r="H111" s="86"/>
      <c r="I111" s="86"/>
    </row>
    <row r="112" spans="1:9">
      <c r="A112" s="86"/>
      <c r="B112" s="86"/>
      <c r="C112" s="86"/>
      <c r="D112" s="86"/>
      <c r="E112" s="86"/>
      <c r="F112" s="86"/>
      <c r="G112" s="86"/>
      <c r="H112" s="86"/>
      <c r="I112" s="86"/>
    </row>
    <row r="113" spans="1:9">
      <c r="A113" s="86"/>
      <c r="B113" s="86"/>
      <c r="C113" s="86"/>
      <c r="D113" s="86"/>
      <c r="E113" s="86"/>
      <c r="F113" s="86"/>
      <c r="G113" s="86"/>
      <c r="H113" s="86"/>
      <c r="I113" s="86"/>
    </row>
    <row r="114" spans="1:9">
      <c r="A114" s="86"/>
      <c r="B114" s="86"/>
      <c r="C114" s="86"/>
      <c r="D114" s="86"/>
      <c r="E114" s="86"/>
      <c r="F114" s="86"/>
      <c r="G114" s="86"/>
      <c r="H114" s="86"/>
      <c r="I114" s="86"/>
    </row>
    <row r="115" spans="1:9">
      <c r="A115" s="86"/>
      <c r="B115" s="86"/>
      <c r="C115" s="86"/>
      <c r="D115" s="86"/>
      <c r="E115" s="86"/>
      <c r="F115" s="86"/>
      <c r="G115" s="86"/>
      <c r="H115" s="86"/>
      <c r="I115" s="86"/>
    </row>
    <row r="116" spans="1:9">
      <c r="A116" s="86"/>
      <c r="B116" s="86"/>
      <c r="C116" s="86"/>
      <c r="D116" s="86"/>
      <c r="E116" s="86"/>
      <c r="F116" s="86"/>
      <c r="G116" s="86"/>
      <c r="H116" s="86"/>
      <c r="I116" s="86"/>
    </row>
    <row r="117" spans="1:9">
      <c r="A117" s="86"/>
      <c r="B117" s="86"/>
      <c r="C117" s="86"/>
      <c r="D117" s="86"/>
      <c r="E117" s="86"/>
      <c r="F117" s="86"/>
      <c r="G117" s="86"/>
      <c r="H117" s="86"/>
      <c r="I117" s="86"/>
    </row>
    <row r="118" spans="1:9">
      <c r="A118" s="86"/>
      <c r="B118" s="86"/>
      <c r="C118" s="86"/>
      <c r="D118" s="86"/>
      <c r="E118" s="86"/>
      <c r="F118" s="86"/>
      <c r="G118" s="86"/>
      <c r="H118" s="86"/>
      <c r="I118" s="86"/>
    </row>
    <row r="119" spans="1:9">
      <c r="A119" s="86"/>
      <c r="B119" s="86"/>
      <c r="C119" s="86"/>
      <c r="D119" s="86"/>
      <c r="E119" s="86"/>
      <c r="F119" s="86"/>
      <c r="G119" s="86"/>
      <c r="H119" s="86"/>
      <c r="I119" s="86"/>
    </row>
    <row r="120" spans="1:9">
      <c r="A120" s="86"/>
      <c r="B120" s="86"/>
      <c r="C120" s="86"/>
      <c r="D120" s="86"/>
      <c r="E120" s="86"/>
      <c r="F120" s="86"/>
      <c r="G120" s="86"/>
      <c r="H120" s="86"/>
      <c r="I120" s="86"/>
    </row>
    <row r="121" spans="1:9">
      <c r="A121" s="86"/>
      <c r="B121" s="86"/>
      <c r="C121" s="86"/>
      <c r="D121" s="86"/>
      <c r="E121" s="86"/>
      <c r="F121" s="86"/>
      <c r="G121" s="86"/>
      <c r="H121" s="86"/>
      <c r="I121" s="86"/>
    </row>
    <row r="122" spans="1:9">
      <c r="A122" s="86"/>
      <c r="B122" s="86"/>
      <c r="C122" s="86"/>
      <c r="D122" s="86"/>
      <c r="E122" s="86"/>
      <c r="F122" s="86"/>
      <c r="G122" s="86"/>
      <c r="H122" s="86"/>
      <c r="I122" s="86"/>
    </row>
    <row r="123" spans="1:9">
      <c r="A123" s="86"/>
      <c r="B123" s="86"/>
      <c r="C123" s="86"/>
      <c r="D123" s="86"/>
      <c r="E123" s="86"/>
      <c r="F123" s="86"/>
      <c r="G123" s="86"/>
      <c r="H123" s="86"/>
      <c r="I123" s="86"/>
    </row>
    <row r="124" spans="1:9">
      <c r="A124" s="86"/>
      <c r="B124" s="86"/>
      <c r="C124" s="86"/>
      <c r="D124" s="86"/>
      <c r="E124" s="86"/>
      <c r="F124" s="86"/>
      <c r="G124" s="86"/>
      <c r="H124" s="86"/>
      <c r="I124" s="86"/>
    </row>
    <row r="125" spans="1:9">
      <c r="A125" s="86"/>
      <c r="B125" s="86"/>
      <c r="C125" s="86"/>
      <c r="D125" s="86"/>
      <c r="E125" s="86"/>
      <c r="F125" s="86"/>
      <c r="G125" s="86"/>
      <c r="H125" s="86"/>
      <c r="I125" s="86"/>
    </row>
    <row r="126" spans="1:9">
      <c r="A126" s="86"/>
      <c r="B126" s="86"/>
      <c r="C126" s="86"/>
      <c r="D126" s="86"/>
      <c r="E126" s="86"/>
      <c r="F126" s="86"/>
      <c r="G126" s="86"/>
      <c r="H126" s="86"/>
      <c r="I126" s="86"/>
    </row>
    <row r="127" spans="1:9">
      <c r="A127" s="86"/>
      <c r="B127" s="86"/>
      <c r="C127" s="86"/>
      <c r="D127" s="86"/>
      <c r="E127" s="86"/>
      <c r="F127" s="86"/>
      <c r="G127" s="86"/>
      <c r="H127" s="86"/>
      <c r="I127" s="86"/>
    </row>
    <row r="128" spans="1:9">
      <c r="A128" s="86"/>
      <c r="B128" s="86"/>
      <c r="C128" s="86"/>
      <c r="D128" s="86"/>
      <c r="E128" s="86"/>
      <c r="F128" s="86"/>
      <c r="G128" s="86"/>
      <c r="H128" s="86"/>
      <c r="I128" s="86"/>
    </row>
    <row r="129" spans="1:9">
      <c r="A129" s="86"/>
      <c r="B129" s="86"/>
      <c r="C129" s="86"/>
      <c r="D129" s="86"/>
      <c r="E129" s="86"/>
      <c r="F129" s="86"/>
      <c r="G129" s="86"/>
      <c r="H129" s="86"/>
      <c r="I129" s="86"/>
    </row>
    <row r="130" spans="1:9">
      <c r="A130" s="86"/>
      <c r="B130" s="86"/>
      <c r="C130" s="86"/>
      <c r="D130" s="86"/>
      <c r="E130" s="86"/>
      <c r="F130" s="86"/>
      <c r="G130" s="86"/>
      <c r="H130" s="86"/>
      <c r="I130" s="86"/>
    </row>
    <row r="131" spans="1:9">
      <c r="A131" s="86"/>
      <c r="B131" s="86"/>
      <c r="C131" s="86"/>
      <c r="D131" s="86"/>
      <c r="E131" s="86"/>
      <c r="F131" s="86"/>
      <c r="G131" s="86"/>
      <c r="H131" s="86"/>
      <c r="I131" s="86"/>
    </row>
    <row r="132" spans="1:9">
      <c r="A132" s="86"/>
      <c r="B132" s="86"/>
      <c r="C132" s="86"/>
      <c r="D132" s="86"/>
      <c r="E132" s="86"/>
      <c r="F132" s="86"/>
      <c r="G132" s="86"/>
      <c r="H132" s="86"/>
      <c r="I132" s="86"/>
    </row>
    <row r="133" spans="1:9">
      <c r="A133" s="86"/>
      <c r="B133" s="86"/>
      <c r="C133" s="86"/>
      <c r="D133" s="86"/>
      <c r="E133" s="86"/>
      <c r="F133" s="86"/>
      <c r="G133" s="86"/>
      <c r="H133" s="86"/>
      <c r="I133" s="86"/>
    </row>
    <row r="134" spans="1:9">
      <c r="A134" s="86"/>
      <c r="B134" s="86"/>
      <c r="C134" s="86"/>
      <c r="D134" s="86"/>
      <c r="E134" s="86"/>
      <c r="F134" s="86"/>
      <c r="G134" s="86"/>
      <c r="H134" s="86"/>
      <c r="I134" s="86"/>
    </row>
    <row r="135" spans="1:9">
      <c r="A135" s="86"/>
      <c r="B135" s="86"/>
      <c r="C135" s="86"/>
      <c r="D135" s="86"/>
      <c r="E135" s="86"/>
      <c r="F135" s="86"/>
      <c r="G135" s="86"/>
      <c r="H135" s="86"/>
      <c r="I135" s="86"/>
    </row>
    <row r="136" spans="1:9">
      <c r="A136" s="86"/>
      <c r="B136" s="86"/>
      <c r="C136" s="86"/>
      <c r="D136" s="86"/>
      <c r="E136" s="86"/>
      <c r="F136" s="86"/>
      <c r="G136" s="86"/>
      <c r="H136" s="86"/>
      <c r="I136" s="86"/>
    </row>
    <row r="137" spans="1:9">
      <c r="A137" s="86"/>
      <c r="B137" s="86"/>
      <c r="C137" s="86"/>
      <c r="D137" s="86"/>
      <c r="E137" s="86"/>
      <c r="F137" s="86"/>
      <c r="G137" s="86"/>
      <c r="H137" s="86"/>
      <c r="I137" s="86"/>
    </row>
    <row r="138" spans="1:9">
      <c r="A138" s="86"/>
      <c r="B138" s="86"/>
      <c r="C138" s="86"/>
      <c r="D138" s="86"/>
      <c r="E138" s="86"/>
      <c r="F138" s="86"/>
      <c r="G138" s="86"/>
      <c r="H138" s="86"/>
      <c r="I138" s="86"/>
    </row>
    <row r="139" spans="1:9">
      <c r="A139" s="86"/>
      <c r="B139" s="86"/>
      <c r="C139" s="86"/>
      <c r="D139" s="86"/>
      <c r="E139" s="86"/>
      <c r="F139" s="86"/>
      <c r="G139" s="86"/>
      <c r="H139" s="86"/>
      <c r="I139" s="86"/>
    </row>
    <row r="140" spans="1:9">
      <c r="A140" s="86"/>
      <c r="B140" s="86"/>
      <c r="C140" s="86"/>
      <c r="D140" s="86"/>
      <c r="E140" s="86"/>
      <c r="F140" s="86"/>
      <c r="G140" s="86"/>
      <c r="H140" s="86"/>
      <c r="I140" s="86"/>
    </row>
    <row r="141" spans="1:9">
      <c r="A141" s="86"/>
      <c r="B141" s="86"/>
      <c r="C141" s="86"/>
      <c r="D141" s="86"/>
      <c r="E141" s="86"/>
      <c r="F141" s="86"/>
      <c r="G141" s="86"/>
      <c r="H141" s="86"/>
      <c r="I141" s="86"/>
    </row>
    <row r="142" spans="1:9">
      <c r="A142" s="86"/>
      <c r="B142" s="86"/>
      <c r="C142" s="86"/>
      <c r="D142" s="86"/>
      <c r="E142" s="86"/>
      <c r="F142" s="86"/>
      <c r="G142" s="86"/>
      <c r="H142" s="86"/>
      <c r="I142" s="86"/>
    </row>
    <row r="143" spans="1:9">
      <c r="A143" s="86"/>
      <c r="B143" s="86"/>
      <c r="C143" s="86"/>
      <c r="D143" s="86"/>
      <c r="E143" s="86"/>
      <c r="F143" s="86"/>
      <c r="G143" s="86"/>
      <c r="H143" s="86"/>
      <c r="I143" s="86"/>
    </row>
    <row r="144" spans="1:9">
      <c r="A144" s="86"/>
      <c r="B144" s="86"/>
      <c r="C144" s="86"/>
      <c r="D144" s="86"/>
      <c r="E144" s="86"/>
      <c r="F144" s="86"/>
      <c r="G144" s="86"/>
      <c r="H144" s="86"/>
      <c r="I144" s="86"/>
    </row>
  </sheetData>
  <mergeCells count="32">
    <mergeCell ref="A102:C102"/>
    <mergeCell ref="D102:I102"/>
    <mergeCell ref="A105:B105"/>
    <mergeCell ref="H75:H79"/>
    <mergeCell ref="I75:I79"/>
    <mergeCell ref="A91:B91"/>
    <mergeCell ref="A94:C94"/>
    <mergeCell ref="D94:I94"/>
    <mergeCell ref="A99:B99"/>
    <mergeCell ref="D64:D70"/>
    <mergeCell ref="F64:F70"/>
    <mergeCell ref="G64:G70"/>
    <mergeCell ref="H64:H70"/>
    <mergeCell ref="I64:I70"/>
    <mergeCell ref="H73:H74"/>
    <mergeCell ref="I73:I74"/>
    <mergeCell ref="A10:C10"/>
    <mergeCell ref="D10:I10"/>
    <mergeCell ref="F12:F20"/>
    <mergeCell ref="I12:I20"/>
    <mergeCell ref="G13:G20"/>
    <mergeCell ref="D24:D61"/>
    <mergeCell ref="F24:F61"/>
    <mergeCell ref="G24:G61"/>
    <mergeCell ref="H24:H61"/>
    <mergeCell ref="I24:I61"/>
    <mergeCell ref="G2:I2"/>
    <mergeCell ref="G3:I3"/>
    <mergeCell ref="A5:I5"/>
    <mergeCell ref="A6:I6"/>
    <mergeCell ref="A7:I7"/>
    <mergeCell ref="A8:I8"/>
  </mergeCells>
  <pageMargins left="0.39370078740157477" right="0.39370078740157477" top="0.86614173228346458" bottom="0.86614173228346458" header="0.47204724409448823" footer="0.47204724409448823"/>
  <pageSetup paperSize="0" scale="56" fitToWidth="0" fitToHeight="0" pageOrder="overThenDown" orientation="landscape" horizontalDpi="0" verticalDpi="0" copies="0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workbookViewId="0"/>
  </sheetViews>
  <sheetFormatPr baseColWidth="10" defaultRowHeight="15" customHeight="1" outlineLevelCol="1"/>
  <cols>
    <col min="1" max="1" width="18.28515625" style="3" customWidth="1"/>
    <col min="2" max="2" width="20" style="3" customWidth="1"/>
    <col min="3" max="3" width="66.7109375" style="3" customWidth="1"/>
    <col min="4" max="4" width="19" style="3" customWidth="1"/>
    <col min="5" max="5" width="14.42578125" style="3" customWidth="1"/>
    <col min="6" max="6" width="18.7109375" style="3" customWidth="1"/>
    <col min="7" max="7" width="21" style="3" customWidth="1"/>
    <col min="8" max="8" width="20.28515625" style="6" customWidth="1"/>
    <col min="9" max="9" width="19.42578125" style="6" customWidth="1"/>
    <col min="10" max="10" width="22.140625" style="6" customWidth="1"/>
    <col min="11" max="11" width="12.42578125" style="3" customWidth="1" outlineLevel="1"/>
    <col min="12" max="12" width="13" style="3" customWidth="1" outlineLevel="1"/>
    <col min="13" max="13" width="13.7109375" style="3" customWidth="1" outlineLevel="1"/>
    <col min="14" max="14" width="17.7109375" style="6" customWidth="1" outlineLevel="1"/>
    <col min="15" max="15" width="13.42578125" style="6" customWidth="1" outlineLevel="1"/>
    <col min="16" max="16" width="12" style="6" customWidth="1" outlineLevel="1"/>
    <col min="17" max="17" width="13.28515625" style="3" customWidth="1" outlineLevel="1"/>
    <col min="18" max="18" width="12.7109375" style="3" customWidth="1" outlineLevel="1"/>
    <col min="19" max="19" width="13" style="3" customWidth="1" outlineLevel="1"/>
    <col min="20" max="20" width="15.7109375" style="6" customWidth="1" outlineLevel="1"/>
    <col min="21" max="21" width="16.28515625" style="6" customWidth="1" outlineLevel="1"/>
    <col min="22" max="22" width="14.28515625" style="6" customWidth="1" outlineLevel="1"/>
    <col min="23" max="23" width="20" style="6" customWidth="1"/>
    <col min="24" max="25" width="22" style="6" customWidth="1"/>
    <col min="26" max="26" width="21" style="6" customWidth="1"/>
    <col min="27" max="27" width="28.5703125" style="330" customWidth="1"/>
    <col min="28" max="28" width="18.7109375" style="6" customWidth="1"/>
    <col min="29" max="33" width="6.85546875" style="3" customWidth="1"/>
    <col min="34" max="1023" width="14.7109375" style="3" customWidth="1"/>
    <col min="1024" max="1024" width="14.7109375" customWidth="1"/>
  </cols>
  <sheetData>
    <row r="1" spans="1:1023" ht="16">
      <c r="A1" s="331" t="s">
        <v>308</v>
      </c>
      <c r="B1" s="331"/>
      <c r="C1" s="331"/>
      <c r="D1" s="331"/>
      <c r="E1" s="331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100"/>
      <c r="Y1" s="100"/>
      <c r="Z1" s="100"/>
      <c r="AA1" s="2"/>
      <c r="AB1" s="1"/>
      <c r="AC1" s="1"/>
      <c r="AD1" s="1"/>
      <c r="AE1" s="1"/>
      <c r="AF1" s="1"/>
      <c r="AG1" s="1"/>
    </row>
    <row r="2" spans="1:1023" ht="19.5" customHeight="1">
      <c r="A2" s="101" t="str">
        <f>Фінансування!A12</f>
        <v>Назва Грантоотримувача:</v>
      </c>
      <c r="B2" s="102"/>
      <c r="C2" s="101"/>
      <c r="D2" s="332" t="s">
        <v>9</v>
      </c>
      <c r="E2" s="332"/>
      <c r="F2" s="332"/>
      <c r="G2" s="332"/>
      <c r="H2" s="332"/>
      <c r="I2" s="332"/>
      <c r="J2" s="332"/>
      <c r="K2" s="332"/>
      <c r="L2" s="332"/>
      <c r="M2" s="332"/>
      <c r="N2" s="104"/>
      <c r="O2" s="104"/>
      <c r="P2" s="104"/>
      <c r="Q2" s="104"/>
      <c r="R2" s="104"/>
      <c r="S2" s="104"/>
      <c r="T2" s="104"/>
      <c r="U2" s="104"/>
      <c r="V2" s="104"/>
      <c r="W2" s="105"/>
      <c r="X2" s="105"/>
      <c r="Y2" s="105"/>
      <c r="Z2" s="105"/>
      <c r="AA2" s="7"/>
      <c r="AB2" s="106"/>
      <c r="AC2" s="106"/>
      <c r="AD2" s="106"/>
      <c r="AE2" s="106"/>
      <c r="AF2" s="106"/>
      <c r="AG2" s="10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</row>
    <row r="3" spans="1:1023" ht="19.5" customHeight="1">
      <c r="A3" s="107" t="str">
        <f>Фінансування!A13</f>
        <v>Назва проєкту:</v>
      </c>
      <c r="B3" s="102"/>
      <c r="C3" s="333" t="s">
        <v>309</v>
      </c>
      <c r="D3" s="333"/>
      <c r="E3" s="333"/>
      <c r="F3" s="104"/>
      <c r="G3" s="104"/>
      <c r="H3" s="104"/>
      <c r="I3" s="104"/>
      <c r="J3" s="104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09"/>
      <c r="Y3" s="109"/>
      <c r="Z3" s="109"/>
      <c r="AA3" s="7"/>
      <c r="AB3" s="106"/>
      <c r="AC3" s="106"/>
      <c r="AD3" s="106"/>
      <c r="AE3" s="106"/>
      <c r="AF3" s="106"/>
      <c r="AG3" s="10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</row>
    <row r="4" spans="1:1023" ht="19.5" customHeight="1">
      <c r="A4" s="107" t="str">
        <f>Фінансування!A14</f>
        <v>Дата початку проєкту:</v>
      </c>
      <c r="B4" s="106"/>
      <c r="C4" s="106"/>
      <c r="D4" s="334" t="s">
        <v>310</v>
      </c>
      <c r="E4" s="334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</row>
    <row r="5" spans="1:1023" ht="19.5" customHeight="1">
      <c r="A5" s="107" t="str">
        <f>Фінансування!A15</f>
        <v>Дата завершення проєкту:</v>
      </c>
      <c r="B5" s="106"/>
      <c r="C5" s="106"/>
      <c r="D5" s="106" t="s">
        <v>15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</row>
    <row r="6" spans="1:1023" ht="16">
      <c r="A6" s="4"/>
      <c r="B6" s="102"/>
      <c r="C6" s="110"/>
      <c r="D6" s="103"/>
      <c r="E6" s="111"/>
      <c r="F6" s="111"/>
      <c r="G6" s="111"/>
      <c r="H6" s="111"/>
      <c r="I6" s="111"/>
      <c r="J6" s="111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X6" s="113"/>
      <c r="Y6" s="113"/>
      <c r="Z6" s="113"/>
      <c r="AA6" s="114"/>
      <c r="AB6" s="1"/>
      <c r="AC6" s="1"/>
      <c r="AD6" s="1"/>
      <c r="AE6" s="1"/>
      <c r="AF6" s="1"/>
      <c r="AG6" s="1"/>
    </row>
    <row r="7" spans="1:1023" ht="26.25" customHeight="1">
      <c r="A7" s="335" t="s">
        <v>311</v>
      </c>
      <c r="B7" s="336" t="s">
        <v>312</v>
      </c>
      <c r="C7" s="337" t="s">
        <v>62</v>
      </c>
      <c r="D7" s="337" t="s">
        <v>313</v>
      </c>
      <c r="E7" s="338" t="s">
        <v>314</v>
      </c>
      <c r="F7" s="338"/>
      <c r="G7" s="338"/>
      <c r="H7" s="338"/>
      <c r="I7" s="338"/>
      <c r="J7" s="338"/>
      <c r="K7" s="338" t="s">
        <v>315</v>
      </c>
      <c r="L7" s="338"/>
      <c r="M7" s="338"/>
      <c r="N7" s="338"/>
      <c r="O7" s="338"/>
      <c r="P7" s="338"/>
      <c r="Q7" s="338" t="s">
        <v>316</v>
      </c>
      <c r="R7" s="338"/>
      <c r="S7" s="338"/>
      <c r="T7" s="338"/>
      <c r="U7" s="338"/>
      <c r="V7" s="338"/>
      <c r="W7" s="339" t="s">
        <v>317</v>
      </c>
      <c r="X7" s="339"/>
      <c r="Y7" s="339"/>
      <c r="Z7" s="339"/>
      <c r="AA7" s="339" t="s">
        <v>318</v>
      </c>
      <c r="AB7" s="1"/>
      <c r="AC7" s="1"/>
      <c r="AD7" s="1"/>
      <c r="AE7" s="1"/>
      <c r="AF7" s="1"/>
      <c r="AG7" s="1"/>
    </row>
    <row r="8" spans="1:1023" ht="42" customHeight="1">
      <c r="A8" s="335"/>
      <c r="B8" s="336"/>
      <c r="C8" s="337"/>
      <c r="D8" s="337"/>
      <c r="E8" s="340" t="s">
        <v>319</v>
      </c>
      <c r="F8" s="340"/>
      <c r="G8" s="340"/>
      <c r="H8" s="340" t="s">
        <v>320</v>
      </c>
      <c r="I8" s="340"/>
      <c r="J8" s="340"/>
      <c r="K8" s="340" t="s">
        <v>319</v>
      </c>
      <c r="L8" s="340"/>
      <c r="M8" s="340"/>
      <c r="N8" s="340" t="s">
        <v>320</v>
      </c>
      <c r="O8" s="340"/>
      <c r="P8" s="340"/>
      <c r="Q8" s="340" t="s">
        <v>319</v>
      </c>
      <c r="R8" s="340"/>
      <c r="S8" s="340"/>
      <c r="T8" s="340" t="s">
        <v>320</v>
      </c>
      <c r="U8" s="340"/>
      <c r="V8" s="340"/>
      <c r="W8" s="339" t="s">
        <v>321</v>
      </c>
      <c r="X8" s="339" t="s">
        <v>322</v>
      </c>
      <c r="Y8" s="339" t="s">
        <v>323</v>
      </c>
      <c r="Z8" s="339"/>
      <c r="AA8" s="339"/>
      <c r="AB8" s="1"/>
      <c r="AC8" s="1"/>
      <c r="AD8" s="1"/>
      <c r="AE8" s="1"/>
      <c r="AF8" s="1"/>
      <c r="AG8" s="1"/>
    </row>
    <row r="9" spans="1:1023" ht="48.25" customHeight="1">
      <c r="A9" s="335"/>
      <c r="B9" s="336"/>
      <c r="C9" s="337"/>
      <c r="D9" s="337"/>
      <c r="E9" s="115" t="s">
        <v>324</v>
      </c>
      <c r="F9" s="116" t="s">
        <v>325</v>
      </c>
      <c r="G9" s="117" t="s">
        <v>326</v>
      </c>
      <c r="H9" s="115" t="s">
        <v>324</v>
      </c>
      <c r="I9" s="116" t="s">
        <v>325</v>
      </c>
      <c r="J9" s="117" t="s">
        <v>327</v>
      </c>
      <c r="K9" s="115" t="s">
        <v>324</v>
      </c>
      <c r="L9" s="116" t="s">
        <v>328</v>
      </c>
      <c r="M9" s="117" t="s">
        <v>329</v>
      </c>
      <c r="N9" s="115" t="s">
        <v>324</v>
      </c>
      <c r="O9" s="116" t="s">
        <v>328</v>
      </c>
      <c r="P9" s="117" t="s">
        <v>330</v>
      </c>
      <c r="Q9" s="115" t="s">
        <v>324</v>
      </c>
      <c r="R9" s="116" t="s">
        <v>328</v>
      </c>
      <c r="S9" s="117" t="s">
        <v>331</v>
      </c>
      <c r="T9" s="115" t="s">
        <v>324</v>
      </c>
      <c r="U9" s="116" t="s">
        <v>328</v>
      </c>
      <c r="V9" s="117" t="s">
        <v>332</v>
      </c>
      <c r="W9" s="339"/>
      <c r="X9" s="339"/>
      <c r="Y9" s="118" t="s">
        <v>30</v>
      </c>
      <c r="Z9" s="119" t="s">
        <v>29</v>
      </c>
      <c r="AA9" s="339"/>
      <c r="AB9" s="1"/>
      <c r="AC9" s="1"/>
      <c r="AD9" s="1"/>
      <c r="AE9" s="1"/>
      <c r="AF9" s="1"/>
      <c r="AG9" s="1"/>
    </row>
    <row r="10" spans="1:1023" ht="24.75" customHeight="1">
      <c r="A10" s="120">
        <v>1</v>
      </c>
      <c r="B10" s="120">
        <v>2</v>
      </c>
      <c r="C10" s="121">
        <v>3</v>
      </c>
      <c r="D10" s="121">
        <v>4</v>
      </c>
      <c r="E10" s="122">
        <v>5</v>
      </c>
      <c r="F10" s="122">
        <v>6</v>
      </c>
      <c r="G10" s="122">
        <v>7</v>
      </c>
      <c r="H10" s="122">
        <v>8</v>
      </c>
      <c r="I10" s="122">
        <v>9</v>
      </c>
      <c r="J10" s="122">
        <v>10</v>
      </c>
      <c r="K10" s="122">
        <v>11</v>
      </c>
      <c r="L10" s="122">
        <v>12</v>
      </c>
      <c r="M10" s="122">
        <v>13</v>
      </c>
      <c r="N10" s="122">
        <v>14</v>
      </c>
      <c r="O10" s="122">
        <v>15</v>
      </c>
      <c r="P10" s="122">
        <v>16</v>
      </c>
      <c r="Q10" s="122">
        <v>17</v>
      </c>
      <c r="R10" s="122">
        <v>18</v>
      </c>
      <c r="S10" s="122">
        <v>19</v>
      </c>
      <c r="T10" s="122">
        <v>20</v>
      </c>
      <c r="U10" s="122">
        <v>21</v>
      </c>
      <c r="V10" s="122">
        <v>22</v>
      </c>
      <c r="W10" s="122">
        <v>23</v>
      </c>
      <c r="X10" s="122">
        <v>24</v>
      </c>
      <c r="Y10" s="122">
        <v>25</v>
      </c>
      <c r="Z10" s="122">
        <v>26</v>
      </c>
      <c r="AA10" s="123">
        <v>27</v>
      </c>
      <c r="AB10" s="1"/>
      <c r="AC10" s="1"/>
      <c r="AD10" s="1"/>
      <c r="AE10" s="1"/>
      <c r="AF10" s="1"/>
      <c r="AG10" s="1"/>
    </row>
    <row r="11" spans="1:1023" ht="23.25" customHeight="1">
      <c r="A11" s="124" t="s">
        <v>333</v>
      </c>
      <c r="B11" s="125"/>
      <c r="C11" s="126" t="s">
        <v>334</v>
      </c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129"/>
      <c r="Y11" s="129"/>
      <c r="Z11" s="129"/>
      <c r="AA11" s="130"/>
      <c r="AB11" s="131"/>
      <c r="AC11" s="131"/>
      <c r="AD11" s="131"/>
      <c r="AE11" s="131"/>
      <c r="AF11" s="131"/>
      <c r="AG11" s="131"/>
    </row>
    <row r="12" spans="1:1023" ht="30" customHeight="1">
      <c r="A12" s="132" t="s">
        <v>335</v>
      </c>
      <c r="B12" s="133">
        <v>1</v>
      </c>
      <c r="C12" s="134" t="s">
        <v>336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37"/>
      <c r="Y12" s="137"/>
      <c r="Z12" s="137"/>
      <c r="AA12" s="138"/>
      <c r="AB12" s="7"/>
      <c r="AC12" s="7"/>
      <c r="AD12" s="7"/>
      <c r="AE12" s="7"/>
      <c r="AF12" s="7"/>
      <c r="AG12" s="7"/>
    </row>
    <row r="13" spans="1:1023" ht="30" customHeight="1">
      <c r="A13" s="139" t="s">
        <v>337</v>
      </c>
      <c r="B13" s="140" t="s">
        <v>338</v>
      </c>
      <c r="C13" s="141" t="s">
        <v>339</v>
      </c>
      <c r="D13" s="142"/>
      <c r="E13" s="143">
        <f>SUM(E14:E22)</f>
        <v>9</v>
      </c>
      <c r="F13" s="143"/>
      <c r="G13" s="143">
        <f>SUM(G14:G22)</f>
        <v>279569</v>
      </c>
      <c r="H13" s="143">
        <f>SUM(H14:H22)</f>
        <v>9</v>
      </c>
      <c r="I13" s="143"/>
      <c r="J13" s="143">
        <f>SUM(J14:J22)</f>
        <v>279569</v>
      </c>
      <c r="K13" s="143">
        <f>SUM(K14:K22)</f>
        <v>0</v>
      </c>
      <c r="L13" s="143"/>
      <c r="M13" s="143">
        <f>SUM(M14:M22)</f>
        <v>0</v>
      </c>
      <c r="N13" s="143">
        <f>SUM(N14:N22)</f>
        <v>0</v>
      </c>
      <c r="O13" s="143"/>
      <c r="P13" s="143">
        <f>SUM(P14:P22)</f>
        <v>0</v>
      </c>
      <c r="Q13" s="143">
        <f>SUM(Q14:Q22)</f>
        <v>0</v>
      </c>
      <c r="R13" s="143"/>
      <c r="S13" s="143">
        <f>SUM(S14:S22)</f>
        <v>0</v>
      </c>
      <c r="T13" s="143">
        <f>SUM(T14:T22)</f>
        <v>0</v>
      </c>
      <c r="U13" s="143"/>
      <c r="V13" s="143">
        <f>SUM(V14:V22)</f>
        <v>0</v>
      </c>
      <c r="W13" s="143">
        <f>SUM(W14:W22)</f>
        <v>279569</v>
      </c>
      <c r="X13" s="143">
        <f>SUM(X14:X22)</f>
        <v>279569</v>
      </c>
      <c r="Y13" s="144">
        <f t="shared" ref="Y13:Y37" si="0">W13-X13</f>
        <v>0</v>
      </c>
      <c r="Z13" s="145">
        <f t="shared" ref="Z13:Z37" si="1">Y13/W13</f>
        <v>0</v>
      </c>
      <c r="AA13" s="146"/>
      <c r="AB13" s="147"/>
      <c r="AC13" s="147"/>
      <c r="AD13" s="147"/>
      <c r="AE13" s="147"/>
      <c r="AF13" s="147"/>
      <c r="AG13" s="147"/>
    </row>
    <row r="14" spans="1:1023" ht="38.5" customHeight="1">
      <c r="A14" s="148" t="s">
        <v>340</v>
      </c>
      <c r="B14" s="149" t="s">
        <v>69</v>
      </c>
      <c r="C14" s="150" t="s">
        <v>70</v>
      </c>
      <c r="D14" s="151" t="s">
        <v>341</v>
      </c>
      <c r="E14" s="152">
        <v>1</v>
      </c>
      <c r="F14" s="152">
        <v>35122</v>
      </c>
      <c r="G14" s="152">
        <f>E14*F14</f>
        <v>35122</v>
      </c>
      <c r="H14" s="153">
        <v>1</v>
      </c>
      <c r="I14" s="153">
        <v>35122</v>
      </c>
      <c r="J14" s="153">
        <f>H14*I14</f>
        <v>35122</v>
      </c>
      <c r="K14" s="154"/>
      <c r="L14" s="154"/>
      <c r="M14" s="154">
        <f>K14*L14</f>
        <v>0</v>
      </c>
      <c r="N14" s="154"/>
      <c r="O14" s="154"/>
      <c r="P14" s="154">
        <f>N14*O14</f>
        <v>0</v>
      </c>
      <c r="Q14" s="154"/>
      <c r="R14" s="154"/>
      <c r="S14" s="154">
        <f>Q14*R14</f>
        <v>0</v>
      </c>
      <c r="T14" s="154"/>
      <c r="U14" s="154"/>
      <c r="V14" s="154">
        <f>T14*U14</f>
        <v>0</v>
      </c>
      <c r="W14" s="155">
        <f t="shared" ref="W14:W22" si="2">G14+M14+S14</f>
        <v>35122</v>
      </c>
      <c r="X14" s="156">
        <f t="shared" ref="X14:X22" si="3">J14+P14+V14</f>
        <v>35122</v>
      </c>
      <c r="Y14" s="156">
        <f t="shared" si="0"/>
        <v>0</v>
      </c>
      <c r="Z14" s="157">
        <f t="shared" si="1"/>
        <v>0</v>
      </c>
      <c r="AA14" s="158"/>
      <c r="AB14" s="159"/>
      <c r="AC14" s="159"/>
      <c r="AD14" s="159"/>
      <c r="AE14" s="159"/>
      <c r="AF14" s="159"/>
      <c r="AG14" s="159"/>
    </row>
    <row r="15" spans="1:1023" ht="38" customHeight="1">
      <c r="A15" s="148" t="s">
        <v>340</v>
      </c>
      <c r="B15" s="149" t="s">
        <v>75</v>
      </c>
      <c r="C15" s="150" t="s">
        <v>76</v>
      </c>
      <c r="D15" s="151" t="s">
        <v>341</v>
      </c>
      <c r="E15" s="152">
        <v>1</v>
      </c>
      <c r="F15" s="152">
        <v>39024</v>
      </c>
      <c r="G15" s="152">
        <v>39024</v>
      </c>
      <c r="H15" s="153">
        <v>1</v>
      </c>
      <c r="I15" s="153">
        <v>39024</v>
      </c>
      <c r="J15" s="153">
        <v>39024</v>
      </c>
      <c r="K15" s="154"/>
      <c r="L15" s="154"/>
      <c r="M15" s="154">
        <f>K15*L15</f>
        <v>0</v>
      </c>
      <c r="N15" s="154"/>
      <c r="O15" s="154"/>
      <c r="P15" s="154">
        <f>N15*O15</f>
        <v>0</v>
      </c>
      <c r="Q15" s="154"/>
      <c r="R15" s="154"/>
      <c r="S15" s="154">
        <f>Q15*R15</f>
        <v>0</v>
      </c>
      <c r="T15" s="154"/>
      <c r="U15" s="154"/>
      <c r="V15" s="154">
        <f>T15*U15</f>
        <v>0</v>
      </c>
      <c r="W15" s="155">
        <f t="shared" si="2"/>
        <v>39024</v>
      </c>
      <c r="X15" s="156">
        <f t="shared" si="3"/>
        <v>39024</v>
      </c>
      <c r="Y15" s="156">
        <f t="shared" si="0"/>
        <v>0</v>
      </c>
      <c r="Z15" s="157">
        <f t="shared" si="1"/>
        <v>0</v>
      </c>
      <c r="AA15" s="158"/>
      <c r="AB15" s="159"/>
      <c r="AC15" s="159"/>
      <c r="AD15" s="159"/>
      <c r="AE15" s="159"/>
      <c r="AF15" s="159"/>
      <c r="AG15" s="159"/>
    </row>
    <row r="16" spans="1:1023" ht="50.25" customHeight="1">
      <c r="A16" s="148" t="s">
        <v>340</v>
      </c>
      <c r="B16" s="149" t="s">
        <v>79</v>
      </c>
      <c r="C16" s="150" t="s">
        <v>80</v>
      </c>
      <c r="D16" s="151" t="s">
        <v>341</v>
      </c>
      <c r="E16" s="160">
        <v>1</v>
      </c>
      <c r="F16" s="160">
        <v>35122</v>
      </c>
      <c r="G16" s="160">
        <f t="shared" ref="G16:G22" si="4">E16*F16</f>
        <v>35122</v>
      </c>
      <c r="H16" s="161">
        <v>1</v>
      </c>
      <c r="I16" s="161">
        <v>35122</v>
      </c>
      <c r="J16" s="161">
        <f t="shared" ref="J16:J22" si="5">H16*I16</f>
        <v>35122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5">
        <f t="shared" si="2"/>
        <v>35122</v>
      </c>
      <c r="X16" s="156">
        <f t="shared" si="3"/>
        <v>35122</v>
      </c>
      <c r="Y16" s="156">
        <f t="shared" si="0"/>
        <v>0</v>
      </c>
      <c r="Z16" s="157">
        <f t="shared" si="1"/>
        <v>0</v>
      </c>
      <c r="AA16" s="158"/>
      <c r="AB16" s="159"/>
      <c r="AC16" s="159"/>
      <c r="AD16" s="159"/>
      <c r="AE16" s="159"/>
      <c r="AF16" s="159"/>
      <c r="AG16" s="159"/>
    </row>
    <row r="17" spans="1:1023" ht="28.5" customHeight="1">
      <c r="A17" s="148" t="s">
        <v>340</v>
      </c>
      <c r="B17" s="149" t="s">
        <v>82</v>
      </c>
      <c r="C17" s="150" t="s">
        <v>83</v>
      </c>
      <c r="D17" s="151" t="s">
        <v>341</v>
      </c>
      <c r="E17" s="160">
        <v>1</v>
      </c>
      <c r="F17" s="160">
        <v>32872</v>
      </c>
      <c r="G17" s="160">
        <f t="shared" si="4"/>
        <v>32872</v>
      </c>
      <c r="H17" s="161">
        <v>1</v>
      </c>
      <c r="I17" s="161">
        <v>32872</v>
      </c>
      <c r="J17" s="161">
        <f t="shared" si="5"/>
        <v>32872</v>
      </c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5">
        <f t="shared" si="2"/>
        <v>32872</v>
      </c>
      <c r="X17" s="156">
        <f t="shared" si="3"/>
        <v>32872</v>
      </c>
      <c r="Y17" s="156">
        <f t="shared" si="0"/>
        <v>0</v>
      </c>
      <c r="Z17" s="157">
        <f t="shared" si="1"/>
        <v>0</v>
      </c>
      <c r="AA17" s="158"/>
      <c r="AB17" s="159"/>
      <c r="AC17" s="159"/>
      <c r="AD17" s="159"/>
      <c r="AE17" s="159"/>
      <c r="AF17" s="159"/>
      <c r="AG17" s="159"/>
    </row>
    <row r="18" spans="1:1023" ht="29" customHeight="1">
      <c r="A18" s="148" t="s">
        <v>340</v>
      </c>
      <c r="B18" s="149" t="s">
        <v>85</v>
      </c>
      <c r="C18" s="150" t="s">
        <v>86</v>
      </c>
      <c r="D18" s="151" t="s">
        <v>341</v>
      </c>
      <c r="E18" s="160">
        <v>1</v>
      </c>
      <c r="F18" s="160">
        <v>26999</v>
      </c>
      <c r="G18" s="160">
        <f t="shared" si="4"/>
        <v>26999</v>
      </c>
      <c r="H18" s="161">
        <v>1</v>
      </c>
      <c r="I18" s="161">
        <v>26999</v>
      </c>
      <c r="J18" s="161">
        <f t="shared" si="5"/>
        <v>26999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5">
        <f t="shared" si="2"/>
        <v>26999</v>
      </c>
      <c r="X18" s="156">
        <f t="shared" si="3"/>
        <v>26999</v>
      </c>
      <c r="Y18" s="156">
        <f t="shared" si="0"/>
        <v>0</v>
      </c>
      <c r="Z18" s="157">
        <f t="shared" si="1"/>
        <v>0</v>
      </c>
      <c r="AA18" s="158"/>
      <c r="AB18" s="159"/>
      <c r="AC18" s="159"/>
      <c r="AD18" s="159"/>
      <c r="AE18" s="159"/>
      <c r="AF18" s="159"/>
      <c r="AG18" s="159"/>
    </row>
    <row r="19" spans="1:1023" ht="37.25" customHeight="1">
      <c r="A19" s="148" t="s">
        <v>340</v>
      </c>
      <c r="B19" s="149" t="s">
        <v>88</v>
      </c>
      <c r="C19" s="150" t="s">
        <v>89</v>
      </c>
      <c r="D19" s="151" t="s">
        <v>341</v>
      </c>
      <c r="E19" s="160">
        <v>1</v>
      </c>
      <c r="F19" s="160">
        <v>28192</v>
      </c>
      <c r="G19" s="160">
        <f t="shared" si="4"/>
        <v>28192</v>
      </c>
      <c r="H19" s="161">
        <v>1</v>
      </c>
      <c r="I19" s="161">
        <v>28192</v>
      </c>
      <c r="J19" s="161">
        <f t="shared" si="5"/>
        <v>28192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>
        <f t="shared" si="2"/>
        <v>28192</v>
      </c>
      <c r="X19" s="156">
        <f t="shared" si="3"/>
        <v>28192</v>
      </c>
      <c r="Y19" s="156">
        <f t="shared" si="0"/>
        <v>0</v>
      </c>
      <c r="Z19" s="157">
        <f t="shared" si="1"/>
        <v>0</v>
      </c>
      <c r="AA19" s="158"/>
      <c r="AB19" s="159"/>
      <c r="AC19" s="159"/>
      <c r="AD19" s="159"/>
      <c r="AE19" s="159"/>
      <c r="AF19" s="159"/>
      <c r="AG19" s="159"/>
    </row>
    <row r="20" spans="1:1023" ht="40" customHeight="1">
      <c r="A20" s="148" t="s">
        <v>340</v>
      </c>
      <c r="B20" s="149" t="s">
        <v>91</v>
      </c>
      <c r="C20" s="150" t="s">
        <v>92</v>
      </c>
      <c r="D20" s="151" t="s">
        <v>341</v>
      </c>
      <c r="E20" s="160">
        <v>1</v>
      </c>
      <c r="F20" s="160">
        <v>29141</v>
      </c>
      <c r="G20" s="160">
        <f t="shared" si="4"/>
        <v>29141</v>
      </c>
      <c r="H20" s="161">
        <v>1</v>
      </c>
      <c r="I20" s="161">
        <v>29141</v>
      </c>
      <c r="J20" s="161">
        <f t="shared" si="5"/>
        <v>29141</v>
      </c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5">
        <f t="shared" si="2"/>
        <v>29141</v>
      </c>
      <c r="X20" s="156">
        <f t="shared" si="3"/>
        <v>29141</v>
      </c>
      <c r="Y20" s="156">
        <f t="shared" si="0"/>
        <v>0</v>
      </c>
      <c r="Z20" s="157">
        <f t="shared" si="1"/>
        <v>0</v>
      </c>
      <c r="AA20" s="158"/>
      <c r="AB20" s="159"/>
      <c r="AC20" s="159"/>
      <c r="AD20" s="159"/>
      <c r="AE20" s="159"/>
      <c r="AF20" s="159"/>
      <c r="AG20" s="159"/>
    </row>
    <row r="21" spans="1:1023" ht="38" customHeight="1">
      <c r="A21" s="148" t="s">
        <v>340</v>
      </c>
      <c r="B21" s="149" t="s">
        <v>94</v>
      </c>
      <c r="C21" s="150" t="s">
        <v>342</v>
      </c>
      <c r="D21" s="151" t="s">
        <v>341</v>
      </c>
      <c r="E21" s="160">
        <v>1</v>
      </c>
      <c r="F21" s="160">
        <v>25241</v>
      </c>
      <c r="G21" s="160">
        <f t="shared" si="4"/>
        <v>25241</v>
      </c>
      <c r="H21" s="161">
        <v>1</v>
      </c>
      <c r="I21" s="161">
        <v>25241</v>
      </c>
      <c r="J21" s="161">
        <f t="shared" si="5"/>
        <v>25241</v>
      </c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>
        <f t="shared" si="2"/>
        <v>25241</v>
      </c>
      <c r="X21" s="156">
        <f t="shared" si="3"/>
        <v>25241</v>
      </c>
      <c r="Y21" s="156">
        <f t="shared" si="0"/>
        <v>0</v>
      </c>
      <c r="Z21" s="157">
        <f t="shared" si="1"/>
        <v>0</v>
      </c>
      <c r="AA21" s="158"/>
      <c r="AB21" s="159"/>
      <c r="AC21" s="159"/>
      <c r="AD21" s="159"/>
      <c r="AE21" s="159"/>
      <c r="AF21" s="159"/>
      <c r="AG21" s="159"/>
    </row>
    <row r="22" spans="1:1023" ht="38.5" customHeight="1">
      <c r="A22" s="162" t="s">
        <v>340</v>
      </c>
      <c r="B22" s="163" t="s">
        <v>97</v>
      </c>
      <c r="C22" s="150" t="s">
        <v>98</v>
      </c>
      <c r="D22" s="164" t="s">
        <v>341</v>
      </c>
      <c r="E22" s="160">
        <v>1</v>
      </c>
      <c r="F22" s="160">
        <v>27856</v>
      </c>
      <c r="G22" s="160">
        <f t="shared" si="4"/>
        <v>27856</v>
      </c>
      <c r="H22" s="161">
        <v>1</v>
      </c>
      <c r="I22" s="161">
        <v>27856</v>
      </c>
      <c r="J22" s="161">
        <f t="shared" si="5"/>
        <v>27856</v>
      </c>
      <c r="K22" s="165"/>
      <c r="L22" s="165"/>
      <c r="M22" s="165">
        <f>K22*L22</f>
        <v>0</v>
      </c>
      <c r="N22" s="165"/>
      <c r="O22" s="165"/>
      <c r="P22" s="165">
        <f>N22*O22</f>
        <v>0</v>
      </c>
      <c r="Q22" s="165"/>
      <c r="R22" s="154"/>
      <c r="S22" s="165">
        <f>Q22*R22</f>
        <v>0</v>
      </c>
      <c r="T22" s="165"/>
      <c r="U22" s="154"/>
      <c r="V22" s="165">
        <f>T22*U22</f>
        <v>0</v>
      </c>
      <c r="W22" s="155">
        <f t="shared" si="2"/>
        <v>27856</v>
      </c>
      <c r="X22" s="156">
        <f t="shared" si="3"/>
        <v>27856</v>
      </c>
      <c r="Y22" s="156">
        <f t="shared" si="0"/>
        <v>0</v>
      </c>
      <c r="Z22" s="157">
        <f t="shared" si="1"/>
        <v>0</v>
      </c>
      <c r="AA22" s="166"/>
      <c r="AB22" s="159"/>
      <c r="AC22" s="159"/>
      <c r="AD22" s="159"/>
      <c r="AE22" s="159"/>
      <c r="AF22" s="159"/>
      <c r="AG22" s="159"/>
    </row>
    <row r="23" spans="1:1023" ht="30" customHeight="1">
      <c r="A23" s="139" t="s">
        <v>337</v>
      </c>
      <c r="B23" s="140" t="s">
        <v>343</v>
      </c>
      <c r="C23" s="167" t="s">
        <v>344</v>
      </c>
      <c r="D23" s="168"/>
      <c r="E23" s="169">
        <f>SUM(E24:E26)</f>
        <v>0</v>
      </c>
      <c r="F23" s="169"/>
      <c r="G23" s="169">
        <f>SUM(G24:G26)</f>
        <v>0</v>
      </c>
      <c r="H23" s="169">
        <f>SUM(H24:H26)</f>
        <v>0</v>
      </c>
      <c r="I23" s="169"/>
      <c r="J23" s="169">
        <f>SUM(J24:J26)</f>
        <v>0</v>
      </c>
      <c r="K23" s="169">
        <f>SUM(K24:K26)</f>
        <v>0</v>
      </c>
      <c r="L23" s="169"/>
      <c r="M23" s="169">
        <f>SUM(M24:M26)</f>
        <v>0</v>
      </c>
      <c r="N23" s="169">
        <f>SUM(N24:N26)</f>
        <v>0</v>
      </c>
      <c r="O23" s="169"/>
      <c r="P23" s="169">
        <f>SUM(P24:P26)</f>
        <v>0</v>
      </c>
      <c r="Q23" s="169">
        <f>SUM(Q24:Q26)</f>
        <v>0</v>
      </c>
      <c r="R23" s="169"/>
      <c r="S23" s="169">
        <f>SUM(S24:S26)</f>
        <v>0</v>
      </c>
      <c r="T23" s="169">
        <f>SUM(T24:T26)</f>
        <v>0</v>
      </c>
      <c r="U23" s="169"/>
      <c r="V23" s="169">
        <f>SUM(V24:V26)</f>
        <v>0</v>
      </c>
      <c r="W23" s="169">
        <f>SUM(W24:W26)</f>
        <v>0</v>
      </c>
      <c r="X23" s="170">
        <f>SUM(X24:X26)</f>
        <v>0</v>
      </c>
      <c r="Y23" s="170">
        <f t="shared" si="0"/>
        <v>0</v>
      </c>
      <c r="Z23" s="170" t="e">
        <f t="shared" si="1"/>
        <v>#DIV/0!</v>
      </c>
      <c r="AA23" s="171"/>
      <c r="AB23" s="147"/>
      <c r="AC23" s="147"/>
      <c r="AD23" s="147"/>
      <c r="AE23" s="147"/>
      <c r="AF23" s="147"/>
      <c r="AG23" s="147"/>
    </row>
    <row r="24" spans="1:1023" ht="30" customHeight="1">
      <c r="A24" s="148" t="s">
        <v>340</v>
      </c>
      <c r="B24" s="149" t="s">
        <v>345</v>
      </c>
      <c r="C24" s="172" t="s">
        <v>346</v>
      </c>
      <c r="D24" s="151" t="s">
        <v>341</v>
      </c>
      <c r="E24" s="154"/>
      <c r="F24" s="154"/>
      <c r="G24" s="154">
        <f>E24*F24</f>
        <v>0</v>
      </c>
      <c r="H24" s="154"/>
      <c r="I24" s="154"/>
      <c r="J24" s="154">
        <f>H24*I24</f>
        <v>0</v>
      </c>
      <c r="K24" s="154"/>
      <c r="L24" s="154"/>
      <c r="M24" s="154">
        <f>K24*L24</f>
        <v>0</v>
      </c>
      <c r="N24" s="154"/>
      <c r="O24" s="154"/>
      <c r="P24" s="154">
        <f>N24*O24</f>
        <v>0</v>
      </c>
      <c r="Q24" s="154"/>
      <c r="R24" s="154"/>
      <c r="S24" s="154">
        <f>Q24*R24</f>
        <v>0</v>
      </c>
      <c r="T24" s="154"/>
      <c r="U24" s="154"/>
      <c r="V24" s="154">
        <f>T24*U24</f>
        <v>0</v>
      </c>
      <c r="W24" s="155">
        <f>G24+M24+S24</f>
        <v>0</v>
      </c>
      <c r="X24" s="156">
        <f>J24+P24+V24</f>
        <v>0</v>
      </c>
      <c r="Y24" s="156">
        <f t="shared" si="0"/>
        <v>0</v>
      </c>
      <c r="Z24" s="157" t="e">
        <f t="shared" si="1"/>
        <v>#DIV/0!</v>
      </c>
      <c r="AA24" s="158"/>
      <c r="AB24" s="159"/>
      <c r="AC24" s="159"/>
      <c r="AD24" s="159"/>
      <c r="AE24" s="159"/>
      <c r="AF24" s="159"/>
      <c r="AG24" s="159"/>
    </row>
    <row r="25" spans="1:1023" ht="30" customHeight="1">
      <c r="A25" s="148" t="s">
        <v>340</v>
      </c>
      <c r="B25" s="149" t="s">
        <v>347</v>
      </c>
      <c r="C25" s="172" t="s">
        <v>346</v>
      </c>
      <c r="D25" s="151" t="s">
        <v>341</v>
      </c>
      <c r="E25" s="154"/>
      <c r="F25" s="154"/>
      <c r="G25" s="154">
        <f>E25*F25</f>
        <v>0</v>
      </c>
      <c r="H25" s="154"/>
      <c r="I25" s="154"/>
      <c r="J25" s="154">
        <f>H25*I25</f>
        <v>0</v>
      </c>
      <c r="K25" s="154"/>
      <c r="L25" s="154"/>
      <c r="M25" s="154">
        <f>K25*L25</f>
        <v>0</v>
      </c>
      <c r="N25" s="154"/>
      <c r="O25" s="154"/>
      <c r="P25" s="154">
        <f>N25*O25</f>
        <v>0</v>
      </c>
      <c r="Q25" s="154"/>
      <c r="R25" s="154"/>
      <c r="S25" s="154">
        <f>Q25*R25</f>
        <v>0</v>
      </c>
      <c r="T25" s="154"/>
      <c r="U25" s="154"/>
      <c r="V25" s="154">
        <f>T25*U25</f>
        <v>0</v>
      </c>
      <c r="W25" s="155">
        <f>G25+M25+S25</f>
        <v>0</v>
      </c>
      <c r="X25" s="156">
        <f>J25+P25+V25</f>
        <v>0</v>
      </c>
      <c r="Y25" s="156">
        <f t="shared" si="0"/>
        <v>0</v>
      </c>
      <c r="Z25" s="157" t="e">
        <f t="shared" si="1"/>
        <v>#DIV/0!</v>
      </c>
      <c r="AA25" s="158"/>
      <c r="AB25" s="159"/>
      <c r="AC25" s="159"/>
      <c r="AD25" s="159"/>
      <c r="AE25" s="159"/>
      <c r="AF25" s="159"/>
      <c r="AG25" s="159"/>
    </row>
    <row r="26" spans="1:1023" ht="30" customHeight="1">
      <c r="A26" s="148" t="s">
        <v>340</v>
      </c>
      <c r="B26" s="163" t="s">
        <v>348</v>
      </c>
      <c r="C26" s="172" t="s">
        <v>346</v>
      </c>
      <c r="D26" s="151" t="s">
        <v>341</v>
      </c>
      <c r="E26" s="154"/>
      <c r="F26" s="154"/>
      <c r="G26" s="154">
        <f>E26*F26</f>
        <v>0</v>
      </c>
      <c r="H26" s="154"/>
      <c r="I26" s="154"/>
      <c r="J26" s="154">
        <f>H26*I26</f>
        <v>0</v>
      </c>
      <c r="K26" s="154"/>
      <c r="L26" s="154"/>
      <c r="M26" s="154">
        <f>K26*L26</f>
        <v>0</v>
      </c>
      <c r="N26" s="154"/>
      <c r="O26" s="154"/>
      <c r="P26" s="154">
        <f>N26*O26</f>
        <v>0</v>
      </c>
      <c r="Q26" s="154"/>
      <c r="R26" s="154"/>
      <c r="S26" s="154">
        <f>Q26*R26</f>
        <v>0</v>
      </c>
      <c r="T26" s="154"/>
      <c r="U26" s="154"/>
      <c r="V26" s="154">
        <f>T26*U26</f>
        <v>0</v>
      </c>
      <c r="W26" s="173">
        <f>G26+M26+S26</f>
        <v>0</v>
      </c>
      <c r="X26" s="156">
        <f>J26+P26+V26</f>
        <v>0</v>
      </c>
      <c r="Y26" s="156">
        <f t="shared" si="0"/>
        <v>0</v>
      </c>
      <c r="Z26" s="157" t="e">
        <f t="shared" si="1"/>
        <v>#DIV/0!</v>
      </c>
      <c r="AA26" s="158"/>
      <c r="AB26" s="159"/>
      <c r="AC26" s="159"/>
      <c r="AD26" s="159"/>
      <c r="AE26" s="159"/>
      <c r="AF26" s="159"/>
      <c r="AG26" s="159"/>
    </row>
    <row r="27" spans="1:1023" ht="30" customHeight="1">
      <c r="A27" s="139" t="s">
        <v>337</v>
      </c>
      <c r="B27" s="140" t="s">
        <v>349</v>
      </c>
      <c r="C27" s="167" t="s">
        <v>111</v>
      </c>
      <c r="D27" s="168"/>
      <c r="E27" s="169">
        <f>SUM(E28:E28)</f>
        <v>1</v>
      </c>
      <c r="F27" s="169"/>
      <c r="G27" s="169">
        <f>SUM(G28:G28)</f>
        <v>50000</v>
      </c>
      <c r="H27" s="169">
        <f>SUM(H28:H28)</f>
        <v>1</v>
      </c>
      <c r="I27" s="169"/>
      <c r="J27" s="169">
        <f>SUM(J28:J28)</f>
        <v>50000</v>
      </c>
      <c r="K27" s="169">
        <f>SUM(K28:K28)</f>
        <v>0</v>
      </c>
      <c r="L27" s="169"/>
      <c r="M27" s="169">
        <f>SUM(M28:M28)</f>
        <v>0</v>
      </c>
      <c r="N27" s="169">
        <f>SUM(N28:N28)</f>
        <v>0</v>
      </c>
      <c r="O27" s="169"/>
      <c r="P27" s="169">
        <f>SUM(P28:P28)</f>
        <v>0</v>
      </c>
      <c r="Q27" s="169">
        <f>SUM(Q28:Q28)</f>
        <v>0</v>
      </c>
      <c r="R27" s="169"/>
      <c r="S27" s="169">
        <f>SUM(S28:S28)</f>
        <v>0</v>
      </c>
      <c r="T27" s="169">
        <f>SUM(T28:T28)</f>
        <v>0</v>
      </c>
      <c r="U27" s="169"/>
      <c r="V27" s="169">
        <f>SUM(V28:V28)</f>
        <v>0</v>
      </c>
      <c r="W27" s="169">
        <f>SUM(W28:W28)</f>
        <v>50000</v>
      </c>
      <c r="X27" s="169">
        <f>SUM(X28:X28)</f>
        <v>50000</v>
      </c>
      <c r="Y27" s="144">
        <f t="shared" si="0"/>
        <v>0</v>
      </c>
      <c r="Z27" s="145">
        <f t="shared" si="1"/>
        <v>0</v>
      </c>
      <c r="AA27" s="171"/>
      <c r="AB27" s="147"/>
      <c r="AC27" s="147"/>
      <c r="AD27" s="147"/>
      <c r="AE27" s="147"/>
      <c r="AF27" s="147"/>
      <c r="AG27" s="147"/>
    </row>
    <row r="28" spans="1:1023" ht="23.75" customHeight="1">
      <c r="A28" s="148" t="s">
        <v>340</v>
      </c>
      <c r="B28" s="149" t="s">
        <v>100</v>
      </c>
      <c r="C28" s="174" t="s">
        <v>101</v>
      </c>
      <c r="D28" s="151" t="s">
        <v>341</v>
      </c>
      <c r="E28" s="160">
        <v>1</v>
      </c>
      <c r="F28" s="160">
        <v>50000</v>
      </c>
      <c r="G28" s="154">
        <f>E28*F28</f>
        <v>50000</v>
      </c>
      <c r="H28" s="161">
        <v>1</v>
      </c>
      <c r="I28" s="161">
        <v>50000</v>
      </c>
      <c r="J28" s="161">
        <f>H28*I28</f>
        <v>50000</v>
      </c>
      <c r="K28" s="154"/>
      <c r="L28" s="154"/>
      <c r="M28" s="154">
        <f>K28*L28</f>
        <v>0</v>
      </c>
      <c r="N28" s="154"/>
      <c r="O28" s="154"/>
      <c r="P28" s="154">
        <f>N28*O28</f>
        <v>0</v>
      </c>
      <c r="Q28" s="154"/>
      <c r="R28" s="154"/>
      <c r="S28" s="154">
        <f>Q28*R28</f>
        <v>0</v>
      </c>
      <c r="T28" s="154"/>
      <c r="U28" s="154"/>
      <c r="V28" s="154">
        <f>T28*U28</f>
        <v>0</v>
      </c>
      <c r="W28" s="155">
        <f>G28+M28+S28</f>
        <v>50000</v>
      </c>
      <c r="X28" s="156">
        <f>J28+P28+V28</f>
        <v>50000</v>
      </c>
      <c r="Y28" s="156">
        <f t="shared" si="0"/>
        <v>0</v>
      </c>
      <c r="Z28" s="157">
        <f t="shared" si="1"/>
        <v>0</v>
      </c>
      <c r="AA28" s="158"/>
      <c r="AB28" s="159"/>
      <c r="AC28" s="159"/>
      <c r="AD28" s="159"/>
      <c r="AE28" s="159"/>
      <c r="AF28" s="159"/>
      <c r="AG28" s="159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</row>
    <row r="29" spans="1:1023" ht="30" customHeight="1">
      <c r="A29" s="139" t="s">
        <v>335</v>
      </c>
      <c r="B29" s="140" t="s">
        <v>350</v>
      </c>
      <c r="C29" s="167" t="s">
        <v>351</v>
      </c>
      <c r="D29" s="168"/>
      <c r="E29" s="169">
        <f>SUM(E30:E32)</f>
        <v>329569</v>
      </c>
      <c r="F29" s="169"/>
      <c r="G29" s="169">
        <f>SUM(G30:G32)</f>
        <v>72505.179999999993</v>
      </c>
      <c r="H29" s="169">
        <f>SUM(H30:H32)</f>
        <v>329569</v>
      </c>
      <c r="I29" s="169"/>
      <c r="J29" s="169">
        <f>SUM(J30:J32)</f>
        <v>72505.179999999993</v>
      </c>
      <c r="K29" s="169">
        <f>SUM(K30:K32)</f>
        <v>0</v>
      </c>
      <c r="L29" s="169"/>
      <c r="M29" s="169">
        <f>SUM(M30:M32)</f>
        <v>0</v>
      </c>
      <c r="N29" s="169">
        <f>SUM(N30:N32)</f>
        <v>0</v>
      </c>
      <c r="O29" s="169"/>
      <c r="P29" s="169">
        <f>SUM(P30:P32)</f>
        <v>0</v>
      </c>
      <c r="Q29" s="169">
        <f>SUM(Q30:Q32)</f>
        <v>0</v>
      </c>
      <c r="R29" s="169"/>
      <c r="S29" s="169">
        <f>SUM(S30:S32)</f>
        <v>0</v>
      </c>
      <c r="T29" s="169">
        <f>SUM(T30:T32)</f>
        <v>0</v>
      </c>
      <c r="U29" s="169"/>
      <c r="V29" s="169">
        <f>SUM(V30:V32)</f>
        <v>0</v>
      </c>
      <c r="W29" s="169">
        <f>SUM(W30:W32)</f>
        <v>72505.179999999993</v>
      </c>
      <c r="X29" s="169">
        <f>SUM(X30:X32)</f>
        <v>72505.179999999993</v>
      </c>
      <c r="Y29" s="144">
        <f t="shared" si="0"/>
        <v>0</v>
      </c>
      <c r="Z29" s="145">
        <f t="shared" si="1"/>
        <v>0</v>
      </c>
      <c r="AA29" s="171"/>
      <c r="AB29" s="7"/>
      <c r="AC29" s="7"/>
      <c r="AD29" s="7"/>
      <c r="AE29" s="7"/>
      <c r="AF29" s="7"/>
      <c r="AG29" s="7"/>
    </row>
    <row r="30" spans="1:1023" ht="22.25" customHeight="1">
      <c r="A30" s="175" t="s">
        <v>340</v>
      </c>
      <c r="B30" s="176" t="s">
        <v>106</v>
      </c>
      <c r="C30" s="172" t="s">
        <v>107</v>
      </c>
      <c r="D30" s="177"/>
      <c r="E30" s="178">
        <f>G13</f>
        <v>279569</v>
      </c>
      <c r="F30" s="178">
        <v>0.22</v>
      </c>
      <c r="G30" s="178">
        <f>E30*F30</f>
        <v>61505.18</v>
      </c>
      <c r="H30" s="178">
        <f>J13</f>
        <v>279569</v>
      </c>
      <c r="I30" s="178">
        <v>0.22</v>
      </c>
      <c r="J30" s="178">
        <f>H30*I30</f>
        <v>61505.18</v>
      </c>
      <c r="K30" s="178">
        <f>M13</f>
        <v>0</v>
      </c>
      <c r="L30" s="178">
        <v>0.22</v>
      </c>
      <c r="M30" s="178">
        <f>K30*L30</f>
        <v>0</v>
      </c>
      <c r="N30" s="178">
        <f>P13</f>
        <v>0</v>
      </c>
      <c r="O30" s="178">
        <v>0.22</v>
      </c>
      <c r="P30" s="178">
        <f>N30*O30</f>
        <v>0</v>
      </c>
      <c r="Q30" s="178">
        <f>S13</f>
        <v>0</v>
      </c>
      <c r="R30" s="178">
        <v>0.22</v>
      </c>
      <c r="S30" s="178">
        <f>Q30*R30</f>
        <v>0</v>
      </c>
      <c r="T30" s="178">
        <f>V13</f>
        <v>0</v>
      </c>
      <c r="U30" s="178">
        <v>0.22</v>
      </c>
      <c r="V30" s="178">
        <f>T30*U30</f>
        <v>0</v>
      </c>
      <c r="W30" s="179">
        <f>G30+M30+S30</f>
        <v>61505.18</v>
      </c>
      <c r="X30" s="156">
        <f>J30+P30+V30</f>
        <v>61505.18</v>
      </c>
      <c r="Y30" s="156">
        <f t="shared" si="0"/>
        <v>0</v>
      </c>
      <c r="Z30" s="157">
        <f t="shared" si="1"/>
        <v>0</v>
      </c>
      <c r="AA30" s="180"/>
      <c r="AB30" s="159"/>
      <c r="AC30" s="159"/>
      <c r="AD30" s="159"/>
      <c r="AE30" s="159"/>
      <c r="AF30" s="159"/>
      <c r="AG30" s="159"/>
    </row>
    <row r="31" spans="1:1023" ht="18.25" customHeight="1">
      <c r="A31" s="148" t="s">
        <v>340</v>
      </c>
      <c r="B31" s="149" t="s">
        <v>352</v>
      </c>
      <c r="C31" s="172" t="s">
        <v>353</v>
      </c>
      <c r="D31" s="151"/>
      <c r="E31" s="154">
        <f>G23</f>
        <v>0</v>
      </c>
      <c r="F31" s="154">
        <v>0.22</v>
      </c>
      <c r="G31" s="154">
        <f>E31*F31</f>
        <v>0</v>
      </c>
      <c r="H31" s="154">
        <f>J23</f>
        <v>0</v>
      </c>
      <c r="I31" s="154">
        <v>0.22</v>
      </c>
      <c r="J31" s="154">
        <f>H31*I31</f>
        <v>0</v>
      </c>
      <c r="K31" s="154">
        <f>M23</f>
        <v>0</v>
      </c>
      <c r="L31" s="154">
        <v>0.22</v>
      </c>
      <c r="M31" s="154">
        <f>K31*L31</f>
        <v>0</v>
      </c>
      <c r="N31" s="154">
        <f>P23</f>
        <v>0</v>
      </c>
      <c r="O31" s="154">
        <v>0.22</v>
      </c>
      <c r="P31" s="154">
        <f>N31*O31</f>
        <v>0</v>
      </c>
      <c r="Q31" s="154">
        <f>S23</f>
        <v>0</v>
      </c>
      <c r="R31" s="154">
        <v>0.22</v>
      </c>
      <c r="S31" s="154">
        <f>Q31*R31</f>
        <v>0</v>
      </c>
      <c r="T31" s="154">
        <f>V23</f>
        <v>0</v>
      </c>
      <c r="U31" s="154">
        <v>0.22</v>
      </c>
      <c r="V31" s="154">
        <f>T31*U31</f>
        <v>0</v>
      </c>
      <c r="W31" s="179">
        <f>G31+M31+S31</f>
        <v>0</v>
      </c>
      <c r="X31" s="156">
        <f>J31+P31+V31</f>
        <v>0</v>
      </c>
      <c r="Y31" s="156">
        <f t="shared" si="0"/>
        <v>0</v>
      </c>
      <c r="Z31" s="157" t="e">
        <f t="shared" si="1"/>
        <v>#DIV/0!</v>
      </c>
      <c r="AA31" s="158"/>
      <c r="AB31" s="159"/>
      <c r="AC31" s="159"/>
      <c r="AD31" s="159"/>
      <c r="AE31" s="159"/>
      <c r="AF31" s="159"/>
      <c r="AG31" s="159"/>
    </row>
    <row r="32" spans="1:1023" ht="19" customHeight="1">
      <c r="A32" s="162" t="s">
        <v>340</v>
      </c>
      <c r="B32" s="149" t="s">
        <v>110</v>
      </c>
      <c r="C32" s="181" t="s">
        <v>111</v>
      </c>
      <c r="D32" s="164"/>
      <c r="E32" s="165">
        <f>G27</f>
        <v>50000</v>
      </c>
      <c r="F32" s="165">
        <v>0.22</v>
      </c>
      <c r="G32" s="165">
        <f>E32*F32</f>
        <v>11000</v>
      </c>
      <c r="H32" s="165">
        <f>J27</f>
        <v>50000</v>
      </c>
      <c r="I32" s="165">
        <v>0.22</v>
      </c>
      <c r="J32" s="165">
        <f>H32*I32</f>
        <v>11000</v>
      </c>
      <c r="K32" s="165">
        <f>M27</f>
        <v>0</v>
      </c>
      <c r="L32" s="165">
        <v>0.22</v>
      </c>
      <c r="M32" s="165">
        <f>K32*L32</f>
        <v>0</v>
      </c>
      <c r="N32" s="165">
        <f>P27</f>
        <v>0</v>
      </c>
      <c r="O32" s="165">
        <v>0.22</v>
      </c>
      <c r="P32" s="165">
        <f>N32*O32</f>
        <v>0</v>
      </c>
      <c r="Q32" s="165">
        <f>S27</f>
        <v>0</v>
      </c>
      <c r="R32" s="165">
        <v>0.22</v>
      </c>
      <c r="S32" s="165">
        <f>Q32*R32</f>
        <v>0</v>
      </c>
      <c r="T32" s="165">
        <f>V27</f>
        <v>0</v>
      </c>
      <c r="U32" s="165">
        <v>0.22</v>
      </c>
      <c r="V32" s="165">
        <f>T32*U32</f>
        <v>0</v>
      </c>
      <c r="W32" s="179">
        <f>G32+M32+S32</f>
        <v>11000</v>
      </c>
      <c r="X32" s="156">
        <f>J32+P32+V32</f>
        <v>11000</v>
      </c>
      <c r="Y32" s="156">
        <f t="shared" si="0"/>
        <v>0</v>
      </c>
      <c r="Z32" s="157">
        <f t="shared" si="1"/>
        <v>0</v>
      </c>
      <c r="AA32" s="166"/>
      <c r="AB32" s="159"/>
      <c r="AC32" s="159"/>
      <c r="AD32" s="159"/>
      <c r="AE32" s="159"/>
      <c r="AF32" s="159"/>
      <c r="AG32" s="159"/>
    </row>
    <row r="33" spans="1:33" ht="30" customHeight="1">
      <c r="A33" s="139" t="s">
        <v>337</v>
      </c>
      <c r="B33" s="140" t="s">
        <v>354</v>
      </c>
      <c r="C33" s="167" t="s">
        <v>355</v>
      </c>
      <c r="D33" s="168"/>
      <c r="E33" s="169">
        <f>SUM(E34:E36)</f>
        <v>0</v>
      </c>
      <c r="F33" s="169"/>
      <c r="G33" s="169">
        <f>SUM(G34:G36)</f>
        <v>0</v>
      </c>
      <c r="H33" s="169">
        <f>SUM(H34:H36)</f>
        <v>0</v>
      </c>
      <c r="I33" s="169"/>
      <c r="J33" s="169">
        <f>SUM(J34:J36)</f>
        <v>0</v>
      </c>
      <c r="K33" s="169">
        <f>SUM(K34:K36)</f>
        <v>0</v>
      </c>
      <c r="L33" s="169"/>
      <c r="M33" s="169">
        <f>SUM(M34:M36)</f>
        <v>0</v>
      </c>
      <c r="N33" s="169">
        <f>SUM(N34:N36)</f>
        <v>0</v>
      </c>
      <c r="O33" s="169"/>
      <c r="P33" s="169">
        <f>SUM(P34:P36)</f>
        <v>0</v>
      </c>
      <c r="Q33" s="169">
        <f>SUM(Q34:Q36)</f>
        <v>0</v>
      </c>
      <c r="R33" s="169"/>
      <c r="S33" s="169">
        <f>SUM(S34:S36)</f>
        <v>0</v>
      </c>
      <c r="T33" s="169">
        <f>SUM(T34:T36)</f>
        <v>0</v>
      </c>
      <c r="U33" s="169"/>
      <c r="V33" s="169">
        <f>SUM(V34:V36)</f>
        <v>0</v>
      </c>
      <c r="W33" s="169">
        <f>SUM(W34:W36)</f>
        <v>0</v>
      </c>
      <c r="X33" s="169">
        <f>SUM(X34:X36)</f>
        <v>0</v>
      </c>
      <c r="Y33" s="169">
        <f t="shared" si="0"/>
        <v>0</v>
      </c>
      <c r="Z33" s="169" t="e">
        <f t="shared" si="1"/>
        <v>#DIV/0!</v>
      </c>
      <c r="AA33" s="171"/>
      <c r="AB33" s="7"/>
      <c r="AC33" s="7"/>
      <c r="AD33" s="7"/>
      <c r="AE33" s="7"/>
      <c r="AF33" s="7"/>
      <c r="AG33" s="7"/>
    </row>
    <row r="34" spans="1:33" ht="30" customHeight="1">
      <c r="A34" s="148" t="s">
        <v>340</v>
      </c>
      <c r="B34" s="176" t="s">
        <v>356</v>
      </c>
      <c r="C34" s="172" t="s">
        <v>357</v>
      </c>
      <c r="D34" s="151" t="s">
        <v>341</v>
      </c>
      <c r="E34" s="154"/>
      <c r="F34" s="154"/>
      <c r="G34" s="154">
        <f>E34*F34</f>
        <v>0</v>
      </c>
      <c r="H34" s="154"/>
      <c r="I34" s="154"/>
      <c r="J34" s="154">
        <f>H34*I34</f>
        <v>0</v>
      </c>
      <c r="K34" s="154"/>
      <c r="L34" s="154"/>
      <c r="M34" s="154">
        <f>K34*L34</f>
        <v>0</v>
      </c>
      <c r="N34" s="154"/>
      <c r="O34" s="154"/>
      <c r="P34" s="154">
        <f>N34*O34</f>
        <v>0</v>
      </c>
      <c r="Q34" s="154"/>
      <c r="R34" s="154"/>
      <c r="S34" s="154">
        <f>Q34*R34</f>
        <v>0</v>
      </c>
      <c r="T34" s="154"/>
      <c r="U34" s="154"/>
      <c r="V34" s="154">
        <f>T34*U34</f>
        <v>0</v>
      </c>
      <c r="W34" s="155">
        <f>G34+M34+S34</f>
        <v>0</v>
      </c>
      <c r="X34" s="156">
        <f>J34+P34+V34</f>
        <v>0</v>
      </c>
      <c r="Y34" s="156">
        <f t="shared" si="0"/>
        <v>0</v>
      </c>
      <c r="Z34" s="157" t="e">
        <f t="shared" si="1"/>
        <v>#DIV/0!</v>
      </c>
      <c r="AA34" s="158"/>
      <c r="AB34" s="7"/>
      <c r="AC34" s="7"/>
      <c r="AD34" s="7"/>
      <c r="AE34" s="7"/>
      <c r="AF34" s="7"/>
      <c r="AG34" s="7"/>
    </row>
    <row r="35" spans="1:33" ht="30" customHeight="1">
      <c r="A35" s="148" t="s">
        <v>340</v>
      </c>
      <c r="B35" s="149" t="s">
        <v>358</v>
      </c>
      <c r="C35" s="172" t="s">
        <v>357</v>
      </c>
      <c r="D35" s="151" t="s">
        <v>341</v>
      </c>
      <c r="E35" s="154"/>
      <c r="F35" s="154"/>
      <c r="G35" s="154">
        <f>E35*F35</f>
        <v>0</v>
      </c>
      <c r="H35" s="154"/>
      <c r="I35" s="154"/>
      <c r="J35" s="154">
        <f>H35*I35</f>
        <v>0</v>
      </c>
      <c r="K35" s="154"/>
      <c r="L35" s="154"/>
      <c r="M35" s="154">
        <f>K35*L35</f>
        <v>0</v>
      </c>
      <c r="N35" s="154"/>
      <c r="O35" s="154"/>
      <c r="P35" s="154">
        <f>N35*O35</f>
        <v>0</v>
      </c>
      <c r="Q35" s="154"/>
      <c r="R35" s="154"/>
      <c r="S35" s="154">
        <f>Q35*R35</f>
        <v>0</v>
      </c>
      <c r="T35" s="154"/>
      <c r="U35" s="154"/>
      <c r="V35" s="154">
        <f>T35*U35</f>
        <v>0</v>
      </c>
      <c r="W35" s="155">
        <f>G35+M35+S35</f>
        <v>0</v>
      </c>
      <c r="X35" s="156">
        <f>J35+P35+V35</f>
        <v>0</v>
      </c>
      <c r="Y35" s="156">
        <f t="shared" si="0"/>
        <v>0</v>
      </c>
      <c r="Z35" s="157" t="e">
        <f t="shared" si="1"/>
        <v>#DIV/0!</v>
      </c>
      <c r="AA35" s="158"/>
      <c r="AB35" s="7"/>
      <c r="AC35" s="7"/>
      <c r="AD35" s="7"/>
      <c r="AE35" s="7"/>
      <c r="AF35" s="7"/>
      <c r="AG35" s="7"/>
    </row>
    <row r="36" spans="1:33" ht="30" customHeight="1">
      <c r="A36" s="162" t="s">
        <v>340</v>
      </c>
      <c r="B36" s="163" t="s">
        <v>359</v>
      </c>
      <c r="C36" s="181" t="s">
        <v>357</v>
      </c>
      <c r="D36" s="164" t="s">
        <v>341</v>
      </c>
      <c r="E36" s="165"/>
      <c r="F36" s="165"/>
      <c r="G36" s="165">
        <f>E36*F36</f>
        <v>0</v>
      </c>
      <c r="H36" s="165"/>
      <c r="I36" s="165"/>
      <c r="J36" s="165">
        <f>H36*I36</f>
        <v>0</v>
      </c>
      <c r="K36" s="154"/>
      <c r="L36" s="154"/>
      <c r="M36" s="154">
        <f>K36*L36</f>
        <v>0</v>
      </c>
      <c r="N36" s="154"/>
      <c r="O36" s="154"/>
      <c r="P36" s="154">
        <f>N36*O36</f>
        <v>0</v>
      </c>
      <c r="Q36" s="154"/>
      <c r="R36" s="154"/>
      <c r="S36" s="154">
        <f>Q36*R36</f>
        <v>0</v>
      </c>
      <c r="T36" s="154"/>
      <c r="U36" s="154"/>
      <c r="V36" s="154">
        <f>T36*U36</f>
        <v>0</v>
      </c>
      <c r="W36" s="173">
        <f>G36+M36+S36</f>
        <v>0</v>
      </c>
      <c r="X36" s="156">
        <f>J36+P36+V36</f>
        <v>0</v>
      </c>
      <c r="Y36" s="182">
        <f t="shared" si="0"/>
        <v>0</v>
      </c>
      <c r="Z36" s="157" t="e">
        <f t="shared" si="1"/>
        <v>#DIV/0!</v>
      </c>
      <c r="AA36" s="158"/>
      <c r="AB36" s="7"/>
      <c r="AC36" s="7"/>
      <c r="AD36" s="7"/>
      <c r="AE36" s="7"/>
      <c r="AF36" s="7"/>
      <c r="AG36" s="7"/>
    </row>
    <row r="37" spans="1:33" ht="30" customHeight="1">
      <c r="A37" s="183" t="s">
        <v>360</v>
      </c>
      <c r="B37" s="184"/>
      <c r="C37" s="185"/>
      <c r="D37" s="186"/>
      <c r="E37" s="187"/>
      <c r="F37" s="188"/>
      <c r="G37" s="189">
        <f>G13+G23+G27+G29+G33</f>
        <v>402074.18</v>
      </c>
      <c r="H37" s="187"/>
      <c r="I37" s="188"/>
      <c r="J37" s="189">
        <f>J13+J23+J27+J29+J33</f>
        <v>402074.18</v>
      </c>
      <c r="K37" s="187"/>
      <c r="L37" s="190"/>
      <c r="M37" s="189">
        <f>M13+M23+M27+M29+M33</f>
        <v>0</v>
      </c>
      <c r="N37" s="187"/>
      <c r="O37" s="190"/>
      <c r="P37" s="189">
        <f>P13+P23+P27+P29+P33</f>
        <v>0</v>
      </c>
      <c r="Q37" s="187"/>
      <c r="R37" s="190"/>
      <c r="S37" s="189">
        <f>S13+S23+S27+S29+S33</f>
        <v>0</v>
      </c>
      <c r="T37" s="187"/>
      <c r="U37" s="190"/>
      <c r="V37" s="189">
        <f>V13+V23+V27+V29+V33</f>
        <v>0</v>
      </c>
      <c r="W37" s="189">
        <f>W13+W23+W27+W29+W33</f>
        <v>402074.18</v>
      </c>
      <c r="X37" s="191">
        <f>X13+X23+X27+X29+X33</f>
        <v>402074.18</v>
      </c>
      <c r="Y37" s="188">
        <f t="shared" si="0"/>
        <v>0</v>
      </c>
      <c r="Z37" s="190">
        <f t="shared" si="1"/>
        <v>0</v>
      </c>
      <c r="AA37" s="192"/>
      <c r="AB37" s="7"/>
      <c r="AC37" s="7"/>
      <c r="AD37" s="7"/>
      <c r="AE37" s="7"/>
      <c r="AF37" s="7"/>
      <c r="AG37" s="7"/>
    </row>
    <row r="38" spans="1:33" ht="30" customHeight="1">
      <c r="A38" s="193" t="s">
        <v>335</v>
      </c>
      <c r="B38" s="194">
        <v>2</v>
      </c>
      <c r="C38" s="195" t="s">
        <v>361</v>
      </c>
      <c r="D38" s="19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7"/>
      <c r="X38" s="137"/>
      <c r="Y38" s="197"/>
      <c r="Z38" s="137"/>
      <c r="AA38" s="138"/>
      <c r="AB38" s="7"/>
      <c r="AC38" s="7"/>
      <c r="AD38" s="7"/>
      <c r="AE38" s="7"/>
      <c r="AF38" s="7"/>
      <c r="AG38" s="7"/>
    </row>
    <row r="39" spans="1:33" ht="30" customHeight="1">
      <c r="A39" s="139" t="s">
        <v>337</v>
      </c>
      <c r="B39" s="140" t="s">
        <v>362</v>
      </c>
      <c r="C39" s="141" t="s">
        <v>363</v>
      </c>
      <c r="D39" s="142"/>
      <c r="E39" s="143">
        <f>SUM(E40:E42)</f>
        <v>0</v>
      </c>
      <c r="F39" s="143"/>
      <c r="G39" s="143">
        <f>SUM(G40:G42)</f>
        <v>0</v>
      </c>
      <c r="H39" s="143">
        <f>SUM(H40:H42)</f>
        <v>0</v>
      </c>
      <c r="I39" s="143"/>
      <c r="J39" s="143">
        <f>SUM(J40:J42)</f>
        <v>0</v>
      </c>
      <c r="K39" s="143">
        <f>SUM(K40:K42)</f>
        <v>0</v>
      </c>
      <c r="L39" s="143"/>
      <c r="M39" s="143">
        <f>SUM(M40:M42)</f>
        <v>0</v>
      </c>
      <c r="N39" s="143">
        <f>SUM(N40:N42)</f>
        <v>0</v>
      </c>
      <c r="O39" s="143"/>
      <c r="P39" s="143">
        <f>SUM(P40:P42)</f>
        <v>0</v>
      </c>
      <c r="Q39" s="143">
        <f>SUM(Q40:Q42)</f>
        <v>0</v>
      </c>
      <c r="R39" s="143"/>
      <c r="S39" s="143">
        <f>SUM(S40:S42)</f>
        <v>0</v>
      </c>
      <c r="T39" s="143">
        <f>SUM(T40:T42)</f>
        <v>0</v>
      </c>
      <c r="U39" s="143"/>
      <c r="V39" s="143">
        <f>SUM(V40:V42)</f>
        <v>0</v>
      </c>
      <c r="W39" s="143">
        <f>SUM(W40:W42)</f>
        <v>0</v>
      </c>
      <c r="X39" s="198">
        <f>SUM(X40:X42)</f>
        <v>0</v>
      </c>
      <c r="Y39" s="169">
        <f t="shared" ref="Y39:Y51" si="6">W39-X39</f>
        <v>0</v>
      </c>
      <c r="Z39" s="199" t="e">
        <f t="shared" ref="Z39:Z51" si="7">Y39/W39</f>
        <v>#DIV/0!</v>
      </c>
      <c r="AA39" s="146"/>
      <c r="AB39" s="147"/>
      <c r="AC39" s="147"/>
      <c r="AD39" s="147"/>
      <c r="AE39" s="147"/>
      <c r="AF39" s="147"/>
      <c r="AG39" s="147"/>
    </row>
    <row r="40" spans="1:33" ht="30" customHeight="1">
      <c r="A40" s="148" t="s">
        <v>340</v>
      </c>
      <c r="B40" s="149" t="s">
        <v>364</v>
      </c>
      <c r="C40" s="172" t="s">
        <v>365</v>
      </c>
      <c r="D40" s="151" t="s">
        <v>366</v>
      </c>
      <c r="E40" s="154"/>
      <c r="F40" s="154"/>
      <c r="G40" s="154">
        <f>E40*F40</f>
        <v>0</v>
      </c>
      <c r="H40" s="154"/>
      <c r="I40" s="154"/>
      <c r="J40" s="154">
        <f>H40*I40</f>
        <v>0</v>
      </c>
      <c r="K40" s="154"/>
      <c r="L40" s="154"/>
      <c r="M40" s="154">
        <f>K40*L40</f>
        <v>0</v>
      </c>
      <c r="N40" s="154"/>
      <c r="O40" s="154"/>
      <c r="P40" s="154">
        <f>N40*O40</f>
        <v>0</v>
      </c>
      <c r="Q40" s="154"/>
      <c r="R40" s="154"/>
      <c r="S40" s="154">
        <f>Q40*R40</f>
        <v>0</v>
      </c>
      <c r="T40" s="154"/>
      <c r="U40" s="154"/>
      <c r="V40" s="154">
        <f>T40*U40</f>
        <v>0</v>
      </c>
      <c r="W40" s="155">
        <f>G40+M40+S40</f>
        <v>0</v>
      </c>
      <c r="X40" s="156">
        <f>J40+P40+V40</f>
        <v>0</v>
      </c>
      <c r="Y40" s="156">
        <f t="shared" si="6"/>
        <v>0</v>
      </c>
      <c r="Z40" s="157" t="e">
        <f t="shared" si="7"/>
        <v>#DIV/0!</v>
      </c>
      <c r="AA40" s="158"/>
      <c r="AB40" s="159"/>
      <c r="AC40" s="159"/>
      <c r="AD40" s="159"/>
      <c r="AE40" s="159"/>
      <c r="AF40" s="159"/>
      <c r="AG40" s="159"/>
    </row>
    <row r="41" spans="1:33" ht="30" customHeight="1">
      <c r="A41" s="148" t="s">
        <v>340</v>
      </c>
      <c r="B41" s="149" t="s">
        <v>367</v>
      </c>
      <c r="C41" s="172" t="s">
        <v>365</v>
      </c>
      <c r="D41" s="151" t="s">
        <v>366</v>
      </c>
      <c r="E41" s="154"/>
      <c r="F41" s="154"/>
      <c r="G41" s="154">
        <f>E41*F41</f>
        <v>0</v>
      </c>
      <c r="H41" s="154"/>
      <c r="I41" s="154"/>
      <c r="J41" s="154">
        <f>H41*I41</f>
        <v>0</v>
      </c>
      <c r="K41" s="154"/>
      <c r="L41" s="154"/>
      <c r="M41" s="154">
        <f>K41*L41</f>
        <v>0</v>
      </c>
      <c r="N41" s="154"/>
      <c r="O41" s="154"/>
      <c r="P41" s="154">
        <f>N41*O41</f>
        <v>0</v>
      </c>
      <c r="Q41" s="154"/>
      <c r="R41" s="154"/>
      <c r="S41" s="154">
        <f>Q41*R41</f>
        <v>0</v>
      </c>
      <c r="T41" s="154"/>
      <c r="U41" s="154"/>
      <c r="V41" s="154">
        <f>T41*U41</f>
        <v>0</v>
      </c>
      <c r="W41" s="155">
        <f>G41+M41+S41</f>
        <v>0</v>
      </c>
      <c r="X41" s="156">
        <f>J41+P41+V41</f>
        <v>0</v>
      </c>
      <c r="Y41" s="156">
        <f t="shared" si="6"/>
        <v>0</v>
      </c>
      <c r="Z41" s="157" t="e">
        <f t="shared" si="7"/>
        <v>#DIV/0!</v>
      </c>
      <c r="AA41" s="158"/>
      <c r="AB41" s="159"/>
      <c r="AC41" s="159"/>
      <c r="AD41" s="159"/>
      <c r="AE41" s="159"/>
      <c r="AF41" s="159"/>
      <c r="AG41" s="159"/>
    </row>
    <row r="42" spans="1:33" ht="30" customHeight="1">
      <c r="A42" s="148" t="s">
        <v>340</v>
      </c>
      <c r="B42" s="149" t="s">
        <v>368</v>
      </c>
      <c r="C42" s="172" t="s">
        <v>365</v>
      </c>
      <c r="D42" s="151" t="s">
        <v>366</v>
      </c>
      <c r="E42" s="154"/>
      <c r="F42" s="154"/>
      <c r="G42" s="154">
        <f>E42*F42</f>
        <v>0</v>
      </c>
      <c r="H42" s="154"/>
      <c r="I42" s="154"/>
      <c r="J42" s="154">
        <f>H42*I42</f>
        <v>0</v>
      </c>
      <c r="K42" s="154"/>
      <c r="L42" s="154"/>
      <c r="M42" s="154">
        <f>K42*L42</f>
        <v>0</v>
      </c>
      <c r="N42" s="154"/>
      <c r="O42" s="154"/>
      <c r="P42" s="154">
        <f>N42*O42</f>
        <v>0</v>
      </c>
      <c r="Q42" s="154"/>
      <c r="R42" s="154"/>
      <c r="S42" s="154">
        <f>Q42*R42</f>
        <v>0</v>
      </c>
      <c r="T42" s="154"/>
      <c r="U42" s="154"/>
      <c r="V42" s="154">
        <f>T42*U42</f>
        <v>0</v>
      </c>
      <c r="W42" s="173">
        <f>G42+M42+S42</f>
        <v>0</v>
      </c>
      <c r="X42" s="156">
        <f>J42+P42+V42</f>
        <v>0</v>
      </c>
      <c r="Y42" s="156">
        <f t="shared" si="6"/>
        <v>0</v>
      </c>
      <c r="Z42" s="157" t="e">
        <f t="shared" si="7"/>
        <v>#DIV/0!</v>
      </c>
      <c r="AA42" s="158"/>
      <c r="AB42" s="159"/>
      <c r="AC42" s="159"/>
      <c r="AD42" s="159"/>
      <c r="AE42" s="159"/>
      <c r="AF42" s="159"/>
      <c r="AG42" s="159"/>
    </row>
    <row r="43" spans="1:33" ht="30" customHeight="1">
      <c r="A43" s="139" t="s">
        <v>337</v>
      </c>
      <c r="B43" s="140" t="s">
        <v>369</v>
      </c>
      <c r="C43" s="167" t="s">
        <v>370</v>
      </c>
      <c r="D43" s="168"/>
      <c r="E43" s="169">
        <f>SUM(E44:E46)</f>
        <v>0</v>
      </c>
      <c r="F43" s="169"/>
      <c r="G43" s="169">
        <f>SUM(G44:G46)</f>
        <v>0</v>
      </c>
      <c r="H43" s="169">
        <f>SUM(H44:H46)</f>
        <v>0</v>
      </c>
      <c r="I43" s="169"/>
      <c r="J43" s="169">
        <f>SUM(J44:J46)</f>
        <v>0</v>
      </c>
      <c r="K43" s="169">
        <f>SUM(K44:K46)</f>
        <v>0</v>
      </c>
      <c r="L43" s="169"/>
      <c r="M43" s="169">
        <f>SUM(M44:M46)</f>
        <v>0</v>
      </c>
      <c r="N43" s="169">
        <f>SUM(N44:N46)</f>
        <v>0</v>
      </c>
      <c r="O43" s="169"/>
      <c r="P43" s="169">
        <f>SUM(P44:P46)</f>
        <v>0</v>
      </c>
      <c r="Q43" s="169">
        <f>SUM(Q44:Q46)</f>
        <v>0</v>
      </c>
      <c r="R43" s="169"/>
      <c r="S43" s="169">
        <f>SUM(S44:S46)</f>
        <v>0</v>
      </c>
      <c r="T43" s="169">
        <f>SUM(T44:T46)</f>
        <v>0</v>
      </c>
      <c r="U43" s="169"/>
      <c r="V43" s="169">
        <f>SUM(V44:V46)</f>
        <v>0</v>
      </c>
      <c r="W43" s="169">
        <f>SUM(W44:W46)</f>
        <v>0</v>
      </c>
      <c r="X43" s="169">
        <f>SUM(X44:X46)</f>
        <v>0</v>
      </c>
      <c r="Y43" s="200">
        <f t="shared" si="6"/>
        <v>0</v>
      </c>
      <c r="Z43" s="200" t="e">
        <f t="shared" si="7"/>
        <v>#DIV/0!</v>
      </c>
      <c r="AA43" s="171"/>
      <c r="AB43" s="147"/>
      <c r="AC43" s="147"/>
      <c r="AD43" s="147"/>
      <c r="AE43" s="147"/>
      <c r="AF43" s="147"/>
      <c r="AG43" s="147"/>
    </row>
    <row r="44" spans="1:33" ht="30" customHeight="1">
      <c r="A44" s="148" t="s">
        <v>340</v>
      </c>
      <c r="B44" s="149" t="s">
        <v>371</v>
      </c>
      <c r="C44" s="172" t="s">
        <v>372</v>
      </c>
      <c r="D44" s="151" t="s">
        <v>373</v>
      </c>
      <c r="E44" s="154"/>
      <c r="F44" s="154"/>
      <c r="G44" s="154">
        <f>E44*F44</f>
        <v>0</v>
      </c>
      <c r="H44" s="154"/>
      <c r="I44" s="154"/>
      <c r="J44" s="154">
        <f>H44*I44</f>
        <v>0</v>
      </c>
      <c r="K44" s="154"/>
      <c r="L44" s="154"/>
      <c r="M44" s="154">
        <f>K44*L44</f>
        <v>0</v>
      </c>
      <c r="N44" s="154"/>
      <c r="O44" s="154"/>
      <c r="P44" s="154">
        <f>N44*O44</f>
        <v>0</v>
      </c>
      <c r="Q44" s="154"/>
      <c r="R44" s="154"/>
      <c r="S44" s="154">
        <f>Q44*R44</f>
        <v>0</v>
      </c>
      <c r="T44" s="154"/>
      <c r="U44" s="154"/>
      <c r="V44" s="154">
        <f>T44*U44</f>
        <v>0</v>
      </c>
      <c r="W44" s="155">
        <f>G44+M44+S44</f>
        <v>0</v>
      </c>
      <c r="X44" s="156">
        <f>J44+P44+V44</f>
        <v>0</v>
      </c>
      <c r="Y44" s="156">
        <f t="shared" si="6"/>
        <v>0</v>
      </c>
      <c r="Z44" s="157" t="e">
        <f t="shared" si="7"/>
        <v>#DIV/0!</v>
      </c>
      <c r="AA44" s="158"/>
      <c r="AB44" s="159"/>
      <c r="AC44" s="159"/>
      <c r="AD44" s="159"/>
      <c r="AE44" s="159"/>
      <c r="AF44" s="159"/>
      <c r="AG44" s="159"/>
    </row>
    <row r="45" spans="1:33" ht="30" customHeight="1">
      <c r="A45" s="148" t="s">
        <v>340</v>
      </c>
      <c r="B45" s="149" t="s">
        <v>374</v>
      </c>
      <c r="C45" s="172" t="s">
        <v>372</v>
      </c>
      <c r="D45" s="151" t="s">
        <v>373</v>
      </c>
      <c r="E45" s="154"/>
      <c r="F45" s="154"/>
      <c r="G45" s="154">
        <f>E45*F45</f>
        <v>0</v>
      </c>
      <c r="H45" s="154"/>
      <c r="I45" s="154"/>
      <c r="J45" s="154">
        <f>H45*I45</f>
        <v>0</v>
      </c>
      <c r="K45" s="154"/>
      <c r="L45" s="154"/>
      <c r="M45" s="154">
        <f>K45*L45</f>
        <v>0</v>
      </c>
      <c r="N45" s="154"/>
      <c r="O45" s="154"/>
      <c r="P45" s="154">
        <f>N45*O45</f>
        <v>0</v>
      </c>
      <c r="Q45" s="154"/>
      <c r="R45" s="154"/>
      <c r="S45" s="154">
        <f>Q45*R45</f>
        <v>0</v>
      </c>
      <c r="T45" s="154"/>
      <c r="U45" s="154"/>
      <c r="V45" s="154">
        <f>T45*U45</f>
        <v>0</v>
      </c>
      <c r="W45" s="155">
        <f>G45+M45+S45</f>
        <v>0</v>
      </c>
      <c r="X45" s="156">
        <f>J45+P45+V45</f>
        <v>0</v>
      </c>
      <c r="Y45" s="156">
        <f t="shared" si="6"/>
        <v>0</v>
      </c>
      <c r="Z45" s="157" t="e">
        <f t="shared" si="7"/>
        <v>#DIV/0!</v>
      </c>
      <c r="AA45" s="158"/>
      <c r="AB45" s="159"/>
      <c r="AC45" s="159"/>
      <c r="AD45" s="159"/>
      <c r="AE45" s="159"/>
      <c r="AF45" s="159"/>
      <c r="AG45" s="159"/>
    </row>
    <row r="46" spans="1:33" ht="30" customHeight="1">
      <c r="A46" s="148" t="s">
        <v>340</v>
      </c>
      <c r="B46" s="149" t="s">
        <v>375</v>
      </c>
      <c r="C46" s="172" t="s">
        <v>372</v>
      </c>
      <c r="D46" s="151" t="s">
        <v>373</v>
      </c>
      <c r="E46" s="154"/>
      <c r="F46" s="154"/>
      <c r="G46" s="154">
        <f>E46*F46</f>
        <v>0</v>
      </c>
      <c r="H46" s="154"/>
      <c r="I46" s="154"/>
      <c r="J46" s="154">
        <f>H46*I46</f>
        <v>0</v>
      </c>
      <c r="K46" s="154"/>
      <c r="L46" s="154"/>
      <c r="M46" s="154">
        <f>K46*L46</f>
        <v>0</v>
      </c>
      <c r="N46" s="154"/>
      <c r="O46" s="154"/>
      <c r="P46" s="154">
        <f>N46*O46</f>
        <v>0</v>
      </c>
      <c r="Q46" s="154"/>
      <c r="R46" s="154"/>
      <c r="S46" s="154">
        <f>Q46*R46</f>
        <v>0</v>
      </c>
      <c r="T46" s="154"/>
      <c r="U46" s="154"/>
      <c r="V46" s="154">
        <f>T46*U46</f>
        <v>0</v>
      </c>
      <c r="W46" s="173">
        <f>G46+M46+S46</f>
        <v>0</v>
      </c>
      <c r="X46" s="156">
        <f>J46+P46+V46</f>
        <v>0</v>
      </c>
      <c r="Y46" s="156">
        <f t="shared" si="6"/>
        <v>0</v>
      </c>
      <c r="Z46" s="157" t="e">
        <f t="shared" si="7"/>
        <v>#DIV/0!</v>
      </c>
      <c r="AA46" s="158"/>
      <c r="AB46" s="159"/>
      <c r="AC46" s="159"/>
      <c r="AD46" s="159"/>
      <c r="AE46" s="159"/>
      <c r="AF46" s="159"/>
      <c r="AG46" s="159"/>
    </row>
    <row r="47" spans="1:33" ht="30" customHeight="1">
      <c r="A47" s="139" t="s">
        <v>337</v>
      </c>
      <c r="B47" s="140" t="s">
        <v>376</v>
      </c>
      <c r="C47" s="167" t="s">
        <v>377</v>
      </c>
      <c r="D47" s="168"/>
      <c r="E47" s="169">
        <f>SUM(E48:E50)</f>
        <v>0</v>
      </c>
      <c r="F47" s="169"/>
      <c r="G47" s="169">
        <f>SUM(G48:G50)</f>
        <v>0</v>
      </c>
      <c r="H47" s="169">
        <f>SUM(H48:H50)</f>
        <v>0</v>
      </c>
      <c r="I47" s="169"/>
      <c r="J47" s="169">
        <f>SUM(J48:J50)</f>
        <v>0</v>
      </c>
      <c r="K47" s="169">
        <f>SUM(K48:K50)</f>
        <v>0</v>
      </c>
      <c r="L47" s="169"/>
      <c r="M47" s="169">
        <f>SUM(M48:M50)</f>
        <v>0</v>
      </c>
      <c r="N47" s="169">
        <f>SUM(N48:N50)</f>
        <v>0</v>
      </c>
      <c r="O47" s="169"/>
      <c r="P47" s="169">
        <f>SUM(P48:P50)</f>
        <v>0</v>
      </c>
      <c r="Q47" s="169">
        <f>SUM(Q48:Q50)</f>
        <v>0</v>
      </c>
      <c r="R47" s="169"/>
      <c r="S47" s="169">
        <f>SUM(S48:S50)</f>
        <v>0</v>
      </c>
      <c r="T47" s="169">
        <f>SUM(T48:T50)</f>
        <v>0</v>
      </c>
      <c r="U47" s="169"/>
      <c r="V47" s="169">
        <f>SUM(V48:V50)</f>
        <v>0</v>
      </c>
      <c r="W47" s="169">
        <f>SUM(W48:W50)</f>
        <v>0</v>
      </c>
      <c r="X47" s="169">
        <f>SUM(X48:X50)</f>
        <v>0</v>
      </c>
      <c r="Y47" s="169">
        <f t="shared" si="6"/>
        <v>0</v>
      </c>
      <c r="Z47" s="169" t="e">
        <f t="shared" si="7"/>
        <v>#DIV/0!</v>
      </c>
      <c r="AA47" s="171"/>
      <c r="AB47" s="147"/>
      <c r="AC47" s="147"/>
      <c r="AD47" s="147"/>
      <c r="AE47" s="147"/>
      <c r="AF47" s="147"/>
      <c r="AG47" s="147"/>
    </row>
    <row r="48" spans="1:33" ht="30" customHeight="1">
      <c r="A48" s="148" t="s">
        <v>340</v>
      </c>
      <c r="B48" s="149" t="s">
        <v>378</v>
      </c>
      <c r="C48" s="172" t="s">
        <v>379</v>
      </c>
      <c r="D48" s="151" t="s">
        <v>373</v>
      </c>
      <c r="E48" s="154"/>
      <c r="F48" s="154"/>
      <c r="G48" s="154">
        <f>E48*F48</f>
        <v>0</v>
      </c>
      <c r="H48" s="154"/>
      <c r="I48" s="154"/>
      <c r="J48" s="154">
        <f>H48*I48</f>
        <v>0</v>
      </c>
      <c r="K48" s="154"/>
      <c r="L48" s="154"/>
      <c r="M48" s="154">
        <f>K48*L48</f>
        <v>0</v>
      </c>
      <c r="N48" s="154"/>
      <c r="O48" s="154"/>
      <c r="P48" s="154">
        <f>N48*O48</f>
        <v>0</v>
      </c>
      <c r="Q48" s="154"/>
      <c r="R48" s="154"/>
      <c r="S48" s="154">
        <f>Q48*R48</f>
        <v>0</v>
      </c>
      <c r="T48" s="154"/>
      <c r="U48" s="154"/>
      <c r="V48" s="154">
        <f>T48*U48</f>
        <v>0</v>
      </c>
      <c r="W48" s="155">
        <f>G48+M48+S48</f>
        <v>0</v>
      </c>
      <c r="X48" s="156">
        <f>J48+P48+V48</f>
        <v>0</v>
      </c>
      <c r="Y48" s="156">
        <f t="shared" si="6"/>
        <v>0</v>
      </c>
      <c r="Z48" s="157" t="e">
        <f t="shared" si="7"/>
        <v>#DIV/0!</v>
      </c>
      <c r="AA48" s="158"/>
      <c r="AB48" s="159"/>
      <c r="AC48" s="159"/>
      <c r="AD48" s="159"/>
      <c r="AE48" s="159"/>
      <c r="AF48" s="159"/>
      <c r="AG48" s="159"/>
    </row>
    <row r="49" spans="1:33" ht="30" customHeight="1">
      <c r="A49" s="148" t="s">
        <v>340</v>
      </c>
      <c r="B49" s="149" t="s">
        <v>380</v>
      </c>
      <c r="C49" s="172" t="s">
        <v>381</v>
      </c>
      <c r="D49" s="151" t="s">
        <v>373</v>
      </c>
      <c r="E49" s="154"/>
      <c r="F49" s="154"/>
      <c r="G49" s="154">
        <f>E49*F49</f>
        <v>0</v>
      </c>
      <c r="H49" s="154"/>
      <c r="I49" s="154"/>
      <c r="J49" s="154">
        <f>H49*I49</f>
        <v>0</v>
      </c>
      <c r="K49" s="154"/>
      <c r="L49" s="154"/>
      <c r="M49" s="154">
        <f>K49*L49</f>
        <v>0</v>
      </c>
      <c r="N49" s="154"/>
      <c r="O49" s="154"/>
      <c r="P49" s="154">
        <f>N49*O49</f>
        <v>0</v>
      </c>
      <c r="Q49" s="154"/>
      <c r="R49" s="154"/>
      <c r="S49" s="154">
        <f>Q49*R49</f>
        <v>0</v>
      </c>
      <c r="T49" s="154"/>
      <c r="U49" s="154"/>
      <c r="V49" s="154">
        <f>T49*U49</f>
        <v>0</v>
      </c>
      <c r="W49" s="155">
        <f>G49+M49+S49</f>
        <v>0</v>
      </c>
      <c r="X49" s="156">
        <f>J49+P49+V49</f>
        <v>0</v>
      </c>
      <c r="Y49" s="156">
        <f t="shared" si="6"/>
        <v>0</v>
      </c>
      <c r="Z49" s="157" t="e">
        <f t="shared" si="7"/>
        <v>#DIV/0!</v>
      </c>
      <c r="AA49" s="158"/>
      <c r="AB49" s="159"/>
      <c r="AC49" s="159"/>
      <c r="AD49" s="159"/>
      <c r="AE49" s="159"/>
      <c r="AF49" s="159"/>
      <c r="AG49" s="159"/>
    </row>
    <row r="50" spans="1:33" ht="30" customHeight="1">
      <c r="A50" s="162" t="s">
        <v>340</v>
      </c>
      <c r="B50" s="163" t="s">
        <v>382</v>
      </c>
      <c r="C50" s="181" t="s">
        <v>379</v>
      </c>
      <c r="D50" s="164" t="s">
        <v>373</v>
      </c>
      <c r="E50" s="154"/>
      <c r="F50" s="154"/>
      <c r="G50" s="154">
        <f>E50*F50</f>
        <v>0</v>
      </c>
      <c r="H50" s="154"/>
      <c r="I50" s="154"/>
      <c r="J50" s="154">
        <f>H50*I50</f>
        <v>0</v>
      </c>
      <c r="K50" s="154"/>
      <c r="L50" s="154"/>
      <c r="M50" s="154">
        <f>K50*L50</f>
        <v>0</v>
      </c>
      <c r="N50" s="154"/>
      <c r="O50" s="154"/>
      <c r="P50" s="154">
        <f>N50*O50</f>
        <v>0</v>
      </c>
      <c r="Q50" s="154"/>
      <c r="R50" s="154"/>
      <c r="S50" s="154">
        <f>Q50*R50</f>
        <v>0</v>
      </c>
      <c r="T50" s="154"/>
      <c r="U50" s="154"/>
      <c r="V50" s="154">
        <f>T50*U50</f>
        <v>0</v>
      </c>
      <c r="W50" s="173">
        <f>G50+M50+S50</f>
        <v>0</v>
      </c>
      <c r="X50" s="156">
        <f>J50+P50+V50</f>
        <v>0</v>
      </c>
      <c r="Y50" s="156">
        <f t="shared" si="6"/>
        <v>0</v>
      </c>
      <c r="Z50" s="157" t="e">
        <f t="shared" si="7"/>
        <v>#DIV/0!</v>
      </c>
      <c r="AA50" s="158"/>
      <c r="AB50" s="159"/>
      <c r="AC50" s="159"/>
      <c r="AD50" s="159"/>
      <c r="AE50" s="159"/>
      <c r="AF50" s="159"/>
      <c r="AG50" s="159"/>
    </row>
    <row r="51" spans="1:33" ht="30" customHeight="1">
      <c r="A51" s="183" t="s">
        <v>383</v>
      </c>
      <c r="B51" s="184"/>
      <c r="C51" s="185"/>
      <c r="D51" s="186"/>
      <c r="E51" s="190">
        <f>E47+E43+E39</f>
        <v>0</v>
      </c>
      <c r="F51" s="189"/>
      <c r="G51" s="189">
        <f>G47+G43+G39</f>
        <v>0</v>
      </c>
      <c r="H51" s="190">
        <f>H47+H43+H39</f>
        <v>0</v>
      </c>
      <c r="I51" s="189"/>
      <c r="J51" s="189">
        <f>J47+J43+J39</f>
        <v>0</v>
      </c>
      <c r="K51" s="189">
        <f>K47+K43+K39</f>
        <v>0</v>
      </c>
      <c r="L51" s="189"/>
      <c r="M51" s="189">
        <f>M47+M43+M39</f>
        <v>0</v>
      </c>
      <c r="N51" s="189">
        <f>N47+N43+N39</f>
        <v>0</v>
      </c>
      <c r="O51" s="189"/>
      <c r="P51" s="189">
        <f>P47+P43+P39</f>
        <v>0</v>
      </c>
      <c r="Q51" s="189">
        <f>Q47+Q43+Q39</f>
        <v>0</v>
      </c>
      <c r="R51" s="189"/>
      <c r="S51" s="189">
        <f>S47+S43+S39</f>
        <v>0</v>
      </c>
      <c r="T51" s="189">
        <f>T47+T43+T39</f>
        <v>0</v>
      </c>
      <c r="U51" s="189"/>
      <c r="V51" s="189">
        <f>V47+V43+V39</f>
        <v>0</v>
      </c>
      <c r="W51" s="201">
        <f>W47+W43+W39</f>
        <v>0</v>
      </c>
      <c r="X51" s="201">
        <f>X47+X43+X39</f>
        <v>0</v>
      </c>
      <c r="Y51" s="201">
        <f t="shared" si="6"/>
        <v>0</v>
      </c>
      <c r="Z51" s="201" t="e">
        <f t="shared" si="7"/>
        <v>#DIV/0!</v>
      </c>
      <c r="AA51" s="192"/>
      <c r="AB51" s="7"/>
      <c r="AC51" s="7"/>
      <c r="AD51" s="7"/>
      <c r="AE51" s="7"/>
      <c r="AF51" s="7"/>
      <c r="AG51" s="7"/>
    </row>
    <row r="52" spans="1:33" ht="30" customHeight="1">
      <c r="A52" s="193" t="s">
        <v>335</v>
      </c>
      <c r="B52" s="194">
        <v>3</v>
      </c>
      <c r="C52" s="195" t="s">
        <v>384</v>
      </c>
      <c r="D52" s="19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7"/>
      <c r="X52" s="137"/>
      <c r="Y52" s="137"/>
      <c r="Z52" s="137"/>
      <c r="AA52" s="138"/>
      <c r="AB52" s="7"/>
      <c r="AC52" s="7"/>
      <c r="AD52" s="7"/>
      <c r="AE52" s="7"/>
      <c r="AF52" s="7"/>
      <c r="AG52" s="7"/>
    </row>
    <row r="53" spans="1:33" ht="37.25" customHeight="1">
      <c r="A53" s="139" t="s">
        <v>337</v>
      </c>
      <c r="B53" s="140" t="s">
        <v>385</v>
      </c>
      <c r="C53" s="141" t="s">
        <v>386</v>
      </c>
      <c r="D53" s="142"/>
      <c r="E53" s="143">
        <f>SUM(E54:E56)</f>
        <v>0</v>
      </c>
      <c r="F53" s="143"/>
      <c r="G53" s="143">
        <f>SUM(G54:G56)</f>
        <v>0</v>
      </c>
      <c r="H53" s="143">
        <f>SUM(H54:H56)</f>
        <v>0</v>
      </c>
      <c r="I53" s="143"/>
      <c r="J53" s="143">
        <f>SUM(J54:J56)</f>
        <v>0</v>
      </c>
      <c r="K53" s="143">
        <f>SUM(K54:K56)</f>
        <v>0</v>
      </c>
      <c r="L53" s="143"/>
      <c r="M53" s="143">
        <f>SUM(M54:M56)</f>
        <v>0</v>
      </c>
      <c r="N53" s="143">
        <f>SUM(N54:N56)</f>
        <v>0</v>
      </c>
      <c r="O53" s="143"/>
      <c r="P53" s="143">
        <f>SUM(P54:P56)</f>
        <v>0</v>
      </c>
      <c r="Q53" s="143">
        <f>SUM(Q54:Q56)</f>
        <v>0</v>
      </c>
      <c r="R53" s="143"/>
      <c r="S53" s="143">
        <f>SUM(S54:S56)</f>
        <v>0</v>
      </c>
      <c r="T53" s="143">
        <f>SUM(T54:T56)</f>
        <v>0</v>
      </c>
      <c r="U53" s="143"/>
      <c r="V53" s="143">
        <f>SUM(V54:V56)</f>
        <v>0</v>
      </c>
      <c r="W53" s="143">
        <f>SUM(W54:W56)</f>
        <v>0</v>
      </c>
      <c r="X53" s="143">
        <f>SUM(X54:X56)</f>
        <v>0</v>
      </c>
      <c r="Y53" s="144">
        <f t="shared" ref="Y53:Y60" si="8">W53-X53</f>
        <v>0</v>
      </c>
      <c r="Z53" s="145" t="e">
        <f t="shared" ref="Z53:Z60" si="9">Y53/W53</f>
        <v>#DIV/0!</v>
      </c>
      <c r="AA53" s="146"/>
      <c r="AB53" s="147"/>
      <c r="AC53" s="147"/>
      <c r="AD53" s="147"/>
      <c r="AE53" s="147"/>
      <c r="AF53" s="147"/>
      <c r="AG53" s="147"/>
    </row>
    <row r="54" spans="1:33" ht="27.75" customHeight="1">
      <c r="A54" s="148" t="s">
        <v>340</v>
      </c>
      <c r="B54" s="149" t="s">
        <v>387</v>
      </c>
      <c r="C54" s="172" t="s">
        <v>388</v>
      </c>
      <c r="D54" s="151" t="s">
        <v>366</v>
      </c>
      <c r="E54" s="154"/>
      <c r="F54" s="154"/>
      <c r="G54" s="154">
        <f>E54*F54</f>
        <v>0</v>
      </c>
      <c r="H54" s="154"/>
      <c r="I54" s="154"/>
      <c r="J54" s="154">
        <f>H54*I54</f>
        <v>0</v>
      </c>
      <c r="K54" s="154"/>
      <c r="L54" s="154"/>
      <c r="M54" s="154">
        <f>K54*L54</f>
        <v>0</v>
      </c>
      <c r="N54" s="154"/>
      <c r="O54" s="154"/>
      <c r="P54" s="154">
        <f>N54*O54</f>
        <v>0</v>
      </c>
      <c r="Q54" s="154"/>
      <c r="R54" s="154"/>
      <c r="S54" s="154">
        <f>Q54*R54</f>
        <v>0</v>
      </c>
      <c r="T54" s="154"/>
      <c r="U54" s="154"/>
      <c r="V54" s="154">
        <f>T54*U54</f>
        <v>0</v>
      </c>
      <c r="W54" s="155">
        <f>G54+M54+S54</f>
        <v>0</v>
      </c>
      <c r="X54" s="156">
        <f>J54+P54+V54</f>
        <v>0</v>
      </c>
      <c r="Y54" s="156">
        <f t="shared" si="8"/>
        <v>0</v>
      </c>
      <c r="Z54" s="157" t="e">
        <f t="shared" si="9"/>
        <v>#DIV/0!</v>
      </c>
      <c r="AA54" s="158"/>
      <c r="AB54" s="159"/>
      <c r="AC54" s="159"/>
      <c r="AD54" s="159"/>
      <c r="AE54" s="159"/>
      <c r="AF54" s="159"/>
      <c r="AG54" s="159"/>
    </row>
    <row r="55" spans="1:33" ht="26.5" customHeight="1">
      <c r="A55" s="148" t="s">
        <v>340</v>
      </c>
      <c r="B55" s="149" t="s">
        <v>389</v>
      </c>
      <c r="C55" s="172" t="s">
        <v>390</v>
      </c>
      <c r="D55" s="151" t="s">
        <v>366</v>
      </c>
      <c r="E55" s="154"/>
      <c r="F55" s="154"/>
      <c r="G55" s="154">
        <f>E55*F55</f>
        <v>0</v>
      </c>
      <c r="H55" s="154"/>
      <c r="I55" s="154"/>
      <c r="J55" s="154">
        <f>H55*I55</f>
        <v>0</v>
      </c>
      <c r="K55" s="154"/>
      <c r="L55" s="154"/>
      <c r="M55" s="154">
        <f>K55*L55</f>
        <v>0</v>
      </c>
      <c r="N55" s="154"/>
      <c r="O55" s="154"/>
      <c r="P55" s="154">
        <f>N55*O55</f>
        <v>0</v>
      </c>
      <c r="Q55" s="154"/>
      <c r="R55" s="154"/>
      <c r="S55" s="154">
        <f>Q55*R55</f>
        <v>0</v>
      </c>
      <c r="T55" s="154"/>
      <c r="U55" s="154"/>
      <c r="V55" s="154">
        <f>T55*U55</f>
        <v>0</v>
      </c>
      <c r="W55" s="155">
        <f>G55+M55+S55</f>
        <v>0</v>
      </c>
      <c r="X55" s="156">
        <f>J55+P55+V55</f>
        <v>0</v>
      </c>
      <c r="Y55" s="156">
        <f t="shared" si="8"/>
        <v>0</v>
      </c>
      <c r="Z55" s="157" t="e">
        <f t="shared" si="9"/>
        <v>#DIV/0!</v>
      </c>
      <c r="AA55" s="158"/>
      <c r="AB55" s="159"/>
      <c r="AC55" s="159"/>
      <c r="AD55" s="159"/>
      <c r="AE55" s="159"/>
      <c r="AF55" s="159"/>
      <c r="AG55" s="159"/>
    </row>
    <row r="56" spans="1:33" ht="26.5" customHeight="1">
      <c r="A56" s="162" t="s">
        <v>340</v>
      </c>
      <c r="B56" s="163" t="s">
        <v>391</v>
      </c>
      <c r="C56" s="181" t="s">
        <v>392</v>
      </c>
      <c r="D56" s="164" t="s">
        <v>366</v>
      </c>
      <c r="E56" s="165"/>
      <c r="F56" s="165"/>
      <c r="G56" s="165">
        <f>E56*F56</f>
        <v>0</v>
      </c>
      <c r="H56" s="165"/>
      <c r="I56" s="165"/>
      <c r="J56" s="165">
        <f>H56*I56</f>
        <v>0</v>
      </c>
      <c r="K56" s="165"/>
      <c r="L56" s="165"/>
      <c r="M56" s="165">
        <f>K56*L56</f>
        <v>0</v>
      </c>
      <c r="N56" s="165"/>
      <c r="O56" s="165"/>
      <c r="P56" s="165">
        <f>N56*O56</f>
        <v>0</v>
      </c>
      <c r="Q56" s="165"/>
      <c r="R56" s="165"/>
      <c r="S56" s="165">
        <f>Q56*R56</f>
        <v>0</v>
      </c>
      <c r="T56" s="165"/>
      <c r="U56" s="165"/>
      <c r="V56" s="165">
        <f>T56*U56</f>
        <v>0</v>
      </c>
      <c r="W56" s="173">
        <f>G56+M56+S56</f>
        <v>0</v>
      </c>
      <c r="X56" s="156">
        <f>J56+P56+V56</f>
        <v>0</v>
      </c>
      <c r="Y56" s="156">
        <f t="shared" si="8"/>
        <v>0</v>
      </c>
      <c r="Z56" s="157" t="e">
        <f t="shared" si="9"/>
        <v>#DIV/0!</v>
      </c>
      <c r="AA56" s="166"/>
      <c r="AB56" s="159"/>
      <c r="AC56" s="159"/>
      <c r="AD56" s="159"/>
      <c r="AE56" s="159"/>
      <c r="AF56" s="159"/>
      <c r="AG56" s="159"/>
    </row>
    <row r="57" spans="1:33" ht="47.25" customHeight="1">
      <c r="A57" s="139" t="s">
        <v>337</v>
      </c>
      <c r="B57" s="140" t="s">
        <v>393</v>
      </c>
      <c r="C57" s="167" t="s">
        <v>394</v>
      </c>
      <c r="D57" s="168"/>
      <c r="E57" s="169"/>
      <c r="F57" s="169"/>
      <c r="G57" s="169"/>
      <c r="H57" s="169"/>
      <c r="I57" s="169"/>
      <c r="J57" s="169"/>
      <c r="K57" s="169">
        <f>SUM(K58:K59)</f>
        <v>0</v>
      </c>
      <c r="L57" s="169"/>
      <c r="M57" s="169">
        <f>SUM(M58:M59)</f>
        <v>0</v>
      </c>
      <c r="N57" s="169">
        <f>SUM(N58:N59)</f>
        <v>0</v>
      </c>
      <c r="O57" s="169"/>
      <c r="P57" s="169">
        <f>SUM(P58:P59)</f>
        <v>0</v>
      </c>
      <c r="Q57" s="169">
        <f>SUM(Q58:Q59)</f>
        <v>0</v>
      </c>
      <c r="R57" s="169"/>
      <c r="S57" s="169">
        <f>SUM(S58:S59)</f>
        <v>0</v>
      </c>
      <c r="T57" s="169">
        <f>SUM(T58:T59)</f>
        <v>0</v>
      </c>
      <c r="U57" s="169"/>
      <c r="V57" s="169">
        <f>SUM(V58:V59)</f>
        <v>0</v>
      </c>
      <c r="W57" s="169">
        <f>SUM(W58:W59)</f>
        <v>0</v>
      </c>
      <c r="X57" s="169">
        <f>SUM(X58:X59)</f>
        <v>0</v>
      </c>
      <c r="Y57" s="169">
        <f t="shared" si="8"/>
        <v>0</v>
      </c>
      <c r="Z57" s="169" t="e">
        <f t="shared" si="9"/>
        <v>#DIV/0!</v>
      </c>
      <c r="AA57" s="171"/>
      <c r="AB57" s="147"/>
      <c r="AC57" s="147"/>
      <c r="AD57" s="147"/>
      <c r="AE57" s="147"/>
      <c r="AF57" s="147"/>
      <c r="AG57" s="147"/>
    </row>
    <row r="58" spans="1:33" ht="26.5" customHeight="1">
      <c r="A58" s="148" t="s">
        <v>340</v>
      </c>
      <c r="B58" s="149" t="s">
        <v>395</v>
      </c>
      <c r="C58" s="172" t="s">
        <v>396</v>
      </c>
      <c r="D58" s="151" t="s">
        <v>397</v>
      </c>
      <c r="E58" s="341" t="s">
        <v>398</v>
      </c>
      <c r="F58" s="341"/>
      <c r="G58" s="341"/>
      <c r="H58" s="341" t="s">
        <v>398</v>
      </c>
      <c r="I58" s="341"/>
      <c r="J58" s="341"/>
      <c r="K58" s="154"/>
      <c r="L58" s="154"/>
      <c r="M58" s="154">
        <f>K58*L58</f>
        <v>0</v>
      </c>
      <c r="N58" s="154"/>
      <c r="O58" s="154"/>
      <c r="P58" s="154">
        <f>N58*O58</f>
        <v>0</v>
      </c>
      <c r="Q58" s="154"/>
      <c r="R58" s="154"/>
      <c r="S58" s="154">
        <f>Q58*R58</f>
        <v>0</v>
      </c>
      <c r="T58" s="154"/>
      <c r="U58" s="154"/>
      <c r="V58" s="154">
        <f>T58*U58</f>
        <v>0</v>
      </c>
      <c r="W58" s="173">
        <f>G58+M58+S58</f>
        <v>0</v>
      </c>
      <c r="X58" s="156">
        <f>J58+P58+V58</f>
        <v>0</v>
      </c>
      <c r="Y58" s="156">
        <f t="shared" si="8"/>
        <v>0</v>
      </c>
      <c r="Z58" s="157" t="e">
        <f t="shared" si="9"/>
        <v>#DIV/0!</v>
      </c>
      <c r="AA58" s="158"/>
      <c r="AB58" s="159"/>
      <c r="AC58" s="159"/>
      <c r="AD58" s="159"/>
      <c r="AE58" s="159"/>
      <c r="AF58" s="159"/>
      <c r="AG58" s="159"/>
    </row>
    <row r="59" spans="1:33" ht="15" customHeight="1">
      <c r="A59" s="162" t="s">
        <v>340</v>
      </c>
      <c r="B59" s="163" t="s">
        <v>399</v>
      </c>
      <c r="C59" s="181" t="s">
        <v>400</v>
      </c>
      <c r="D59" s="164" t="s">
        <v>397</v>
      </c>
      <c r="E59" s="341"/>
      <c r="F59" s="341"/>
      <c r="G59" s="341"/>
      <c r="H59" s="341"/>
      <c r="I59" s="341"/>
      <c r="J59" s="341"/>
      <c r="K59" s="154"/>
      <c r="L59" s="154"/>
      <c r="M59" s="154">
        <f>K59*L59</f>
        <v>0</v>
      </c>
      <c r="N59" s="154"/>
      <c r="O59" s="154"/>
      <c r="P59" s="154">
        <f>N59*O59</f>
        <v>0</v>
      </c>
      <c r="Q59" s="154"/>
      <c r="R59" s="154"/>
      <c r="S59" s="154">
        <f>Q59*R59</f>
        <v>0</v>
      </c>
      <c r="T59" s="154"/>
      <c r="U59" s="154"/>
      <c r="V59" s="154">
        <f>T59*U59</f>
        <v>0</v>
      </c>
      <c r="W59" s="173">
        <f>G59+M59+S59</f>
        <v>0</v>
      </c>
      <c r="X59" s="156">
        <f>J59+P59+V59</f>
        <v>0</v>
      </c>
      <c r="Y59" s="182">
        <f t="shared" si="8"/>
        <v>0</v>
      </c>
      <c r="Z59" s="157" t="e">
        <f t="shared" si="9"/>
        <v>#DIV/0!</v>
      </c>
      <c r="AA59" s="158"/>
      <c r="AB59" s="159"/>
      <c r="AC59" s="159"/>
      <c r="AD59" s="159"/>
      <c r="AE59" s="159"/>
      <c r="AF59" s="159"/>
      <c r="AG59" s="159"/>
    </row>
    <row r="60" spans="1:33" ht="30" customHeight="1">
      <c r="A60" s="183" t="s">
        <v>401</v>
      </c>
      <c r="B60" s="184"/>
      <c r="C60" s="185"/>
      <c r="D60" s="186"/>
      <c r="E60" s="190">
        <f>E53</f>
        <v>0</v>
      </c>
      <c r="F60" s="189"/>
      <c r="G60" s="189">
        <f>G53</f>
        <v>0</v>
      </c>
      <c r="H60" s="190">
        <f>H53</f>
        <v>0</v>
      </c>
      <c r="I60" s="189"/>
      <c r="J60" s="189">
        <f>J53</f>
        <v>0</v>
      </c>
      <c r="K60" s="189">
        <f>K57+K53</f>
        <v>0</v>
      </c>
      <c r="L60" s="189"/>
      <c r="M60" s="189">
        <f>M57+M53</f>
        <v>0</v>
      </c>
      <c r="N60" s="189">
        <f>N57+N53</f>
        <v>0</v>
      </c>
      <c r="O60" s="189"/>
      <c r="P60" s="189">
        <f>P57+P53</f>
        <v>0</v>
      </c>
      <c r="Q60" s="189">
        <f>Q57+Q53</f>
        <v>0</v>
      </c>
      <c r="R60" s="189"/>
      <c r="S60" s="189">
        <f>S57+S53</f>
        <v>0</v>
      </c>
      <c r="T60" s="189">
        <f>T57+T53</f>
        <v>0</v>
      </c>
      <c r="U60" s="189"/>
      <c r="V60" s="189">
        <f>V57+V53</f>
        <v>0</v>
      </c>
      <c r="W60" s="201">
        <f>W57+W53</f>
        <v>0</v>
      </c>
      <c r="X60" s="201">
        <f>X57+X53</f>
        <v>0</v>
      </c>
      <c r="Y60" s="201">
        <f t="shared" si="8"/>
        <v>0</v>
      </c>
      <c r="Z60" s="201" t="e">
        <f t="shared" si="9"/>
        <v>#DIV/0!</v>
      </c>
      <c r="AA60" s="192"/>
      <c r="AB60" s="159"/>
      <c r="AC60" s="159"/>
      <c r="AD60" s="159"/>
      <c r="AE60" s="7"/>
      <c r="AF60" s="7"/>
      <c r="AG60" s="7"/>
    </row>
    <row r="61" spans="1:33" ht="30" customHeight="1">
      <c r="A61" s="193" t="s">
        <v>335</v>
      </c>
      <c r="B61" s="194">
        <v>4</v>
      </c>
      <c r="C61" s="195" t="s">
        <v>402</v>
      </c>
      <c r="D61" s="19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7"/>
      <c r="X61" s="137"/>
      <c r="Y61" s="197"/>
      <c r="Z61" s="137"/>
      <c r="AA61" s="138"/>
      <c r="AB61" s="7"/>
      <c r="AC61" s="7"/>
      <c r="AD61" s="7"/>
      <c r="AE61" s="7"/>
      <c r="AF61" s="7"/>
      <c r="AG61" s="7"/>
    </row>
    <row r="62" spans="1:33" ht="16.25" customHeight="1">
      <c r="A62" s="139" t="s">
        <v>337</v>
      </c>
      <c r="B62" s="140" t="s">
        <v>403</v>
      </c>
      <c r="C62" s="141" t="s">
        <v>404</v>
      </c>
      <c r="D62" s="142"/>
      <c r="E62" s="143">
        <f>SUM(E63:E65)</f>
        <v>0</v>
      </c>
      <c r="F62" s="143"/>
      <c r="G62" s="143">
        <f>SUM(G63:G65)</f>
        <v>0</v>
      </c>
      <c r="H62" s="143">
        <f>SUM(H63:H65)</f>
        <v>0</v>
      </c>
      <c r="I62" s="143"/>
      <c r="J62" s="143">
        <f>SUM(J63:J65)</f>
        <v>0</v>
      </c>
      <c r="K62" s="143">
        <f>SUM(K63:K65)</f>
        <v>0</v>
      </c>
      <c r="L62" s="143"/>
      <c r="M62" s="143">
        <f>SUM(M63:M65)</f>
        <v>0</v>
      </c>
      <c r="N62" s="143">
        <f>SUM(N63:N65)</f>
        <v>0</v>
      </c>
      <c r="O62" s="143"/>
      <c r="P62" s="143">
        <f>SUM(P63:P65)</f>
        <v>0</v>
      </c>
      <c r="Q62" s="143">
        <f>SUM(Q63:Q65)</f>
        <v>0</v>
      </c>
      <c r="R62" s="143"/>
      <c r="S62" s="143">
        <f>SUM(S63:S65)</f>
        <v>0</v>
      </c>
      <c r="T62" s="143">
        <f>SUM(T63:T65)</f>
        <v>0</v>
      </c>
      <c r="U62" s="143"/>
      <c r="V62" s="143">
        <f>SUM(V63:V65)</f>
        <v>0</v>
      </c>
      <c r="W62" s="143">
        <f>SUM(W63:W65)</f>
        <v>0</v>
      </c>
      <c r="X62" s="143">
        <f>SUM(X63:X65)</f>
        <v>0</v>
      </c>
      <c r="Y62" s="200">
        <f t="shared" ref="Y62:Y76" si="10">W62-X62</f>
        <v>0</v>
      </c>
      <c r="Z62" s="145" t="e">
        <f t="shared" ref="Z62:Z76" si="11">Y62/W62</f>
        <v>#DIV/0!</v>
      </c>
      <c r="AA62" s="146"/>
      <c r="AB62" s="147"/>
      <c r="AC62" s="147"/>
      <c r="AD62" s="147"/>
      <c r="AE62" s="147"/>
      <c r="AF62" s="147"/>
      <c r="AG62" s="147"/>
    </row>
    <row r="63" spans="1:33" ht="25" customHeight="1">
      <c r="A63" s="148" t="s">
        <v>340</v>
      </c>
      <c r="B63" s="149" t="s">
        <v>405</v>
      </c>
      <c r="C63" s="172" t="s">
        <v>406</v>
      </c>
      <c r="D63" s="202" t="s">
        <v>407</v>
      </c>
      <c r="E63" s="203"/>
      <c r="F63" s="203"/>
      <c r="G63" s="203">
        <f>E63*F63</f>
        <v>0</v>
      </c>
      <c r="H63" s="203"/>
      <c r="I63" s="203"/>
      <c r="J63" s="203">
        <f>H63*I63</f>
        <v>0</v>
      </c>
      <c r="K63" s="154"/>
      <c r="L63" s="203"/>
      <c r="M63" s="154">
        <f>K63*L63</f>
        <v>0</v>
      </c>
      <c r="N63" s="154"/>
      <c r="O63" s="203"/>
      <c r="P63" s="154">
        <f>N63*O63</f>
        <v>0</v>
      </c>
      <c r="Q63" s="154"/>
      <c r="R63" s="203"/>
      <c r="S63" s="154">
        <f>Q63*R63</f>
        <v>0</v>
      </c>
      <c r="T63" s="154"/>
      <c r="U63" s="203"/>
      <c r="V63" s="154">
        <f>T63*U63</f>
        <v>0</v>
      </c>
      <c r="W63" s="155">
        <f>G63+M63+S63</f>
        <v>0</v>
      </c>
      <c r="X63" s="156">
        <f>J63+P63+V63</f>
        <v>0</v>
      </c>
      <c r="Y63" s="156">
        <f t="shared" si="10"/>
        <v>0</v>
      </c>
      <c r="Z63" s="157" t="e">
        <f t="shared" si="11"/>
        <v>#DIV/0!</v>
      </c>
      <c r="AA63" s="158"/>
      <c r="AB63" s="159"/>
      <c r="AC63" s="159"/>
      <c r="AD63" s="159"/>
      <c r="AE63" s="159"/>
      <c r="AF63" s="159"/>
      <c r="AG63" s="159"/>
    </row>
    <row r="64" spans="1:33" ht="25.75" customHeight="1">
      <c r="A64" s="148" t="s">
        <v>340</v>
      </c>
      <c r="B64" s="149" t="s">
        <v>408</v>
      </c>
      <c r="C64" s="172" t="s">
        <v>406</v>
      </c>
      <c r="D64" s="202" t="s">
        <v>407</v>
      </c>
      <c r="E64" s="203"/>
      <c r="F64" s="203"/>
      <c r="G64" s="203">
        <f>E64*F64</f>
        <v>0</v>
      </c>
      <c r="H64" s="203"/>
      <c r="I64" s="203"/>
      <c r="J64" s="203">
        <f>H64*I64</f>
        <v>0</v>
      </c>
      <c r="K64" s="154"/>
      <c r="L64" s="203"/>
      <c r="M64" s="154">
        <f>K64*L64</f>
        <v>0</v>
      </c>
      <c r="N64" s="154"/>
      <c r="O64" s="203"/>
      <c r="P64" s="154">
        <f>N64*O64</f>
        <v>0</v>
      </c>
      <c r="Q64" s="154"/>
      <c r="R64" s="203"/>
      <c r="S64" s="154">
        <f>Q64*R64</f>
        <v>0</v>
      </c>
      <c r="T64" s="154"/>
      <c r="U64" s="203"/>
      <c r="V64" s="154">
        <f>T64*U64</f>
        <v>0</v>
      </c>
      <c r="W64" s="155">
        <f>G64+M64+S64</f>
        <v>0</v>
      </c>
      <c r="X64" s="156">
        <f>J64+P64+V64</f>
        <v>0</v>
      </c>
      <c r="Y64" s="156">
        <f t="shared" si="10"/>
        <v>0</v>
      </c>
      <c r="Z64" s="157" t="e">
        <f t="shared" si="11"/>
        <v>#DIV/0!</v>
      </c>
      <c r="AA64" s="158"/>
      <c r="AB64" s="159"/>
      <c r="AC64" s="159"/>
      <c r="AD64" s="159"/>
      <c r="AE64" s="159"/>
      <c r="AF64" s="159"/>
      <c r="AG64" s="159"/>
    </row>
    <row r="65" spans="1:33" ht="25.75" customHeight="1">
      <c r="A65" s="148" t="s">
        <v>340</v>
      </c>
      <c r="B65" s="163" t="s">
        <v>409</v>
      </c>
      <c r="C65" s="181" t="s">
        <v>406</v>
      </c>
      <c r="D65" s="202" t="s">
        <v>407</v>
      </c>
      <c r="E65" s="204"/>
      <c r="F65" s="204"/>
      <c r="G65" s="204">
        <f>E65*F65</f>
        <v>0</v>
      </c>
      <c r="H65" s="204"/>
      <c r="I65" s="204"/>
      <c r="J65" s="204">
        <f>H65*I65</f>
        <v>0</v>
      </c>
      <c r="K65" s="165"/>
      <c r="L65" s="204"/>
      <c r="M65" s="165">
        <f>K65*L65</f>
        <v>0</v>
      </c>
      <c r="N65" s="165"/>
      <c r="O65" s="204"/>
      <c r="P65" s="165">
        <f>N65*O65</f>
        <v>0</v>
      </c>
      <c r="Q65" s="165"/>
      <c r="R65" s="204"/>
      <c r="S65" s="165">
        <f>Q65*R65</f>
        <v>0</v>
      </c>
      <c r="T65" s="165"/>
      <c r="U65" s="204"/>
      <c r="V65" s="165">
        <f>T65*U65</f>
        <v>0</v>
      </c>
      <c r="W65" s="173">
        <f>G65+M65+S65</f>
        <v>0</v>
      </c>
      <c r="X65" s="156">
        <f>J65+P65+V65</f>
        <v>0</v>
      </c>
      <c r="Y65" s="156">
        <f t="shared" si="10"/>
        <v>0</v>
      </c>
      <c r="Z65" s="157" t="e">
        <f t="shared" si="11"/>
        <v>#DIV/0!</v>
      </c>
      <c r="AA65" s="166"/>
      <c r="AB65" s="159"/>
      <c r="AC65" s="159"/>
      <c r="AD65" s="159"/>
      <c r="AE65" s="159"/>
      <c r="AF65" s="159"/>
      <c r="AG65" s="159"/>
    </row>
    <row r="66" spans="1:33" ht="17" customHeight="1">
      <c r="A66" s="139" t="s">
        <v>337</v>
      </c>
      <c r="B66" s="140" t="s">
        <v>410</v>
      </c>
      <c r="C66" s="167" t="s">
        <v>411</v>
      </c>
      <c r="D66" s="168"/>
      <c r="E66" s="169">
        <f>SUM(E67:E104)</f>
        <v>10012</v>
      </c>
      <c r="F66" s="169"/>
      <c r="G66" s="169">
        <f>SUM(G67:G104)</f>
        <v>1228729</v>
      </c>
      <c r="H66" s="205">
        <f>SUM(H67:H104)</f>
        <v>10012</v>
      </c>
      <c r="I66" s="169"/>
      <c r="J66" s="169">
        <f>SUM(J67:J104)</f>
        <v>1228729</v>
      </c>
      <c r="K66" s="169">
        <f>SUM(K67:K104)</f>
        <v>0</v>
      </c>
      <c r="L66" s="169"/>
      <c r="M66" s="169">
        <f>SUM(M67:M104)</f>
        <v>0</v>
      </c>
      <c r="N66" s="169">
        <f>SUM(N67:N104)</f>
        <v>0</v>
      </c>
      <c r="O66" s="169"/>
      <c r="P66" s="169">
        <f>SUM(P67:P104)</f>
        <v>0</v>
      </c>
      <c r="Q66" s="169">
        <f>SUM(Q67:Q104)</f>
        <v>0</v>
      </c>
      <c r="R66" s="169"/>
      <c r="S66" s="169">
        <f>SUM(S67:S104)</f>
        <v>0</v>
      </c>
      <c r="T66" s="169">
        <f>SUM(T67:T104)</f>
        <v>0</v>
      </c>
      <c r="U66" s="169"/>
      <c r="V66" s="169">
        <f>SUM(V67:V104)</f>
        <v>0</v>
      </c>
      <c r="W66" s="169">
        <f>SUM(W67:W104)</f>
        <v>1228729</v>
      </c>
      <c r="X66" s="169">
        <f>SUM(X67:X104)</f>
        <v>1228729</v>
      </c>
      <c r="Y66" s="169">
        <f t="shared" si="10"/>
        <v>0</v>
      </c>
      <c r="Z66" s="169">
        <f t="shared" si="11"/>
        <v>0</v>
      </c>
      <c r="AA66" s="171"/>
      <c r="AB66" s="147"/>
      <c r="AC66" s="147"/>
      <c r="AD66" s="147"/>
      <c r="AE66" s="147"/>
      <c r="AF66" s="147"/>
      <c r="AG66" s="147"/>
    </row>
    <row r="67" spans="1:33" ht="17.5" customHeight="1">
      <c r="A67" s="148" t="s">
        <v>340</v>
      </c>
      <c r="B67" s="206" t="s">
        <v>113</v>
      </c>
      <c r="C67" s="207" t="s">
        <v>114</v>
      </c>
      <c r="D67" s="151" t="s">
        <v>412</v>
      </c>
      <c r="E67" s="154"/>
      <c r="F67" s="154"/>
      <c r="G67" s="154">
        <f t="shared" ref="G67:G104" si="12">E67*F67</f>
        <v>0</v>
      </c>
      <c r="H67" s="154"/>
      <c r="I67" s="154"/>
      <c r="J67" s="154">
        <f t="shared" ref="J67:J77" si="13">H67*I67</f>
        <v>0</v>
      </c>
      <c r="K67" s="154"/>
      <c r="L67" s="154"/>
      <c r="M67" s="154">
        <f t="shared" ref="M67:M76" si="14">K67*L67</f>
        <v>0</v>
      </c>
      <c r="N67" s="154"/>
      <c r="O67" s="154"/>
      <c r="P67" s="154">
        <f t="shared" ref="P67:P76" si="15">N67*O67</f>
        <v>0</v>
      </c>
      <c r="Q67" s="154"/>
      <c r="R67" s="154"/>
      <c r="S67" s="154">
        <f t="shared" ref="S67:S76" si="16">Q67*R67</f>
        <v>0</v>
      </c>
      <c r="T67" s="154"/>
      <c r="U67" s="154"/>
      <c r="V67" s="154">
        <f t="shared" ref="V67:V76" si="17">T67*U67</f>
        <v>0</v>
      </c>
      <c r="W67" s="155">
        <f t="shared" ref="W67:W104" si="18">G67+M67+S67</f>
        <v>0</v>
      </c>
      <c r="X67" s="156">
        <f t="shared" ref="X67:X104" si="19">J67+P67+V67</f>
        <v>0</v>
      </c>
      <c r="Y67" s="156">
        <f t="shared" si="10"/>
        <v>0</v>
      </c>
      <c r="Z67" s="157" t="e">
        <f t="shared" si="11"/>
        <v>#DIV/0!</v>
      </c>
      <c r="AA67" s="158"/>
      <c r="AB67" s="159"/>
      <c r="AC67" s="159"/>
      <c r="AD67" s="159"/>
      <c r="AE67" s="159"/>
      <c r="AF67" s="159"/>
      <c r="AG67" s="159"/>
    </row>
    <row r="68" spans="1:33" ht="17" customHeight="1">
      <c r="A68" s="148" t="s">
        <v>340</v>
      </c>
      <c r="B68" s="149" t="s">
        <v>119</v>
      </c>
      <c r="C68" s="208" t="s">
        <v>120</v>
      </c>
      <c r="D68" s="208" t="s">
        <v>366</v>
      </c>
      <c r="E68" s="209">
        <v>6440</v>
      </c>
      <c r="F68" s="210">
        <v>75</v>
      </c>
      <c r="G68" s="152">
        <f t="shared" si="12"/>
        <v>483000</v>
      </c>
      <c r="H68" s="209">
        <v>6440</v>
      </c>
      <c r="I68" s="210">
        <v>75</v>
      </c>
      <c r="J68" s="153">
        <f t="shared" si="13"/>
        <v>483000</v>
      </c>
      <c r="K68" s="154"/>
      <c r="L68" s="154"/>
      <c r="M68" s="154">
        <f t="shared" si="14"/>
        <v>0</v>
      </c>
      <c r="N68" s="154"/>
      <c r="O68" s="154"/>
      <c r="P68" s="154">
        <f t="shared" si="15"/>
        <v>0</v>
      </c>
      <c r="Q68" s="154"/>
      <c r="R68" s="154"/>
      <c r="S68" s="154">
        <f t="shared" si="16"/>
        <v>0</v>
      </c>
      <c r="T68" s="154"/>
      <c r="U68" s="154"/>
      <c r="V68" s="154">
        <f t="shared" si="17"/>
        <v>0</v>
      </c>
      <c r="W68" s="155">
        <f t="shared" si="18"/>
        <v>483000</v>
      </c>
      <c r="X68" s="156">
        <f t="shared" si="19"/>
        <v>483000</v>
      </c>
      <c r="Y68" s="156">
        <f t="shared" si="10"/>
        <v>0</v>
      </c>
      <c r="Z68" s="157">
        <f t="shared" si="11"/>
        <v>0</v>
      </c>
      <c r="AA68" s="158"/>
      <c r="AB68" s="159"/>
      <c r="AC68" s="159"/>
      <c r="AD68" s="159"/>
      <c r="AE68" s="159"/>
      <c r="AF68" s="159"/>
      <c r="AG68" s="159"/>
    </row>
    <row r="69" spans="1:33" ht="16.25" customHeight="1">
      <c r="A69" s="148" t="s">
        <v>340</v>
      </c>
      <c r="B69" s="149" t="s">
        <v>121</v>
      </c>
      <c r="C69" s="208" t="s">
        <v>122</v>
      </c>
      <c r="D69" s="208" t="s">
        <v>413</v>
      </c>
      <c r="E69" s="209">
        <v>600</v>
      </c>
      <c r="F69" s="210">
        <v>20</v>
      </c>
      <c r="G69" s="152">
        <f t="shared" si="12"/>
        <v>12000</v>
      </c>
      <c r="H69" s="209">
        <v>600</v>
      </c>
      <c r="I69" s="210">
        <v>20</v>
      </c>
      <c r="J69" s="153">
        <f t="shared" si="13"/>
        <v>12000</v>
      </c>
      <c r="K69" s="154"/>
      <c r="L69" s="154"/>
      <c r="M69" s="154">
        <f t="shared" si="14"/>
        <v>0</v>
      </c>
      <c r="N69" s="154"/>
      <c r="O69" s="154"/>
      <c r="P69" s="154">
        <f t="shared" si="15"/>
        <v>0</v>
      </c>
      <c r="Q69" s="154"/>
      <c r="R69" s="154"/>
      <c r="S69" s="154">
        <f t="shared" si="16"/>
        <v>0</v>
      </c>
      <c r="T69" s="154"/>
      <c r="U69" s="154"/>
      <c r="V69" s="154">
        <f t="shared" si="17"/>
        <v>0</v>
      </c>
      <c r="W69" s="155">
        <f t="shared" si="18"/>
        <v>12000</v>
      </c>
      <c r="X69" s="156">
        <f t="shared" si="19"/>
        <v>12000</v>
      </c>
      <c r="Y69" s="156">
        <f t="shared" si="10"/>
        <v>0</v>
      </c>
      <c r="Z69" s="157">
        <f t="shared" si="11"/>
        <v>0</v>
      </c>
      <c r="AA69" s="158"/>
      <c r="AB69" s="159"/>
      <c r="AC69" s="159"/>
      <c r="AD69" s="159"/>
      <c r="AE69" s="159"/>
      <c r="AF69" s="159"/>
      <c r="AG69" s="159"/>
    </row>
    <row r="70" spans="1:33" ht="16.25" customHeight="1">
      <c r="A70" s="148" t="s">
        <v>340</v>
      </c>
      <c r="B70" s="211" t="s">
        <v>123</v>
      </c>
      <c r="C70" s="208" t="s">
        <v>124</v>
      </c>
      <c r="D70" s="208" t="s">
        <v>414</v>
      </c>
      <c r="E70" s="212">
        <v>320</v>
      </c>
      <c r="F70" s="210">
        <v>119.35</v>
      </c>
      <c r="G70" s="152">
        <f t="shared" si="12"/>
        <v>38192</v>
      </c>
      <c r="H70" s="212">
        <v>320</v>
      </c>
      <c r="I70" s="210">
        <v>119.35</v>
      </c>
      <c r="J70" s="153">
        <f t="shared" si="13"/>
        <v>38192</v>
      </c>
      <c r="K70" s="154"/>
      <c r="L70" s="154"/>
      <c r="M70" s="154">
        <f t="shared" si="14"/>
        <v>0</v>
      </c>
      <c r="N70" s="154"/>
      <c r="O70" s="154"/>
      <c r="P70" s="154">
        <f t="shared" si="15"/>
        <v>0</v>
      </c>
      <c r="Q70" s="154"/>
      <c r="R70" s="154"/>
      <c r="S70" s="154">
        <f t="shared" si="16"/>
        <v>0</v>
      </c>
      <c r="T70" s="154"/>
      <c r="U70" s="154"/>
      <c r="V70" s="154">
        <f t="shared" si="17"/>
        <v>0</v>
      </c>
      <c r="W70" s="155">
        <f t="shared" si="18"/>
        <v>38192</v>
      </c>
      <c r="X70" s="156">
        <f t="shared" si="19"/>
        <v>38192</v>
      </c>
      <c r="Y70" s="156">
        <f t="shared" si="10"/>
        <v>0</v>
      </c>
      <c r="Z70" s="157">
        <f t="shared" si="11"/>
        <v>0</v>
      </c>
      <c r="AA70" s="158"/>
      <c r="AB70" s="159"/>
      <c r="AC70" s="159"/>
      <c r="AD70" s="159"/>
      <c r="AE70" s="159"/>
      <c r="AF70" s="159"/>
      <c r="AG70" s="159"/>
    </row>
    <row r="71" spans="1:33" ht="15.5" customHeight="1">
      <c r="A71" s="148" t="s">
        <v>340</v>
      </c>
      <c r="B71" s="211" t="s">
        <v>125</v>
      </c>
      <c r="C71" s="208" t="s">
        <v>126</v>
      </c>
      <c r="D71" s="208" t="s">
        <v>414</v>
      </c>
      <c r="E71" s="209">
        <f>4*9*2</f>
        <v>72</v>
      </c>
      <c r="F71" s="210">
        <v>100</v>
      </c>
      <c r="G71" s="152">
        <f t="shared" si="12"/>
        <v>7200</v>
      </c>
      <c r="H71" s="209">
        <f>4*9*2</f>
        <v>72</v>
      </c>
      <c r="I71" s="210">
        <v>100</v>
      </c>
      <c r="J71" s="153">
        <f t="shared" si="13"/>
        <v>7200</v>
      </c>
      <c r="K71" s="154"/>
      <c r="L71" s="154"/>
      <c r="M71" s="154">
        <f t="shared" si="14"/>
        <v>0</v>
      </c>
      <c r="N71" s="154"/>
      <c r="O71" s="154"/>
      <c r="P71" s="154">
        <f t="shared" si="15"/>
        <v>0</v>
      </c>
      <c r="Q71" s="154"/>
      <c r="R71" s="154"/>
      <c r="S71" s="154">
        <f t="shared" si="16"/>
        <v>0</v>
      </c>
      <c r="T71" s="154"/>
      <c r="U71" s="154"/>
      <c r="V71" s="154">
        <f t="shared" si="17"/>
        <v>0</v>
      </c>
      <c r="W71" s="155">
        <f t="shared" si="18"/>
        <v>7200</v>
      </c>
      <c r="X71" s="156">
        <f t="shared" si="19"/>
        <v>7200</v>
      </c>
      <c r="Y71" s="156">
        <f t="shared" si="10"/>
        <v>0</v>
      </c>
      <c r="Z71" s="157">
        <f t="shared" si="11"/>
        <v>0</v>
      </c>
      <c r="AA71" s="158"/>
      <c r="AB71" s="159"/>
      <c r="AC71" s="159"/>
      <c r="AD71" s="159"/>
      <c r="AE71" s="159"/>
      <c r="AF71" s="159"/>
      <c r="AG71" s="159"/>
    </row>
    <row r="72" spans="1:33" ht="19" customHeight="1">
      <c r="A72" s="148" t="s">
        <v>340</v>
      </c>
      <c r="B72" s="211" t="s">
        <v>127</v>
      </c>
      <c r="C72" s="208" t="s">
        <v>128</v>
      </c>
      <c r="D72" s="208" t="s">
        <v>366</v>
      </c>
      <c r="E72" s="209">
        <v>16</v>
      </c>
      <c r="F72" s="210">
        <v>160</v>
      </c>
      <c r="G72" s="152">
        <f t="shared" si="12"/>
        <v>2560</v>
      </c>
      <c r="H72" s="209">
        <v>16</v>
      </c>
      <c r="I72" s="210">
        <v>160</v>
      </c>
      <c r="J72" s="153">
        <f t="shared" si="13"/>
        <v>2560</v>
      </c>
      <c r="K72" s="154"/>
      <c r="L72" s="154"/>
      <c r="M72" s="154">
        <f t="shared" si="14"/>
        <v>0</v>
      </c>
      <c r="N72" s="154"/>
      <c r="O72" s="154"/>
      <c r="P72" s="154">
        <f t="shared" si="15"/>
        <v>0</v>
      </c>
      <c r="Q72" s="154"/>
      <c r="R72" s="154"/>
      <c r="S72" s="154">
        <f t="shared" si="16"/>
        <v>0</v>
      </c>
      <c r="T72" s="154"/>
      <c r="U72" s="154"/>
      <c r="V72" s="154">
        <f t="shared" si="17"/>
        <v>0</v>
      </c>
      <c r="W72" s="155">
        <f t="shared" si="18"/>
        <v>2560</v>
      </c>
      <c r="X72" s="156">
        <f t="shared" si="19"/>
        <v>2560</v>
      </c>
      <c r="Y72" s="156">
        <f t="shared" si="10"/>
        <v>0</v>
      </c>
      <c r="Z72" s="157">
        <f t="shared" si="11"/>
        <v>0</v>
      </c>
      <c r="AA72" s="158"/>
      <c r="AB72" s="159"/>
      <c r="AC72" s="159"/>
      <c r="AD72" s="159"/>
      <c r="AE72" s="159"/>
      <c r="AF72" s="159"/>
      <c r="AG72" s="159"/>
    </row>
    <row r="73" spans="1:33" ht="17.5" customHeight="1">
      <c r="A73" s="148" t="s">
        <v>340</v>
      </c>
      <c r="B73" s="211" t="s">
        <v>129</v>
      </c>
      <c r="C73" s="208" t="s">
        <v>130</v>
      </c>
      <c r="D73" s="208" t="s">
        <v>366</v>
      </c>
      <c r="E73" s="209">
        <v>20</v>
      </c>
      <c r="F73" s="210">
        <v>470</v>
      </c>
      <c r="G73" s="152">
        <f t="shared" si="12"/>
        <v>9400</v>
      </c>
      <c r="H73" s="209">
        <v>20</v>
      </c>
      <c r="I73" s="210">
        <v>470</v>
      </c>
      <c r="J73" s="153">
        <f t="shared" si="13"/>
        <v>9400</v>
      </c>
      <c r="K73" s="154"/>
      <c r="L73" s="154"/>
      <c r="M73" s="154">
        <f t="shared" si="14"/>
        <v>0</v>
      </c>
      <c r="N73" s="154"/>
      <c r="O73" s="154"/>
      <c r="P73" s="154">
        <f t="shared" si="15"/>
        <v>0</v>
      </c>
      <c r="Q73" s="154"/>
      <c r="R73" s="154"/>
      <c r="S73" s="154">
        <f t="shared" si="16"/>
        <v>0</v>
      </c>
      <c r="T73" s="154"/>
      <c r="U73" s="154"/>
      <c r="V73" s="154">
        <f t="shared" si="17"/>
        <v>0</v>
      </c>
      <c r="W73" s="155">
        <f t="shared" si="18"/>
        <v>9400</v>
      </c>
      <c r="X73" s="156">
        <f t="shared" si="19"/>
        <v>9400</v>
      </c>
      <c r="Y73" s="156">
        <f t="shared" si="10"/>
        <v>0</v>
      </c>
      <c r="Z73" s="157">
        <f t="shared" si="11"/>
        <v>0</v>
      </c>
      <c r="AA73" s="158"/>
      <c r="AB73" s="159"/>
      <c r="AC73" s="159"/>
      <c r="AD73" s="159"/>
      <c r="AE73" s="159"/>
      <c r="AF73" s="159"/>
      <c r="AG73" s="159"/>
    </row>
    <row r="74" spans="1:33" ht="17.5" customHeight="1">
      <c r="A74" s="148" t="s">
        <v>340</v>
      </c>
      <c r="B74" s="211" t="s">
        <v>131</v>
      </c>
      <c r="C74" s="208" t="s">
        <v>132</v>
      </c>
      <c r="D74" s="208" t="s">
        <v>414</v>
      </c>
      <c r="E74" s="210">
        <v>300</v>
      </c>
      <c r="F74" s="210">
        <v>150</v>
      </c>
      <c r="G74" s="152">
        <f t="shared" si="12"/>
        <v>45000</v>
      </c>
      <c r="H74" s="210">
        <v>300</v>
      </c>
      <c r="I74" s="210">
        <v>150</v>
      </c>
      <c r="J74" s="153">
        <f t="shared" si="13"/>
        <v>45000</v>
      </c>
      <c r="K74" s="154"/>
      <c r="L74" s="154"/>
      <c r="M74" s="154">
        <f t="shared" si="14"/>
        <v>0</v>
      </c>
      <c r="N74" s="154"/>
      <c r="O74" s="154"/>
      <c r="P74" s="154">
        <f t="shared" si="15"/>
        <v>0</v>
      </c>
      <c r="Q74" s="154"/>
      <c r="R74" s="154"/>
      <c r="S74" s="154">
        <f t="shared" si="16"/>
        <v>0</v>
      </c>
      <c r="T74" s="154"/>
      <c r="U74" s="154"/>
      <c r="V74" s="154">
        <f t="shared" si="17"/>
        <v>0</v>
      </c>
      <c r="W74" s="155">
        <f t="shared" si="18"/>
        <v>45000</v>
      </c>
      <c r="X74" s="156">
        <f t="shared" si="19"/>
        <v>45000</v>
      </c>
      <c r="Y74" s="156">
        <f t="shared" si="10"/>
        <v>0</v>
      </c>
      <c r="Z74" s="157">
        <f t="shared" si="11"/>
        <v>0</v>
      </c>
      <c r="AA74" s="158"/>
      <c r="AB74" s="159"/>
      <c r="AC74" s="159"/>
      <c r="AD74" s="159"/>
      <c r="AE74" s="159"/>
      <c r="AF74" s="159"/>
      <c r="AG74" s="159"/>
    </row>
    <row r="75" spans="1:33" ht="30" customHeight="1">
      <c r="A75" s="148" t="s">
        <v>340</v>
      </c>
      <c r="B75" s="211" t="s">
        <v>133</v>
      </c>
      <c r="C75" s="213" t="s">
        <v>134</v>
      </c>
      <c r="D75" s="208" t="s">
        <v>414</v>
      </c>
      <c r="E75" s="210">
        <v>35</v>
      </c>
      <c r="F75" s="210">
        <v>40</v>
      </c>
      <c r="G75" s="152">
        <f t="shared" si="12"/>
        <v>1400</v>
      </c>
      <c r="H75" s="210">
        <v>35</v>
      </c>
      <c r="I75" s="210">
        <v>40</v>
      </c>
      <c r="J75" s="153">
        <f t="shared" si="13"/>
        <v>1400</v>
      </c>
      <c r="K75" s="154"/>
      <c r="L75" s="154"/>
      <c r="M75" s="154">
        <f t="shared" si="14"/>
        <v>0</v>
      </c>
      <c r="N75" s="154"/>
      <c r="O75" s="154"/>
      <c r="P75" s="154">
        <f t="shared" si="15"/>
        <v>0</v>
      </c>
      <c r="Q75" s="154"/>
      <c r="R75" s="154"/>
      <c r="S75" s="154">
        <f t="shared" si="16"/>
        <v>0</v>
      </c>
      <c r="T75" s="154"/>
      <c r="U75" s="154"/>
      <c r="V75" s="154">
        <f t="shared" si="17"/>
        <v>0</v>
      </c>
      <c r="W75" s="155">
        <f t="shared" si="18"/>
        <v>1400</v>
      </c>
      <c r="X75" s="156">
        <f t="shared" si="19"/>
        <v>1400</v>
      </c>
      <c r="Y75" s="156">
        <f t="shared" si="10"/>
        <v>0</v>
      </c>
      <c r="Z75" s="157">
        <f t="shared" si="11"/>
        <v>0</v>
      </c>
      <c r="AA75" s="158"/>
      <c r="AB75" s="159"/>
      <c r="AC75" s="159"/>
      <c r="AD75" s="159"/>
      <c r="AE75" s="159"/>
      <c r="AF75" s="159"/>
      <c r="AG75" s="159"/>
    </row>
    <row r="76" spans="1:33" ht="17.5" customHeight="1">
      <c r="A76" s="148" t="s">
        <v>340</v>
      </c>
      <c r="B76" s="211" t="s">
        <v>135</v>
      </c>
      <c r="C76" s="208" t="s">
        <v>136</v>
      </c>
      <c r="D76" s="208" t="s">
        <v>414</v>
      </c>
      <c r="E76" s="210">
        <v>100</v>
      </c>
      <c r="F76" s="210">
        <v>470</v>
      </c>
      <c r="G76" s="152">
        <f t="shared" si="12"/>
        <v>47000</v>
      </c>
      <c r="H76" s="210">
        <v>100</v>
      </c>
      <c r="I76" s="210">
        <v>470</v>
      </c>
      <c r="J76" s="153">
        <f t="shared" si="13"/>
        <v>47000</v>
      </c>
      <c r="K76" s="154"/>
      <c r="L76" s="154"/>
      <c r="M76" s="154">
        <f t="shared" si="14"/>
        <v>0</v>
      </c>
      <c r="N76" s="154"/>
      <c r="O76" s="154"/>
      <c r="P76" s="154">
        <f t="shared" si="15"/>
        <v>0</v>
      </c>
      <c r="Q76" s="154"/>
      <c r="R76" s="154"/>
      <c r="S76" s="154">
        <f t="shared" si="16"/>
        <v>0</v>
      </c>
      <c r="T76" s="154"/>
      <c r="U76" s="154"/>
      <c r="V76" s="154">
        <f t="shared" si="17"/>
        <v>0</v>
      </c>
      <c r="W76" s="155">
        <f t="shared" si="18"/>
        <v>47000</v>
      </c>
      <c r="X76" s="156">
        <f t="shared" si="19"/>
        <v>47000</v>
      </c>
      <c r="Y76" s="156">
        <f t="shared" si="10"/>
        <v>0</v>
      </c>
      <c r="Z76" s="157">
        <f t="shared" si="11"/>
        <v>0</v>
      </c>
      <c r="AA76" s="158"/>
      <c r="AB76" s="159"/>
      <c r="AC76" s="159"/>
      <c r="AD76" s="159"/>
      <c r="AE76" s="159"/>
      <c r="AF76" s="159"/>
      <c r="AG76" s="159"/>
    </row>
    <row r="77" spans="1:33" ht="16.25" customHeight="1">
      <c r="A77" s="148" t="s">
        <v>340</v>
      </c>
      <c r="B77" s="211" t="s">
        <v>137</v>
      </c>
      <c r="C77" s="208" t="s">
        <v>138</v>
      </c>
      <c r="D77" s="208" t="s">
        <v>414</v>
      </c>
      <c r="E77" s="210">
        <v>208</v>
      </c>
      <c r="F77" s="210">
        <v>220</v>
      </c>
      <c r="G77" s="152">
        <f t="shared" si="12"/>
        <v>45760</v>
      </c>
      <c r="H77" s="210">
        <v>208</v>
      </c>
      <c r="I77" s="210">
        <v>220</v>
      </c>
      <c r="J77" s="153">
        <f t="shared" si="13"/>
        <v>45760</v>
      </c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5">
        <f t="shared" si="18"/>
        <v>45760</v>
      </c>
      <c r="X77" s="156">
        <f t="shared" si="19"/>
        <v>45760</v>
      </c>
      <c r="Y77" s="156"/>
      <c r="Z77" s="157"/>
      <c r="AA77" s="158"/>
      <c r="AB77" s="159"/>
      <c r="AC77" s="159"/>
      <c r="AD77" s="159"/>
      <c r="AE77" s="159"/>
      <c r="AF77" s="159"/>
      <c r="AG77" s="159"/>
    </row>
    <row r="78" spans="1:33" ht="18.25" customHeight="1">
      <c r="A78" s="148" t="s">
        <v>340</v>
      </c>
      <c r="B78" s="211" t="s">
        <v>139</v>
      </c>
      <c r="C78" s="207" t="s">
        <v>140</v>
      </c>
      <c r="D78" s="214" t="s">
        <v>412</v>
      </c>
      <c r="E78" s="152"/>
      <c r="F78" s="152"/>
      <c r="G78" s="152">
        <f t="shared" si="12"/>
        <v>0</v>
      </c>
      <c r="H78" s="210"/>
      <c r="I78" s="210"/>
      <c r="J78" s="153"/>
      <c r="K78" s="154"/>
      <c r="L78" s="154"/>
      <c r="M78" s="154">
        <f t="shared" ref="M78:M104" si="20">K78*L78</f>
        <v>0</v>
      </c>
      <c r="N78" s="154"/>
      <c r="O78" s="154"/>
      <c r="P78" s="154">
        <f t="shared" ref="P78:P104" si="21">N78*O78</f>
        <v>0</v>
      </c>
      <c r="Q78" s="154"/>
      <c r="R78" s="154"/>
      <c r="S78" s="154">
        <f t="shared" ref="S78:S104" si="22">Q78*R78</f>
        <v>0</v>
      </c>
      <c r="T78" s="154"/>
      <c r="U78" s="154"/>
      <c r="V78" s="154">
        <f t="shared" ref="V78:V104" si="23">T78*U78</f>
        <v>0</v>
      </c>
      <c r="W78" s="155">
        <f t="shared" si="18"/>
        <v>0</v>
      </c>
      <c r="X78" s="156">
        <f t="shared" si="19"/>
        <v>0</v>
      </c>
      <c r="Y78" s="156">
        <f t="shared" ref="Y78:Y116" si="24">W78-X78</f>
        <v>0</v>
      </c>
      <c r="Z78" s="157" t="e">
        <f t="shared" ref="Z78:Z117" si="25">Y78/W78</f>
        <v>#DIV/0!</v>
      </c>
      <c r="AA78" s="158"/>
      <c r="AB78" s="159"/>
      <c r="AC78" s="159"/>
      <c r="AD78" s="159"/>
      <c r="AE78" s="159"/>
      <c r="AF78" s="159"/>
      <c r="AG78" s="159"/>
    </row>
    <row r="79" spans="1:33" ht="18.25" customHeight="1">
      <c r="A79" s="148" t="s">
        <v>340</v>
      </c>
      <c r="B79" s="211" t="s">
        <v>141</v>
      </c>
      <c r="C79" s="208" t="s">
        <v>142</v>
      </c>
      <c r="D79" s="208" t="s">
        <v>366</v>
      </c>
      <c r="E79" s="210">
        <v>40</v>
      </c>
      <c r="F79" s="210">
        <v>1200</v>
      </c>
      <c r="G79" s="152">
        <f t="shared" si="12"/>
        <v>48000</v>
      </c>
      <c r="H79" s="210">
        <v>40</v>
      </c>
      <c r="I79" s="210">
        <v>1200</v>
      </c>
      <c r="J79" s="153">
        <f t="shared" ref="J79:J91" si="26">H79*I79</f>
        <v>48000</v>
      </c>
      <c r="K79" s="154"/>
      <c r="L79" s="154"/>
      <c r="M79" s="154">
        <f t="shared" si="20"/>
        <v>0</v>
      </c>
      <c r="N79" s="154"/>
      <c r="O79" s="154"/>
      <c r="P79" s="154">
        <f t="shared" si="21"/>
        <v>0</v>
      </c>
      <c r="Q79" s="154"/>
      <c r="R79" s="154"/>
      <c r="S79" s="154">
        <f t="shared" si="22"/>
        <v>0</v>
      </c>
      <c r="T79" s="154"/>
      <c r="U79" s="154"/>
      <c r="V79" s="154">
        <f t="shared" si="23"/>
        <v>0</v>
      </c>
      <c r="W79" s="155">
        <f t="shared" si="18"/>
        <v>48000</v>
      </c>
      <c r="X79" s="156">
        <f t="shared" si="19"/>
        <v>48000</v>
      </c>
      <c r="Y79" s="156">
        <f t="shared" si="24"/>
        <v>0</v>
      </c>
      <c r="Z79" s="157">
        <f t="shared" si="25"/>
        <v>0</v>
      </c>
      <c r="AA79" s="158"/>
      <c r="AB79" s="159"/>
      <c r="AC79" s="159"/>
      <c r="AD79" s="159"/>
      <c r="AE79" s="159"/>
      <c r="AF79" s="159"/>
      <c r="AG79" s="159"/>
    </row>
    <row r="80" spans="1:33" ht="30" customHeight="1">
      <c r="A80" s="148" t="s">
        <v>340</v>
      </c>
      <c r="B80" s="211" t="s">
        <v>143</v>
      </c>
      <c r="C80" s="213" t="s">
        <v>144</v>
      </c>
      <c r="D80" s="208" t="s">
        <v>366</v>
      </c>
      <c r="E80" s="210">
        <v>48</v>
      </c>
      <c r="F80" s="210">
        <v>1200</v>
      </c>
      <c r="G80" s="152">
        <f t="shared" si="12"/>
        <v>57600</v>
      </c>
      <c r="H80" s="210">
        <v>48</v>
      </c>
      <c r="I80" s="210">
        <v>1200</v>
      </c>
      <c r="J80" s="153">
        <f t="shared" si="26"/>
        <v>57600</v>
      </c>
      <c r="K80" s="154"/>
      <c r="L80" s="154"/>
      <c r="M80" s="154">
        <f t="shared" si="20"/>
        <v>0</v>
      </c>
      <c r="N80" s="154"/>
      <c r="O80" s="154"/>
      <c r="P80" s="154">
        <f t="shared" si="21"/>
        <v>0</v>
      </c>
      <c r="Q80" s="154"/>
      <c r="R80" s="154"/>
      <c r="S80" s="154">
        <f t="shared" si="22"/>
        <v>0</v>
      </c>
      <c r="T80" s="154"/>
      <c r="U80" s="154"/>
      <c r="V80" s="154">
        <f t="shared" si="23"/>
        <v>0</v>
      </c>
      <c r="W80" s="155">
        <f t="shared" si="18"/>
        <v>57600</v>
      </c>
      <c r="X80" s="156">
        <f t="shared" si="19"/>
        <v>57600</v>
      </c>
      <c r="Y80" s="156">
        <f t="shared" si="24"/>
        <v>0</v>
      </c>
      <c r="Z80" s="157">
        <f t="shared" si="25"/>
        <v>0</v>
      </c>
      <c r="AA80" s="158"/>
      <c r="AB80" s="159"/>
      <c r="AC80" s="159"/>
      <c r="AD80" s="159"/>
      <c r="AE80" s="159"/>
      <c r="AF80" s="159"/>
      <c r="AG80" s="159"/>
    </row>
    <row r="81" spans="1:33" ht="19.5" customHeight="1">
      <c r="A81" s="148" t="s">
        <v>340</v>
      </c>
      <c r="B81" s="211" t="s">
        <v>145</v>
      </c>
      <c r="C81" s="208" t="s">
        <v>146</v>
      </c>
      <c r="D81" s="208" t="s">
        <v>366</v>
      </c>
      <c r="E81" s="210">
        <v>98</v>
      </c>
      <c r="F81" s="210">
        <v>230</v>
      </c>
      <c r="G81" s="152">
        <f t="shared" si="12"/>
        <v>22540</v>
      </c>
      <c r="H81" s="210">
        <v>98</v>
      </c>
      <c r="I81" s="210">
        <v>230</v>
      </c>
      <c r="J81" s="153">
        <f t="shared" si="26"/>
        <v>22540</v>
      </c>
      <c r="K81" s="154"/>
      <c r="L81" s="154"/>
      <c r="M81" s="154">
        <f t="shared" si="20"/>
        <v>0</v>
      </c>
      <c r="N81" s="154"/>
      <c r="O81" s="154"/>
      <c r="P81" s="154">
        <f t="shared" si="21"/>
        <v>0</v>
      </c>
      <c r="Q81" s="154"/>
      <c r="R81" s="154"/>
      <c r="S81" s="154">
        <f t="shared" si="22"/>
        <v>0</v>
      </c>
      <c r="T81" s="154"/>
      <c r="U81" s="154"/>
      <c r="V81" s="154">
        <f t="shared" si="23"/>
        <v>0</v>
      </c>
      <c r="W81" s="155">
        <f t="shared" si="18"/>
        <v>22540</v>
      </c>
      <c r="X81" s="156">
        <f t="shared" si="19"/>
        <v>22540</v>
      </c>
      <c r="Y81" s="156">
        <f t="shared" si="24"/>
        <v>0</v>
      </c>
      <c r="Z81" s="157">
        <f t="shared" si="25"/>
        <v>0</v>
      </c>
      <c r="AA81" s="158"/>
      <c r="AB81" s="159"/>
      <c r="AC81" s="159"/>
      <c r="AD81" s="159"/>
      <c r="AE81" s="159"/>
      <c r="AF81" s="159"/>
      <c r="AG81" s="159"/>
    </row>
    <row r="82" spans="1:33" ht="17" customHeight="1">
      <c r="A82" s="148" t="s">
        <v>340</v>
      </c>
      <c r="B82" s="211" t="s">
        <v>147</v>
      </c>
      <c r="C82" s="208" t="s">
        <v>148</v>
      </c>
      <c r="D82" s="208" t="s">
        <v>366</v>
      </c>
      <c r="E82" s="210">
        <v>8</v>
      </c>
      <c r="F82" s="210">
        <v>300</v>
      </c>
      <c r="G82" s="152">
        <f t="shared" si="12"/>
        <v>2400</v>
      </c>
      <c r="H82" s="210">
        <v>8</v>
      </c>
      <c r="I82" s="210">
        <v>300</v>
      </c>
      <c r="J82" s="153">
        <f t="shared" si="26"/>
        <v>2400</v>
      </c>
      <c r="K82" s="154"/>
      <c r="L82" s="154"/>
      <c r="M82" s="154">
        <f t="shared" si="20"/>
        <v>0</v>
      </c>
      <c r="N82" s="154"/>
      <c r="O82" s="154"/>
      <c r="P82" s="154">
        <f t="shared" si="21"/>
        <v>0</v>
      </c>
      <c r="Q82" s="154"/>
      <c r="R82" s="154"/>
      <c r="S82" s="154">
        <f t="shared" si="22"/>
        <v>0</v>
      </c>
      <c r="T82" s="154"/>
      <c r="U82" s="154"/>
      <c r="V82" s="154">
        <f t="shared" si="23"/>
        <v>0</v>
      </c>
      <c r="W82" s="155">
        <f t="shared" si="18"/>
        <v>2400</v>
      </c>
      <c r="X82" s="156">
        <f t="shared" si="19"/>
        <v>2400</v>
      </c>
      <c r="Y82" s="156">
        <f t="shared" si="24"/>
        <v>0</v>
      </c>
      <c r="Z82" s="157">
        <f t="shared" si="25"/>
        <v>0</v>
      </c>
      <c r="AA82" s="158"/>
      <c r="AB82" s="159"/>
      <c r="AC82" s="159"/>
      <c r="AD82" s="159"/>
      <c r="AE82" s="159"/>
      <c r="AF82" s="159"/>
      <c r="AG82" s="159"/>
    </row>
    <row r="83" spans="1:33" ht="21" customHeight="1">
      <c r="A83" s="148" t="s">
        <v>340</v>
      </c>
      <c r="B83" s="211" t="s">
        <v>149</v>
      </c>
      <c r="C83" s="208" t="s">
        <v>150</v>
      </c>
      <c r="D83" s="208" t="s">
        <v>366</v>
      </c>
      <c r="E83" s="210">
        <v>14</v>
      </c>
      <c r="F83" s="210">
        <v>300</v>
      </c>
      <c r="G83" s="152">
        <f t="shared" si="12"/>
        <v>4200</v>
      </c>
      <c r="H83" s="210">
        <v>14</v>
      </c>
      <c r="I83" s="210">
        <v>300</v>
      </c>
      <c r="J83" s="153">
        <f t="shared" si="26"/>
        <v>4200</v>
      </c>
      <c r="K83" s="154"/>
      <c r="L83" s="154"/>
      <c r="M83" s="154">
        <f t="shared" si="20"/>
        <v>0</v>
      </c>
      <c r="N83" s="154"/>
      <c r="O83" s="154"/>
      <c r="P83" s="154">
        <f t="shared" si="21"/>
        <v>0</v>
      </c>
      <c r="Q83" s="154"/>
      <c r="R83" s="154"/>
      <c r="S83" s="154">
        <f t="shared" si="22"/>
        <v>0</v>
      </c>
      <c r="T83" s="154"/>
      <c r="U83" s="154"/>
      <c r="V83" s="154">
        <f t="shared" si="23"/>
        <v>0</v>
      </c>
      <c r="W83" s="155">
        <f t="shared" si="18"/>
        <v>4200</v>
      </c>
      <c r="X83" s="156">
        <f t="shared" si="19"/>
        <v>4200</v>
      </c>
      <c r="Y83" s="156">
        <f t="shared" si="24"/>
        <v>0</v>
      </c>
      <c r="Z83" s="157">
        <f t="shared" si="25"/>
        <v>0</v>
      </c>
      <c r="AA83" s="158"/>
      <c r="AB83" s="159"/>
      <c r="AC83" s="159"/>
      <c r="AD83" s="159"/>
      <c r="AE83" s="159"/>
      <c r="AF83" s="159"/>
      <c r="AG83" s="159"/>
    </row>
    <row r="84" spans="1:33" ht="18.25" customHeight="1">
      <c r="A84" s="148" t="s">
        <v>340</v>
      </c>
      <c r="B84" s="211" t="s">
        <v>151</v>
      </c>
      <c r="C84" s="208" t="s">
        <v>152</v>
      </c>
      <c r="D84" s="208" t="s">
        <v>366</v>
      </c>
      <c r="E84" s="210">
        <v>12</v>
      </c>
      <c r="F84" s="210">
        <v>600</v>
      </c>
      <c r="G84" s="152">
        <f t="shared" si="12"/>
        <v>7200</v>
      </c>
      <c r="H84" s="210">
        <v>12</v>
      </c>
      <c r="I84" s="210">
        <v>600</v>
      </c>
      <c r="J84" s="153">
        <f t="shared" si="26"/>
        <v>7200</v>
      </c>
      <c r="K84" s="154"/>
      <c r="L84" s="154"/>
      <c r="M84" s="154">
        <f t="shared" si="20"/>
        <v>0</v>
      </c>
      <c r="N84" s="154"/>
      <c r="O84" s="154"/>
      <c r="P84" s="154">
        <f t="shared" si="21"/>
        <v>0</v>
      </c>
      <c r="Q84" s="154"/>
      <c r="R84" s="154"/>
      <c r="S84" s="154">
        <f t="shared" si="22"/>
        <v>0</v>
      </c>
      <c r="T84" s="154"/>
      <c r="U84" s="154"/>
      <c r="V84" s="154">
        <f t="shared" si="23"/>
        <v>0</v>
      </c>
      <c r="W84" s="155">
        <f t="shared" si="18"/>
        <v>7200</v>
      </c>
      <c r="X84" s="156">
        <f t="shared" si="19"/>
        <v>7200</v>
      </c>
      <c r="Y84" s="156">
        <f t="shared" si="24"/>
        <v>0</v>
      </c>
      <c r="Z84" s="157">
        <f t="shared" si="25"/>
        <v>0</v>
      </c>
      <c r="AA84" s="158"/>
      <c r="AB84" s="159"/>
      <c r="AC84" s="159"/>
      <c r="AD84" s="159"/>
      <c r="AE84" s="159"/>
      <c r="AF84" s="159"/>
      <c r="AG84" s="159"/>
    </row>
    <row r="85" spans="1:33" ht="30" customHeight="1">
      <c r="A85" s="148" t="s">
        <v>340</v>
      </c>
      <c r="B85" s="211" t="s">
        <v>153</v>
      </c>
      <c r="C85" s="213" t="s">
        <v>154</v>
      </c>
      <c r="D85" s="208" t="s">
        <v>366</v>
      </c>
      <c r="E85" s="210">
        <v>22</v>
      </c>
      <c r="F85" s="210">
        <v>140</v>
      </c>
      <c r="G85" s="152">
        <f t="shared" si="12"/>
        <v>3080</v>
      </c>
      <c r="H85" s="210">
        <v>22</v>
      </c>
      <c r="I85" s="210">
        <v>140</v>
      </c>
      <c r="J85" s="153">
        <f t="shared" si="26"/>
        <v>3080</v>
      </c>
      <c r="K85" s="154"/>
      <c r="L85" s="154"/>
      <c r="M85" s="154">
        <f t="shared" si="20"/>
        <v>0</v>
      </c>
      <c r="N85" s="154"/>
      <c r="O85" s="154"/>
      <c r="P85" s="154">
        <f t="shared" si="21"/>
        <v>0</v>
      </c>
      <c r="Q85" s="154"/>
      <c r="R85" s="154"/>
      <c r="S85" s="154">
        <f t="shared" si="22"/>
        <v>0</v>
      </c>
      <c r="T85" s="154"/>
      <c r="U85" s="154"/>
      <c r="V85" s="154">
        <f t="shared" si="23"/>
        <v>0</v>
      </c>
      <c r="W85" s="155">
        <f t="shared" si="18"/>
        <v>3080</v>
      </c>
      <c r="X85" s="156">
        <f t="shared" si="19"/>
        <v>3080</v>
      </c>
      <c r="Y85" s="156">
        <f t="shared" si="24"/>
        <v>0</v>
      </c>
      <c r="Z85" s="157">
        <f t="shared" si="25"/>
        <v>0</v>
      </c>
      <c r="AA85" s="158"/>
      <c r="AB85" s="159"/>
      <c r="AC85" s="159"/>
      <c r="AD85" s="159"/>
      <c r="AE85" s="159"/>
      <c r="AF85" s="159"/>
      <c r="AG85" s="159"/>
    </row>
    <row r="86" spans="1:33" ht="19" customHeight="1">
      <c r="A86" s="148" t="s">
        <v>340</v>
      </c>
      <c r="B86" s="211" t="s">
        <v>155</v>
      </c>
      <c r="C86" s="208" t="s">
        <v>156</v>
      </c>
      <c r="D86" s="208" t="s">
        <v>366</v>
      </c>
      <c r="E86" s="210">
        <v>2</v>
      </c>
      <c r="F86" s="210">
        <v>390</v>
      </c>
      <c r="G86" s="152">
        <f t="shared" si="12"/>
        <v>780</v>
      </c>
      <c r="H86" s="210">
        <v>2</v>
      </c>
      <c r="I86" s="210">
        <v>390</v>
      </c>
      <c r="J86" s="153">
        <f t="shared" si="26"/>
        <v>780</v>
      </c>
      <c r="K86" s="154"/>
      <c r="L86" s="154"/>
      <c r="M86" s="154">
        <f t="shared" si="20"/>
        <v>0</v>
      </c>
      <c r="N86" s="154"/>
      <c r="O86" s="154"/>
      <c r="P86" s="154">
        <f t="shared" si="21"/>
        <v>0</v>
      </c>
      <c r="Q86" s="154"/>
      <c r="R86" s="154"/>
      <c r="S86" s="154">
        <f t="shared" si="22"/>
        <v>0</v>
      </c>
      <c r="T86" s="154"/>
      <c r="U86" s="154"/>
      <c r="V86" s="154">
        <f t="shared" si="23"/>
        <v>0</v>
      </c>
      <c r="W86" s="155">
        <f t="shared" si="18"/>
        <v>780</v>
      </c>
      <c r="X86" s="156">
        <f t="shared" si="19"/>
        <v>780</v>
      </c>
      <c r="Y86" s="156">
        <f t="shared" si="24"/>
        <v>0</v>
      </c>
      <c r="Z86" s="157">
        <f t="shared" si="25"/>
        <v>0</v>
      </c>
      <c r="AA86" s="158"/>
      <c r="AB86" s="159"/>
      <c r="AC86" s="159"/>
      <c r="AD86" s="159"/>
      <c r="AE86" s="159"/>
      <c r="AF86" s="159"/>
      <c r="AG86" s="159"/>
    </row>
    <row r="87" spans="1:33" ht="18.25" customHeight="1">
      <c r="A87" s="148" t="s">
        <v>340</v>
      </c>
      <c r="B87" s="211" t="s">
        <v>157</v>
      </c>
      <c r="C87" s="208" t="s">
        <v>158</v>
      </c>
      <c r="D87" s="208" t="s">
        <v>366</v>
      </c>
      <c r="E87" s="210">
        <v>4</v>
      </c>
      <c r="F87" s="210">
        <v>360</v>
      </c>
      <c r="G87" s="152">
        <f t="shared" si="12"/>
        <v>1440</v>
      </c>
      <c r="H87" s="210">
        <v>4</v>
      </c>
      <c r="I87" s="210">
        <v>360</v>
      </c>
      <c r="J87" s="153">
        <f t="shared" si="26"/>
        <v>1440</v>
      </c>
      <c r="K87" s="154"/>
      <c r="L87" s="154"/>
      <c r="M87" s="154">
        <f t="shared" si="20"/>
        <v>0</v>
      </c>
      <c r="N87" s="154"/>
      <c r="O87" s="154"/>
      <c r="P87" s="154">
        <f t="shared" si="21"/>
        <v>0</v>
      </c>
      <c r="Q87" s="154"/>
      <c r="R87" s="154"/>
      <c r="S87" s="154">
        <f t="shared" si="22"/>
        <v>0</v>
      </c>
      <c r="T87" s="154"/>
      <c r="U87" s="154"/>
      <c r="V87" s="154">
        <f t="shared" si="23"/>
        <v>0</v>
      </c>
      <c r="W87" s="155">
        <f t="shared" si="18"/>
        <v>1440</v>
      </c>
      <c r="X87" s="156">
        <f t="shared" si="19"/>
        <v>1440</v>
      </c>
      <c r="Y87" s="156">
        <f t="shared" si="24"/>
        <v>0</v>
      </c>
      <c r="Z87" s="157">
        <f t="shared" si="25"/>
        <v>0</v>
      </c>
      <c r="AA87" s="158"/>
      <c r="AB87" s="159"/>
      <c r="AC87" s="159"/>
      <c r="AD87" s="159"/>
      <c r="AE87" s="159"/>
      <c r="AF87" s="159"/>
      <c r="AG87" s="159"/>
    </row>
    <row r="88" spans="1:33" ht="19" customHeight="1">
      <c r="A88" s="148" t="s">
        <v>340</v>
      </c>
      <c r="B88" s="211" t="s">
        <v>159</v>
      </c>
      <c r="C88" s="208" t="s">
        <v>160</v>
      </c>
      <c r="D88" s="208" t="s">
        <v>366</v>
      </c>
      <c r="E88" s="210">
        <v>2</v>
      </c>
      <c r="F88" s="210">
        <v>940</v>
      </c>
      <c r="G88" s="152">
        <f t="shared" si="12"/>
        <v>1880</v>
      </c>
      <c r="H88" s="210">
        <v>2</v>
      </c>
      <c r="I88" s="210">
        <v>940</v>
      </c>
      <c r="J88" s="153">
        <f t="shared" si="26"/>
        <v>1880</v>
      </c>
      <c r="K88" s="154"/>
      <c r="L88" s="154"/>
      <c r="M88" s="154">
        <f t="shared" si="20"/>
        <v>0</v>
      </c>
      <c r="N88" s="154"/>
      <c r="O88" s="154"/>
      <c r="P88" s="154">
        <f t="shared" si="21"/>
        <v>0</v>
      </c>
      <c r="Q88" s="154"/>
      <c r="R88" s="154"/>
      <c r="S88" s="154">
        <f t="shared" si="22"/>
        <v>0</v>
      </c>
      <c r="T88" s="154"/>
      <c r="U88" s="154"/>
      <c r="V88" s="154">
        <f t="shared" si="23"/>
        <v>0</v>
      </c>
      <c r="W88" s="155">
        <f t="shared" si="18"/>
        <v>1880</v>
      </c>
      <c r="X88" s="156">
        <f t="shared" si="19"/>
        <v>1880</v>
      </c>
      <c r="Y88" s="156">
        <f t="shared" si="24"/>
        <v>0</v>
      </c>
      <c r="Z88" s="157">
        <f t="shared" si="25"/>
        <v>0</v>
      </c>
      <c r="AA88" s="158"/>
      <c r="AB88" s="159"/>
      <c r="AC88" s="159"/>
      <c r="AD88" s="159"/>
      <c r="AE88" s="159"/>
      <c r="AF88" s="159"/>
      <c r="AG88" s="159"/>
    </row>
    <row r="89" spans="1:33" ht="19" customHeight="1">
      <c r="A89" s="148" t="s">
        <v>340</v>
      </c>
      <c r="B89" s="211" t="s">
        <v>161</v>
      </c>
      <c r="C89" s="215" t="s">
        <v>162</v>
      </c>
      <c r="D89" s="208" t="s">
        <v>366</v>
      </c>
      <c r="E89" s="210">
        <v>1</v>
      </c>
      <c r="F89" s="210">
        <v>1650</v>
      </c>
      <c r="G89" s="152">
        <f t="shared" si="12"/>
        <v>1650</v>
      </c>
      <c r="H89" s="210">
        <v>1</v>
      </c>
      <c r="I89" s="210">
        <v>1650</v>
      </c>
      <c r="J89" s="153">
        <f t="shared" si="26"/>
        <v>1650</v>
      </c>
      <c r="K89" s="154"/>
      <c r="L89" s="154"/>
      <c r="M89" s="154">
        <f t="shared" si="20"/>
        <v>0</v>
      </c>
      <c r="N89" s="154"/>
      <c r="O89" s="154"/>
      <c r="P89" s="154">
        <f t="shared" si="21"/>
        <v>0</v>
      </c>
      <c r="Q89" s="154"/>
      <c r="R89" s="154"/>
      <c r="S89" s="154">
        <f t="shared" si="22"/>
        <v>0</v>
      </c>
      <c r="T89" s="154"/>
      <c r="U89" s="154"/>
      <c r="V89" s="154">
        <f t="shared" si="23"/>
        <v>0</v>
      </c>
      <c r="W89" s="155">
        <f t="shared" si="18"/>
        <v>1650</v>
      </c>
      <c r="X89" s="156">
        <f t="shared" si="19"/>
        <v>1650</v>
      </c>
      <c r="Y89" s="156">
        <f t="shared" si="24"/>
        <v>0</v>
      </c>
      <c r="Z89" s="157">
        <f t="shared" si="25"/>
        <v>0</v>
      </c>
      <c r="AA89" s="158"/>
      <c r="AB89" s="159"/>
      <c r="AC89" s="159"/>
      <c r="AD89" s="159"/>
      <c r="AE89" s="159"/>
      <c r="AF89" s="159"/>
      <c r="AG89" s="159"/>
    </row>
    <row r="90" spans="1:33" ht="19" customHeight="1">
      <c r="A90" s="148" t="s">
        <v>340</v>
      </c>
      <c r="B90" s="211" t="s">
        <v>163</v>
      </c>
      <c r="C90" s="208" t="s">
        <v>164</v>
      </c>
      <c r="D90" s="208" t="s">
        <v>415</v>
      </c>
      <c r="E90" s="210">
        <v>60</v>
      </c>
      <c r="F90" s="210">
        <v>60</v>
      </c>
      <c r="G90" s="152">
        <f t="shared" si="12"/>
        <v>3600</v>
      </c>
      <c r="H90" s="210">
        <v>60</v>
      </c>
      <c r="I90" s="210">
        <v>60</v>
      </c>
      <c r="J90" s="153">
        <f t="shared" si="26"/>
        <v>3600</v>
      </c>
      <c r="K90" s="154"/>
      <c r="L90" s="154"/>
      <c r="M90" s="154">
        <f t="shared" si="20"/>
        <v>0</v>
      </c>
      <c r="N90" s="154"/>
      <c r="O90" s="154"/>
      <c r="P90" s="154">
        <f t="shared" si="21"/>
        <v>0</v>
      </c>
      <c r="Q90" s="154"/>
      <c r="R90" s="154"/>
      <c r="S90" s="154">
        <f t="shared" si="22"/>
        <v>0</v>
      </c>
      <c r="T90" s="154"/>
      <c r="U90" s="154"/>
      <c r="V90" s="154">
        <f t="shared" si="23"/>
        <v>0</v>
      </c>
      <c r="W90" s="155">
        <f t="shared" si="18"/>
        <v>3600</v>
      </c>
      <c r="X90" s="156">
        <f t="shared" si="19"/>
        <v>3600</v>
      </c>
      <c r="Y90" s="156">
        <f t="shared" si="24"/>
        <v>0</v>
      </c>
      <c r="Z90" s="157">
        <f t="shared" si="25"/>
        <v>0</v>
      </c>
      <c r="AA90" s="158"/>
      <c r="AB90" s="159"/>
      <c r="AC90" s="159"/>
      <c r="AD90" s="159"/>
      <c r="AE90" s="159"/>
      <c r="AF90" s="159"/>
      <c r="AG90" s="159"/>
    </row>
    <row r="91" spans="1:33" ht="19.5" customHeight="1">
      <c r="A91" s="148" t="s">
        <v>340</v>
      </c>
      <c r="B91" s="211" t="s">
        <v>165</v>
      </c>
      <c r="C91" s="208" t="s">
        <v>166</v>
      </c>
      <c r="D91" s="208" t="s">
        <v>416</v>
      </c>
      <c r="E91" s="210">
        <v>1</v>
      </c>
      <c r="F91" s="210">
        <v>1850</v>
      </c>
      <c r="G91" s="152">
        <f t="shared" si="12"/>
        <v>1850</v>
      </c>
      <c r="H91" s="210">
        <v>1</v>
      </c>
      <c r="I91" s="210">
        <v>1850</v>
      </c>
      <c r="J91" s="153">
        <f t="shared" si="26"/>
        <v>1850</v>
      </c>
      <c r="K91" s="154"/>
      <c r="L91" s="154"/>
      <c r="M91" s="154">
        <f t="shared" si="20"/>
        <v>0</v>
      </c>
      <c r="N91" s="154"/>
      <c r="O91" s="154"/>
      <c r="P91" s="154">
        <f t="shared" si="21"/>
        <v>0</v>
      </c>
      <c r="Q91" s="154"/>
      <c r="R91" s="154"/>
      <c r="S91" s="154">
        <f t="shared" si="22"/>
        <v>0</v>
      </c>
      <c r="T91" s="154"/>
      <c r="U91" s="154"/>
      <c r="V91" s="154">
        <f t="shared" si="23"/>
        <v>0</v>
      </c>
      <c r="W91" s="155">
        <f t="shared" si="18"/>
        <v>1850</v>
      </c>
      <c r="X91" s="156">
        <f t="shared" si="19"/>
        <v>1850</v>
      </c>
      <c r="Y91" s="156">
        <f t="shared" si="24"/>
        <v>0</v>
      </c>
      <c r="Z91" s="157">
        <f t="shared" si="25"/>
        <v>0</v>
      </c>
      <c r="AA91" s="158"/>
      <c r="AB91" s="159"/>
      <c r="AC91" s="159"/>
      <c r="AD91" s="159"/>
      <c r="AE91" s="159"/>
      <c r="AF91" s="159"/>
      <c r="AG91" s="159"/>
    </row>
    <row r="92" spans="1:33" ht="20.25" customHeight="1">
      <c r="A92" s="148" t="s">
        <v>340</v>
      </c>
      <c r="B92" s="211" t="s">
        <v>167</v>
      </c>
      <c r="C92" s="207" t="s">
        <v>168</v>
      </c>
      <c r="D92" s="214" t="s">
        <v>412</v>
      </c>
      <c r="E92" s="152"/>
      <c r="F92" s="152"/>
      <c r="G92" s="152">
        <f t="shared" si="12"/>
        <v>0</v>
      </c>
      <c r="H92" s="154"/>
      <c r="I92" s="154"/>
      <c r="J92" s="154"/>
      <c r="K92" s="154"/>
      <c r="L92" s="154"/>
      <c r="M92" s="154">
        <f t="shared" si="20"/>
        <v>0</v>
      </c>
      <c r="N92" s="154"/>
      <c r="O92" s="154"/>
      <c r="P92" s="154">
        <f t="shared" si="21"/>
        <v>0</v>
      </c>
      <c r="Q92" s="154"/>
      <c r="R92" s="154"/>
      <c r="S92" s="154">
        <f t="shared" si="22"/>
        <v>0</v>
      </c>
      <c r="T92" s="154"/>
      <c r="U92" s="154"/>
      <c r="V92" s="154">
        <f t="shared" si="23"/>
        <v>0</v>
      </c>
      <c r="W92" s="155">
        <f t="shared" si="18"/>
        <v>0</v>
      </c>
      <c r="X92" s="156">
        <f t="shared" si="19"/>
        <v>0</v>
      </c>
      <c r="Y92" s="156">
        <f t="shared" si="24"/>
        <v>0</v>
      </c>
      <c r="Z92" s="157" t="e">
        <f t="shared" si="25"/>
        <v>#DIV/0!</v>
      </c>
      <c r="AA92" s="158"/>
      <c r="AB92" s="159"/>
      <c r="AC92" s="159"/>
      <c r="AD92" s="159"/>
      <c r="AE92" s="159"/>
      <c r="AF92" s="159"/>
      <c r="AG92" s="159"/>
    </row>
    <row r="93" spans="1:33" ht="20.25" customHeight="1">
      <c r="A93" s="148" t="s">
        <v>340</v>
      </c>
      <c r="B93" s="211" t="s">
        <v>169</v>
      </c>
      <c r="C93" s="208" t="s">
        <v>170</v>
      </c>
      <c r="D93" s="208" t="s">
        <v>366</v>
      </c>
      <c r="E93" s="210">
        <v>6</v>
      </c>
      <c r="F93" s="210">
        <v>1100</v>
      </c>
      <c r="G93" s="152">
        <f t="shared" si="12"/>
        <v>6600</v>
      </c>
      <c r="H93" s="210">
        <v>6</v>
      </c>
      <c r="I93" s="210">
        <v>1100</v>
      </c>
      <c r="J93" s="153">
        <f t="shared" ref="J93:J104" si="27">H93*I93</f>
        <v>6600</v>
      </c>
      <c r="K93" s="154"/>
      <c r="L93" s="154"/>
      <c r="M93" s="154">
        <f t="shared" si="20"/>
        <v>0</v>
      </c>
      <c r="N93" s="154"/>
      <c r="O93" s="154"/>
      <c r="P93" s="154">
        <f t="shared" si="21"/>
        <v>0</v>
      </c>
      <c r="Q93" s="154"/>
      <c r="R93" s="154"/>
      <c r="S93" s="154">
        <f t="shared" si="22"/>
        <v>0</v>
      </c>
      <c r="T93" s="154"/>
      <c r="U93" s="154"/>
      <c r="V93" s="154">
        <f t="shared" si="23"/>
        <v>0</v>
      </c>
      <c r="W93" s="155">
        <f t="shared" si="18"/>
        <v>6600</v>
      </c>
      <c r="X93" s="156">
        <f t="shared" si="19"/>
        <v>6600</v>
      </c>
      <c r="Y93" s="156">
        <f t="shared" si="24"/>
        <v>0</v>
      </c>
      <c r="Z93" s="157">
        <f t="shared" si="25"/>
        <v>0</v>
      </c>
      <c r="AA93" s="158"/>
      <c r="AB93" s="159"/>
      <c r="AC93" s="159"/>
      <c r="AD93" s="159"/>
      <c r="AE93" s="159"/>
      <c r="AF93" s="159"/>
      <c r="AG93" s="159"/>
    </row>
    <row r="94" spans="1:33" ht="30" customHeight="1">
      <c r="A94" s="148" t="s">
        <v>340</v>
      </c>
      <c r="B94" s="211" t="s">
        <v>171</v>
      </c>
      <c r="C94" s="213" t="s">
        <v>172</v>
      </c>
      <c r="D94" s="208" t="s">
        <v>417</v>
      </c>
      <c r="E94" s="210">
        <v>40</v>
      </c>
      <c r="F94" s="210">
        <v>1000</v>
      </c>
      <c r="G94" s="152">
        <f t="shared" si="12"/>
        <v>40000</v>
      </c>
      <c r="H94" s="210">
        <v>40</v>
      </c>
      <c r="I94" s="210">
        <v>1000</v>
      </c>
      <c r="J94" s="153">
        <f t="shared" si="27"/>
        <v>40000</v>
      </c>
      <c r="K94" s="154"/>
      <c r="L94" s="154"/>
      <c r="M94" s="154">
        <f t="shared" si="20"/>
        <v>0</v>
      </c>
      <c r="N94" s="154"/>
      <c r="O94" s="154"/>
      <c r="P94" s="154">
        <f t="shared" si="21"/>
        <v>0</v>
      </c>
      <c r="Q94" s="154"/>
      <c r="R94" s="154"/>
      <c r="S94" s="154">
        <f t="shared" si="22"/>
        <v>0</v>
      </c>
      <c r="T94" s="154"/>
      <c r="U94" s="154"/>
      <c r="V94" s="154">
        <f t="shared" si="23"/>
        <v>0</v>
      </c>
      <c r="W94" s="155">
        <f t="shared" si="18"/>
        <v>40000</v>
      </c>
      <c r="X94" s="156">
        <f t="shared" si="19"/>
        <v>40000</v>
      </c>
      <c r="Y94" s="156">
        <f t="shared" si="24"/>
        <v>0</v>
      </c>
      <c r="Z94" s="157">
        <f t="shared" si="25"/>
        <v>0</v>
      </c>
      <c r="AA94" s="158"/>
      <c r="AB94" s="159"/>
      <c r="AC94" s="159"/>
      <c r="AD94" s="159"/>
      <c r="AE94" s="159"/>
      <c r="AF94" s="159"/>
      <c r="AG94" s="159"/>
    </row>
    <row r="95" spans="1:33" ht="30" customHeight="1">
      <c r="A95" s="148" t="s">
        <v>340</v>
      </c>
      <c r="B95" s="211" t="s">
        <v>173</v>
      </c>
      <c r="C95" s="213" t="s">
        <v>174</v>
      </c>
      <c r="D95" s="208" t="s">
        <v>417</v>
      </c>
      <c r="E95" s="210">
        <v>80</v>
      </c>
      <c r="F95" s="210">
        <v>1390</v>
      </c>
      <c r="G95" s="152">
        <f t="shared" si="12"/>
        <v>111200</v>
      </c>
      <c r="H95" s="210">
        <v>80</v>
      </c>
      <c r="I95" s="210">
        <v>1390</v>
      </c>
      <c r="J95" s="153">
        <f t="shared" si="27"/>
        <v>111200</v>
      </c>
      <c r="K95" s="154"/>
      <c r="L95" s="154"/>
      <c r="M95" s="154">
        <f t="shared" si="20"/>
        <v>0</v>
      </c>
      <c r="N95" s="154"/>
      <c r="O95" s="154"/>
      <c r="P95" s="154">
        <f t="shared" si="21"/>
        <v>0</v>
      </c>
      <c r="Q95" s="154"/>
      <c r="R95" s="154"/>
      <c r="S95" s="154">
        <f t="shared" si="22"/>
        <v>0</v>
      </c>
      <c r="T95" s="154"/>
      <c r="U95" s="154"/>
      <c r="V95" s="154">
        <f t="shared" si="23"/>
        <v>0</v>
      </c>
      <c r="W95" s="155">
        <f t="shared" si="18"/>
        <v>111200</v>
      </c>
      <c r="X95" s="156">
        <f t="shared" si="19"/>
        <v>111200</v>
      </c>
      <c r="Y95" s="156">
        <f t="shared" si="24"/>
        <v>0</v>
      </c>
      <c r="Z95" s="157">
        <f t="shared" si="25"/>
        <v>0</v>
      </c>
      <c r="AA95" s="158"/>
      <c r="AB95" s="159"/>
      <c r="AC95" s="159"/>
      <c r="AD95" s="159"/>
      <c r="AE95" s="159"/>
      <c r="AF95" s="159"/>
      <c r="AG95" s="159"/>
    </row>
    <row r="96" spans="1:33" ht="19.5" customHeight="1">
      <c r="A96" s="148" t="s">
        <v>340</v>
      </c>
      <c r="B96" s="211" t="s">
        <v>175</v>
      </c>
      <c r="C96" s="208" t="s">
        <v>176</v>
      </c>
      <c r="D96" s="208" t="s">
        <v>366</v>
      </c>
      <c r="E96" s="210">
        <v>2</v>
      </c>
      <c r="F96" s="210">
        <v>6300</v>
      </c>
      <c r="G96" s="152">
        <f t="shared" si="12"/>
        <v>12600</v>
      </c>
      <c r="H96" s="210">
        <v>2</v>
      </c>
      <c r="I96" s="210">
        <v>6300</v>
      </c>
      <c r="J96" s="153">
        <f t="shared" si="27"/>
        <v>12600</v>
      </c>
      <c r="K96" s="154"/>
      <c r="L96" s="154"/>
      <c r="M96" s="154">
        <f t="shared" si="20"/>
        <v>0</v>
      </c>
      <c r="N96" s="154"/>
      <c r="O96" s="154"/>
      <c r="P96" s="154">
        <f t="shared" si="21"/>
        <v>0</v>
      </c>
      <c r="Q96" s="154"/>
      <c r="R96" s="154"/>
      <c r="S96" s="154">
        <f t="shared" si="22"/>
        <v>0</v>
      </c>
      <c r="T96" s="154"/>
      <c r="U96" s="154"/>
      <c r="V96" s="154">
        <f t="shared" si="23"/>
        <v>0</v>
      </c>
      <c r="W96" s="155">
        <f t="shared" si="18"/>
        <v>12600</v>
      </c>
      <c r="X96" s="156">
        <f t="shared" si="19"/>
        <v>12600</v>
      </c>
      <c r="Y96" s="156">
        <f t="shared" si="24"/>
        <v>0</v>
      </c>
      <c r="Z96" s="157">
        <f t="shared" si="25"/>
        <v>0</v>
      </c>
      <c r="AA96" s="158"/>
      <c r="AB96" s="159"/>
      <c r="AC96" s="159"/>
      <c r="AD96" s="159"/>
      <c r="AE96" s="159"/>
      <c r="AF96" s="159"/>
      <c r="AG96" s="159"/>
    </row>
    <row r="97" spans="1:33" ht="20.25" customHeight="1">
      <c r="A97" s="148" t="s">
        <v>340</v>
      </c>
      <c r="B97" s="211" t="s">
        <v>177</v>
      </c>
      <c r="C97" s="208" t="s">
        <v>178</v>
      </c>
      <c r="D97" s="208" t="s">
        <v>366</v>
      </c>
      <c r="E97" s="210">
        <v>90</v>
      </c>
      <c r="F97" s="210">
        <v>250</v>
      </c>
      <c r="G97" s="152">
        <f t="shared" si="12"/>
        <v>22500</v>
      </c>
      <c r="H97" s="210">
        <v>90</v>
      </c>
      <c r="I97" s="210">
        <v>250</v>
      </c>
      <c r="J97" s="153">
        <f t="shared" si="27"/>
        <v>22500</v>
      </c>
      <c r="K97" s="154"/>
      <c r="L97" s="154"/>
      <c r="M97" s="154">
        <f t="shared" si="20"/>
        <v>0</v>
      </c>
      <c r="N97" s="154"/>
      <c r="O97" s="154"/>
      <c r="P97" s="154">
        <f t="shared" si="21"/>
        <v>0</v>
      </c>
      <c r="Q97" s="154"/>
      <c r="R97" s="154"/>
      <c r="S97" s="154">
        <f t="shared" si="22"/>
        <v>0</v>
      </c>
      <c r="T97" s="154"/>
      <c r="U97" s="154"/>
      <c r="V97" s="154">
        <f t="shared" si="23"/>
        <v>0</v>
      </c>
      <c r="W97" s="155">
        <f t="shared" si="18"/>
        <v>22500</v>
      </c>
      <c r="X97" s="156">
        <f t="shared" si="19"/>
        <v>22500</v>
      </c>
      <c r="Y97" s="156">
        <f t="shared" si="24"/>
        <v>0</v>
      </c>
      <c r="Z97" s="157">
        <f t="shared" si="25"/>
        <v>0</v>
      </c>
      <c r="AA97" s="158"/>
      <c r="AB97" s="159"/>
      <c r="AC97" s="159"/>
      <c r="AD97" s="159"/>
      <c r="AE97" s="159"/>
      <c r="AF97" s="159"/>
      <c r="AG97" s="159"/>
    </row>
    <row r="98" spans="1:33" ht="19" customHeight="1">
      <c r="A98" s="148" t="s">
        <v>340</v>
      </c>
      <c r="B98" s="211" t="s">
        <v>179</v>
      </c>
      <c r="C98" s="208" t="s">
        <v>180</v>
      </c>
      <c r="D98" s="208" t="s">
        <v>366</v>
      </c>
      <c r="E98" s="210">
        <v>4</v>
      </c>
      <c r="F98" s="210">
        <v>750</v>
      </c>
      <c r="G98" s="152">
        <f t="shared" si="12"/>
        <v>3000</v>
      </c>
      <c r="H98" s="210">
        <v>4</v>
      </c>
      <c r="I98" s="210">
        <v>750</v>
      </c>
      <c r="J98" s="153">
        <f t="shared" si="27"/>
        <v>3000</v>
      </c>
      <c r="K98" s="154"/>
      <c r="L98" s="154"/>
      <c r="M98" s="154">
        <f t="shared" si="20"/>
        <v>0</v>
      </c>
      <c r="N98" s="154"/>
      <c r="O98" s="154"/>
      <c r="P98" s="154">
        <f t="shared" si="21"/>
        <v>0</v>
      </c>
      <c r="Q98" s="154"/>
      <c r="R98" s="154"/>
      <c r="S98" s="154">
        <f t="shared" si="22"/>
        <v>0</v>
      </c>
      <c r="T98" s="154"/>
      <c r="U98" s="154"/>
      <c r="V98" s="154">
        <f t="shared" si="23"/>
        <v>0</v>
      </c>
      <c r="W98" s="155">
        <f t="shared" si="18"/>
        <v>3000</v>
      </c>
      <c r="X98" s="156">
        <f t="shared" si="19"/>
        <v>3000</v>
      </c>
      <c r="Y98" s="156">
        <f t="shared" si="24"/>
        <v>0</v>
      </c>
      <c r="Z98" s="157">
        <f t="shared" si="25"/>
        <v>0</v>
      </c>
      <c r="AA98" s="158"/>
      <c r="AB98" s="159"/>
      <c r="AC98" s="159"/>
      <c r="AD98" s="159"/>
      <c r="AE98" s="159"/>
      <c r="AF98" s="159"/>
      <c r="AG98" s="159"/>
    </row>
    <row r="99" spans="1:33" ht="20.25" customHeight="1">
      <c r="A99" s="148" t="s">
        <v>340</v>
      </c>
      <c r="B99" s="211" t="s">
        <v>181</v>
      </c>
      <c r="C99" s="208" t="s">
        <v>182</v>
      </c>
      <c r="D99" s="208" t="s">
        <v>418</v>
      </c>
      <c r="E99" s="210">
        <v>4</v>
      </c>
      <c r="F99" s="210">
        <v>500</v>
      </c>
      <c r="G99" s="152">
        <f t="shared" si="12"/>
        <v>2000</v>
      </c>
      <c r="H99" s="210">
        <v>4</v>
      </c>
      <c r="I99" s="210">
        <v>500</v>
      </c>
      <c r="J99" s="153">
        <f t="shared" si="27"/>
        <v>2000</v>
      </c>
      <c r="K99" s="154"/>
      <c r="L99" s="154"/>
      <c r="M99" s="154">
        <f t="shared" si="20"/>
        <v>0</v>
      </c>
      <c r="N99" s="154"/>
      <c r="O99" s="154"/>
      <c r="P99" s="154">
        <f t="shared" si="21"/>
        <v>0</v>
      </c>
      <c r="Q99" s="154"/>
      <c r="R99" s="154"/>
      <c r="S99" s="154">
        <f t="shared" si="22"/>
        <v>0</v>
      </c>
      <c r="T99" s="154"/>
      <c r="U99" s="154"/>
      <c r="V99" s="154">
        <f t="shared" si="23"/>
        <v>0</v>
      </c>
      <c r="W99" s="155">
        <f t="shared" si="18"/>
        <v>2000</v>
      </c>
      <c r="X99" s="156">
        <f t="shared" si="19"/>
        <v>2000</v>
      </c>
      <c r="Y99" s="156">
        <f t="shared" si="24"/>
        <v>0</v>
      </c>
      <c r="Z99" s="157">
        <f t="shared" si="25"/>
        <v>0</v>
      </c>
      <c r="AA99" s="158"/>
      <c r="AB99" s="159"/>
      <c r="AC99" s="159"/>
      <c r="AD99" s="159"/>
      <c r="AE99" s="159"/>
      <c r="AF99" s="159"/>
      <c r="AG99" s="159"/>
    </row>
    <row r="100" spans="1:33" ht="19.5" customHeight="1">
      <c r="A100" s="148" t="s">
        <v>340</v>
      </c>
      <c r="B100" s="211" t="s">
        <v>183</v>
      </c>
      <c r="C100" s="208" t="s">
        <v>166</v>
      </c>
      <c r="D100" s="208" t="s">
        <v>418</v>
      </c>
      <c r="E100" s="210">
        <v>1</v>
      </c>
      <c r="F100" s="210">
        <v>1847</v>
      </c>
      <c r="G100" s="152">
        <f t="shared" si="12"/>
        <v>1847</v>
      </c>
      <c r="H100" s="210">
        <v>1</v>
      </c>
      <c r="I100" s="210">
        <v>1847</v>
      </c>
      <c r="J100" s="153">
        <f t="shared" si="27"/>
        <v>1847</v>
      </c>
      <c r="K100" s="154"/>
      <c r="L100" s="154"/>
      <c r="M100" s="154">
        <f t="shared" si="20"/>
        <v>0</v>
      </c>
      <c r="N100" s="154"/>
      <c r="O100" s="154"/>
      <c r="P100" s="154">
        <f t="shared" si="21"/>
        <v>0</v>
      </c>
      <c r="Q100" s="154"/>
      <c r="R100" s="154"/>
      <c r="S100" s="154">
        <f t="shared" si="22"/>
        <v>0</v>
      </c>
      <c r="T100" s="154"/>
      <c r="U100" s="154"/>
      <c r="V100" s="154">
        <f t="shared" si="23"/>
        <v>0</v>
      </c>
      <c r="W100" s="155">
        <f t="shared" si="18"/>
        <v>1847</v>
      </c>
      <c r="X100" s="156">
        <f t="shared" si="19"/>
        <v>1847</v>
      </c>
      <c r="Y100" s="156">
        <f t="shared" si="24"/>
        <v>0</v>
      </c>
      <c r="Z100" s="157">
        <f t="shared" si="25"/>
        <v>0</v>
      </c>
      <c r="AA100" s="158"/>
      <c r="AB100" s="159"/>
      <c r="AC100" s="159"/>
      <c r="AD100" s="159"/>
      <c r="AE100" s="159"/>
      <c r="AF100" s="159"/>
      <c r="AG100" s="159"/>
    </row>
    <row r="101" spans="1:33" ht="17" customHeight="1">
      <c r="A101" s="148" t="s">
        <v>340</v>
      </c>
      <c r="B101" s="211" t="s">
        <v>184</v>
      </c>
      <c r="C101" s="207" t="s">
        <v>185</v>
      </c>
      <c r="D101" s="208" t="s">
        <v>414</v>
      </c>
      <c r="E101" s="210">
        <v>36</v>
      </c>
      <c r="F101" s="210">
        <v>2250</v>
      </c>
      <c r="G101" s="152">
        <f t="shared" si="12"/>
        <v>81000</v>
      </c>
      <c r="H101" s="210">
        <v>36</v>
      </c>
      <c r="I101" s="210">
        <v>2250</v>
      </c>
      <c r="J101" s="153">
        <f t="shared" si="27"/>
        <v>81000</v>
      </c>
      <c r="K101" s="154"/>
      <c r="L101" s="154"/>
      <c r="M101" s="154">
        <f t="shared" si="20"/>
        <v>0</v>
      </c>
      <c r="N101" s="154"/>
      <c r="O101" s="154"/>
      <c r="P101" s="154">
        <f t="shared" si="21"/>
        <v>0</v>
      </c>
      <c r="Q101" s="154"/>
      <c r="R101" s="154"/>
      <c r="S101" s="154">
        <f t="shared" si="22"/>
        <v>0</v>
      </c>
      <c r="T101" s="154"/>
      <c r="U101" s="154"/>
      <c r="V101" s="154">
        <f t="shared" si="23"/>
        <v>0</v>
      </c>
      <c r="W101" s="155">
        <f t="shared" si="18"/>
        <v>81000</v>
      </c>
      <c r="X101" s="156">
        <f t="shared" si="19"/>
        <v>81000</v>
      </c>
      <c r="Y101" s="156">
        <f t="shared" si="24"/>
        <v>0</v>
      </c>
      <c r="Z101" s="157">
        <f t="shared" si="25"/>
        <v>0</v>
      </c>
      <c r="AA101" s="158"/>
      <c r="AB101" s="159"/>
      <c r="AC101" s="159"/>
      <c r="AD101" s="159"/>
      <c r="AE101" s="159"/>
      <c r="AF101" s="159"/>
      <c r="AG101" s="159"/>
    </row>
    <row r="102" spans="1:33" ht="17.5" customHeight="1">
      <c r="A102" s="148" t="s">
        <v>340</v>
      </c>
      <c r="B102" s="211" t="s">
        <v>186</v>
      </c>
      <c r="C102" s="207" t="s">
        <v>187</v>
      </c>
      <c r="D102" s="208" t="s">
        <v>366</v>
      </c>
      <c r="E102" s="152">
        <v>850</v>
      </c>
      <c r="F102" s="152">
        <v>45</v>
      </c>
      <c r="G102" s="152">
        <f t="shared" si="12"/>
        <v>38250</v>
      </c>
      <c r="H102" s="153">
        <v>850</v>
      </c>
      <c r="I102" s="153">
        <v>45</v>
      </c>
      <c r="J102" s="153">
        <f t="shared" si="27"/>
        <v>38250</v>
      </c>
      <c r="K102" s="154"/>
      <c r="L102" s="154"/>
      <c r="M102" s="154">
        <f t="shared" si="20"/>
        <v>0</v>
      </c>
      <c r="N102" s="154"/>
      <c r="O102" s="154"/>
      <c r="P102" s="154">
        <f t="shared" si="21"/>
        <v>0</v>
      </c>
      <c r="Q102" s="154"/>
      <c r="R102" s="154"/>
      <c r="S102" s="154">
        <f t="shared" si="22"/>
        <v>0</v>
      </c>
      <c r="T102" s="154"/>
      <c r="U102" s="154"/>
      <c r="V102" s="154">
        <f t="shared" si="23"/>
        <v>0</v>
      </c>
      <c r="W102" s="155">
        <f t="shared" si="18"/>
        <v>38250</v>
      </c>
      <c r="X102" s="156">
        <f t="shared" si="19"/>
        <v>38250</v>
      </c>
      <c r="Y102" s="156">
        <f t="shared" si="24"/>
        <v>0</v>
      </c>
      <c r="Z102" s="157">
        <f t="shared" si="25"/>
        <v>0</v>
      </c>
      <c r="AA102" s="158"/>
      <c r="AB102" s="159"/>
      <c r="AC102" s="159"/>
      <c r="AD102" s="159"/>
      <c r="AE102" s="159"/>
      <c r="AF102" s="159"/>
      <c r="AG102" s="159"/>
    </row>
    <row r="103" spans="1:33" ht="20.25" customHeight="1">
      <c r="A103" s="148" t="s">
        <v>340</v>
      </c>
      <c r="B103" s="211" t="s">
        <v>188</v>
      </c>
      <c r="C103" s="215" t="s">
        <v>189</v>
      </c>
      <c r="D103" s="208" t="s">
        <v>413</v>
      </c>
      <c r="E103" s="209">
        <v>450</v>
      </c>
      <c r="F103" s="210">
        <v>80</v>
      </c>
      <c r="G103" s="152">
        <f t="shared" si="12"/>
        <v>36000</v>
      </c>
      <c r="H103" s="209">
        <v>450</v>
      </c>
      <c r="I103" s="210">
        <v>80</v>
      </c>
      <c r="J103" s="153">
        <f t="shared" si="27"/>
        <v>36000</v>
      </c>
      <c r="K103" s="154"/>
      <c r="L103" s="154"/>
      <c r="M103" s="154">
        <f t="shared" si="20"/>
        <v>0</v>
      </c>
      <c r="N103" s="154"/>
      <c r="O103" s="154"/>
      <c r="P103" s="154">
        <f t="shared" si="21"/>
        <v>0</v>
      </c>
      <c r="Q103" s="154"/>
      <c r="R103" s="154"/>
      <c r="S103" s="154">
        <f t="shared" si="22"/>
        <v>0</v>
      </c>
      <c r="T103" s="154"/>
      <c r="U103" s="154"/>
      <c r="V103" s="154">
        <f t="shared" si="23"/>
        <v>0</v>
      </c>
      <c r="W103" s="155">
        <f t="shared" si="18"/>
        <v>36000</v>
      </c>
      <c r="X103" s="156">
        <f t="shared" si="19"/>
        <v>36000</v>
      </c>
      <c r="Y103" s="156">
        <f t="shared" si="24"/>
        <v>0</v>
      </c>
      <c r="Z103" s="157">
        <f t="shared" si="25"/>
        <v>0</v>
      </c>
      <c r="AA103" s="158"/>
      <c r="AB103" s="159"/>
      <c r="AC103" s="159"/>
      <c r="AD103" s="159"/>
      <c r="AE103" s="159"/>
      <c r="AF103" s="159"/>
      <c r="AG103" s="159"/>
    </row>
    <row r="104" spans="1:33" ht="20.25" customHeight="1">
      <c r="A104" s="148" t="s">
        <v>340</v>
      </c>
      <c r="B104" s="211" t="s">
        <v>190</v>
      </c>
      <c r="C104" s="207" t="s">
        <v>191</v>
      </c>
      <c r="D104" s="214" t="s">
        <v>366</v>
      </c>
      <c r="E104" s="152">
        <v>26</v>
      </c>
      <c r="F104" s="152">
        <v>1000</v>
      </c>
      <c r="G104" s="152">
        <f t="shared" si="12"/>
        <v>26000</v>
      </c>
      <c r="H104" s="153">
        <v>26</v>
      </c>
      <c r="I104" s="153">
        <v>1000</v>
      </c>
      <c r="J104" s="153">
        <f t="shared" si="27"/>
        <v>26000</v>
      </c>
      <c r="K104" s="154"/>
      <c r="L104" s="154"/>
      <c r="M104" s="154">
        <f t="shared" si="20"/>
        <v>0</v>
      </c>
      <c r="N104" s="154"/>
      <c r="O104" s="154"/>
      <c r="P104" s="154">
        <f t="shared" si="21"/>
        <v>0</v>
      </c>
      <c r="Q104" s="154"/>
      <c r="R104" s="154"/>
      <c r="S104" s="154">
        <f t="shared" si="22"/>
        <v>0</v>
      </c>
      <c r="T104" s="154"/>
      <c r="U104" s="154"/>
      <c r="V104" s="154">
        <f t="shared" si="23"/>
        <v>0</v>
      </c>
      <c r="W104" s="155">
        <f t="shared" si="18"/>
        <v>26000</v>
      </c>
      <c r="X104" s="156">
        <f t="shared" si="19"/>
        <v>26000</v>
      </c>
      <c r="Y104" s="156">
        <f t="shared" si="24"/>
        <v>0</v>
      </c>
      <c r="Z104" s="157">
        <f t="shared" si="25"/>
        <v>0</v>
      </c>
      <c r="AA104" s="158"/>
      <c r="AB104" s="159"/>
      <c r="AC104" s="159"/>
      <c r="AD104" s="159"/>
      <c r="AE104" s="159"/>
      <c r="AF104" s="159"/>
      <c r="AG104" s="159"/>
    </row>
    <row r="105" spans="1:33" ht="15.5" customHeight="1">
      <c r="A105" s="139" t="s">
        <v>337</v>
      </c>
      <c r="B105" s="140" t="s">
        <v>419</v>
      </c>
      <c r="C105" s="167" t="s">
        <v>420</v>
      </c>
      <c r="D105" s="168"/>
      <c r="E105" s="169">
        <f>SUM(E106:E108)</f>
        <v>0</v>
      </c>
      <c r="F105" s="169"/>
      <c r="G105" s="169">
        <f>SUM(G106:G108)</f>
        <v>0</v>
      </c>
      <c r="H105" s="169">
        <f>SUM(H106:H108)</f>
        <v>0</v>
      </c>
      <c r="I105" s="169"/>
      <c r="J105" s="169">
        <f>SUM(J106:J108)</f>
        <v>0</v>
      </c>
      <c r="K105" s="169">
        <f>SUM(K106:K108)</f>
        <v>0</v>
      </c>
      <c r="L105" s="169"/>
      <c r="M105" s="169">
        <f>SUM(M106:M108)</f>
        <v>0</v>
      </c>
      <c r="N105" s="169">
        <f>SUM(N106:N108)</f>
        <v>0</v>
      </c>
      <c r="O105" s="169"/>
      <c r="P105" s="169">
        <f>SUM(P106:P108)</f>
        <v>0</v>
      </c>
      <c r="Q105" s="169">
        <f>SUM(Q106:Q108)</f>
        <v>0</v>
      </c>
      <c r="R105" s="169"/>
      <c r="S105" s="169">
        <f>SUM(S106:S108)</f>
        <v>0</v>
      </c>
      <c r="T105" s="169">
        <f>SUM(T106:T108)</f>
        <v>0</v>
      </c>
      <c r="U105" s="169"/>
      <c r="V105" s="169">
        <f>SUM(V106:V108)</f>
        <v>0</v>
      </c>
      <c r="W105" s="169">
        <f>SUM(W106:W108)</f>
        <v>0</v>
      </c>
      <c r="X105" s="169">
        <f>SUM(X106:X108)</f>
        <v>0</v>
      </c>
      <c r="Y105" s="169">
        <f t="shared" si="24"/>
        <v>0</v>
      </c>
      <c r="Z105" s="169" t="e">
        <f t="shared" si="25"/>
        <v>#DIV/0!</v>
      </c>
      <c r="AA105" s="171"/>
      <c r="AB105" s="147"/>
      <c r="AC105" s="147"/>
      <c r="AD105" s="147"/>
      <c r="AE105" s="147"/>
      <c r="AF105" s="147"/>
      <c r="AG105" s="147"/>
    </row>
    <row r="106" spans="1:33" ht="30" customHeight="1">
      <c r="A106" s="148" t="s">
        <v>340</v>
      </c>
      <c r="B106" s="149" t="s">
        <v>421</v>
      </c>
      <c r="C106" s="216" t="s">
        <v>422</v>
      </c>
      <c r="D106" s="151" t="s">
        <v>423</v>
      </c>
      <c r="E106" s="154"/>
      <c r="F106" s="154"/>
      <c r="G106" s="154">
        <f>E106*F106</f>
        <v>0</v>
      </c>
      <c r="H106" s="154"/>
      <c r="I106" s="154"/>
      <c r="J106" s="154">
        <f>H106*I106</f>
        <v>0</v>
      </c>
      <c r="K106" s="154"/>
      <c r="L106" s="154"/>
      <c r="M106" s="154">
        <f>K106*L106</f>
        <v>0</v>
      </c>
      <c r="N106" s="154"/>
      <c r="O106" s="154"/>
      <c r="P106" s="154">
        <f>N106*O106</f>
        <v>0</v>
      </c>
      <c r="Q106" s="154"/>
      <c r="R106" s="154"/>
      <c r="S106" s="154">
        <f>Q106*R106</f>
        <v>0</v>
      </c>
      <c r="T106" s="154"/>
      <c r="U106" s="154"/>
      <c r="V106" s="154">
        <f>T106*U106</f>
        <v>0</v>
      </c>
      <c r="W106" s="155">
        <f>G106+M106+S106</f>
        <v>0</v>
      </c>
      <c r="X106" s="156">
        <f>J106+P106+V106</f>
        <v>0</v>
      </c>
      <c r="Y106" s="156">
        <f t="shared" si="24"/>
        <v>0</v>
      </c>
      <c r="Z106" s="157" t="e">
        <f t="shared" si="25"/>
        <v>#DIV/0!</v>
      </c>
      <c r="AA106" s="158"/>
      <c r="AB106" s="159"/>
      <c r="AC106" s="159"/>
      <c r="AD106" s="159"/>
      <c r="AE106" s="159"/>
      <c r="AF106" s="159"/>
      <c r="AG106" s="159"/>
    </row>
    <row r="107" spans="1:33" ht="30" customHeight="1">
      <c r="A107" s="148" t="s">
        <v>340</v>
      </c>
      <c r="B107" s="149" t="s">
        <v>424</v>
      </c>
      <c r="C107" s="216" t="s">
        <v>425</v>
      </c>
      <c r="D107" s="151" t="s">
        <v>423</v>
      </c>
      <c r="E107" s="154"/>
      <c r="F107" s="154"/>
      <c r="G107" s="154">
        <f>E107*F107</f>
        <v>0</v>
      </c>
      <c r="H107" s="154"/>
      <c r="I107" s="154"/>
      <c r="J107" s="154">
        <f>H107*I107</f>
        <v>0</v>
      </c>
      <c r="K107" s="154"/>
      <c r="L107" s="154"/>
      <c r="M107" s="154">
        <f>K107*L107</f>
        <v>0</v>
      </c>
      <c r="N107" s="154"/>
      <c r="O107" s="154"/>
      <c r="P107" s="154">
        <f>N107*O107</f>
        <v>0</v>
      </c>
      <c r="Q107" s="154"/>
      <c r="R107" s="154"/>
      <c r="S107" s="154">
        <f>Q107*R107</f>
        <v>0</v>
      </c>
      <c r="T107" s="154"/>
      <c r="U107" s="154"/>
      <c r="V107" s="154">
        <f>T107*U107</f>
        <v>0</v>
      </c>
      <c r="W107" s="155">
        <f>G107+M107+S107</f>
        <v>0</v>
      </c>
      <c r="X107" s="156">
        <f>J107+P107+V107</f>
        <v>0</v>
      </c>
      <c r="Y107" s="156">
        <f t="shared" si="24"/>
        <v>0</v>
      </c>
      <c r="Z107" s="157" t="e">
        <f t="shared" si="25"/>
        <v>#DIV/0!</v>
      </c>
      <c r="AA107" s="158"/>
      <c r="AB107" s="159"/>
      <c r="AC107" s="159"/>
      <c r="AD107" s="159"/>
      <c r="AE107" s="159"/>
      <c r="AF107" s="159"/>
      <c r="AG107" s="159"/>
    </row>
    <row r="108" spans="1:33" ht="30" customHeight="1">
      <c r="A108" s="162" t="s">
        <v>340</v>
      </c>
      <c r="B108" s="149" t="s">
        <v>426</v>
      </c>
      <c r="C108" s="217" t="s">
        <v>427</v>
      </c>
      <c r="D108" s="164" t="s">
        <v>423</v>
      </c>
      <c r="E108" s="165"/>
      <c r="F108" s="165"/>
      <c r="G108" s="165">
        <f>E108*F108</f>
        <v>0</v>
      </c>
      <c r="H108" s="165"/>
      <c r="I108" s="165"/>
      <c r="J108" s="165">
        <f>H108*I108</f>
        <v>0</v>
      </c>
      <c r="K108" s="165"/>
      <c r="L108" s="165"/>
      <c r="M108" s="165">
        <f>K108*L108</f>
        <v>0</v>
      </c>
      <c r="N108" s="165"/>
      <c r="O108" s="165"/>
      <c r="P108" s="165">
        <f>N108*O108</f>
        <v>0</v>
      </c>
      <c r="Q108" s="165"/>
      <c r="R108" s="165"/>
      <c r="S108" s="165">
        <f>Q108*R108</f>
        <v>0</v>
      </c>
      <c r="T108" s="165"/>
      <c r="U108" s="165"/>
      <c r="V108" s="165">
        <f>T108*U108</f>
        <v>0</v>
      </c>
      <c r="W108" s="173">
        <f>G108+M108+S108</f>
        <v>0</v>
      </c>
      <c r="X108" s="156">
        <f>J108+P108+V108</f>
        <v>0</v>
      </c>
      <c r="Y108" s="156">
        <f t="shared" si="24"/>
        <v>0</v>
      </c>
      <c r="Z108" s="157" t="e">
        <f t="shared" si="25"/>
        <v>#DIV/0!</v>
      </c>
      <c r="AA108" s="166"/>
      <c r="AB108" s="159"/>
      <c r="AC108" s="159"/>
      <c r="AD108" s="159"/>
      <c r="AE108" s="159"/>
      <c r="AF108" s="159"/>
      <c r="AG108" s="159"/>
    </row>
    <row r="109" spans="1:33" ht="15.5" customHeight="1">
      <c r="A109" s="139" t="s">
        <v>337</v>
      </c>
      <c r="B109" s="140" t="s">
        <v>428</v>
      </c>
      <c r="C109" s="167" t="s">
        <v>429</v>
      </c>
      <c r="D109" s="168"/>
      <c r="E109" s="169">
        <f>SUM(E110:E112)</f>
        <v>1</v>
      </c>
      <c r="F109" s="169"/>
      <c r="G109" s="169">
        <f>SUM(G110:G112)</f>
        <v>49000</v>
      </c>
      <c r="H109" s="169">
        <f>SUM(H110:H112)</f>
        <v>1</v>
      </c>
      <c r="I109" s="169"/>
      <c r="J109" s="169">
        <f>SUM(J110:J112)</f>
        <v>49000</v>
      </c>
      <c r="K109" s="169">
        <f>SUM(K110:K112)</f>
        <v>0</v>
      </c>
      <c r="L109" s="169"/>
      <c r="M109" s="169">
        <f>SUM(M110:M112)</f>
        <v>0</v>
      </c>
      <c r="N109" s="169">
        <f>SUM(N110:N112)</f>
        <v>0</v>
      </c>
      <c r="O109" s="169"/>
      <c r="P109" s="169">
        <f>SUM(P110:P112)</f>
        <v>0</v>
      </c>
      <c r="Q109" s="169">
        <f>SUM(Q110:Q112)</f>
        <v>0</v>
      </c>
      <c r="R109" s="169"/>
      <c r="S109" s="169">
        <f>SUM(S110:S112)</f>
        <v>0</v>
      </c>
      <c r="T109" s="169">
        <f>SUM(T110:T112)</f>
        <v>0</v>
      </c>
      <c r="U109" s="169"/>
      <c r="V109" s="169">
        <f>SUM(V110:V112)</f>
        <v>0</v>
      </c>
      <c r="W109" s="169">
        <f>SUM(W110:W112)</f>
        <v>49000</v>
      </c>
      <c r="X109" s="169">
        <f>SUM(X110:X112)</f>
        <v>49000</v>
      </c>
      <c r="Y109" s="169">
        <f t="shared" si="24"/>
        <v>0</v>
      </c>
      <c r="Z109" s="169">
        <f t="shared" si="25"/>
        <v>0</v>
      </c>
      <c r="AA109" s="171"/>
      <c r="AB109" s="147"/>
      <c r="AC109" s="147"/>
      <c r="AD109" s="147"/>
      <c r="AE109" s="147"/>
      <c r="AF109" s="147"/>
      <c r="AG109" s="147"/>
    </row>
    <row r="110" spans="1:33" ht="30" customHeight="1">
      <c r="A110" s="148" t="s">
        <v>340</v>
      </c>
      <c r="B110" s="206" t="s">
        <v>192</v>
      </c>
      <c r="C110" s="218" t="s">
        <v>193</v>
      </c>
      <c r="D110" s="151" t="s">
        <v>366</v>
      </c>
      <c r="E110" s="152">
        <v>1</v>
      </c>
      <c r="F110" s="152">
        <v>49000</v>
      </c>
      <c r="G110" s="154">
        <f>E110*F110</f>
        <v>49000</v>
      </c>
      <c r="H110" s="153">
        <v>1</v>
      </c>
      <c r="I110" s="153">
        <v>49000</v>
      </c>
      <c r="J110" s="153">
        <f>H110*I110</f>
        <v>49000</v>
      </c>
      <c r="K110" s="154"/>
      <c r="L110" s="154"/>
      <c r="M110" s="154">
        <f>K110*L110</f>
        <v>0</v>
      </c>
      <c r="N110" s="154"/>
      <c r="O110" s="154"/>
      <c r="P110" s="154">
        <f>N110*O110</f>
        <v>0</v>
      </c>
      <c r="Q110" s="154"/>
      <c r="R110" s="154"/>
      <c r="S110" s="154">
        <f>Q110*R110</f>
        <v>0</v>
      </c>
      <c r="T110" s="154"/>
      <c r="U110" s="154"/>
      <c r="V110" s="154">
        <f>T110*U110</f>
        <v>0</v>
      </c>
      <c r="W110" s="155">
        <f>G110+M110+S110</f>
        <v>49000</v>
      </c>
      <c r="X110" s="156">
        <f>J110+P110+V110</f>
        <v>49000</v>
      </c>
      <c r="Y110" s="156">
        <f t="shared" si="24"/>
        <v>0</v>
      </c>
      <c r="Z110" s="157">
        <f t="shared" si="25"/>
        <v>0</v>
      </c>
      <c r="AA110" s="158"/>
      <c r="AB110" s="159"/>
      <c r="AC110" s="159"/>
      <c r="AD110" s="159"/>
      <c r="AE110" s="159"/>
      <c r="AF110" s="159"/>
      <c r="AG110" s="159"/>
    </row>
    <row r="111" spans="1:33" ht="30" customHeight="1">
      <c r="A111" s="148" t="s">
        <v>340</v>
      </c>
      <c r="B111" s="149" t="s">
        <v>430</v>
      </c>
      <c r="C111" s="172" t="s">
        <v>431</v>
      </c>
      <c r="D111" s="151" t="s">
        <v>366</v>
      </c>
      <c r="E111" s="154"/>
      <c r="F111" s="154"/>
      <c r="G111" s="154">
        <f>E111*F111</f>
        <v>0</v>
      </c>
      <c r="H111" s="154"/>
      <c r="I111" s="154"/>
      <c r="J111" s="154">
        <f>H111*I111</f>
        <v>0</v>
      </c>
      <c r="K111" s="154"/>
      <c r="L111" s="154"/>
      <c r="M111" s="154">
        <f>K111*L111</f>
        <v>0</v>
      </c>
      <c r="N111" s="154"/>
      <c r="O111" s="154"/>
      <c r="P111" s="154">
        <f>N111*O111</f>
        <v>0</v>
      </c>
      <c r="Q111" s="154"/>
      <c r="R111" s="154"/>
      <c r="S111" s="154">
        <f>Q111*R111</f>
        <v>0</v>
      </c>
      <c r="T111" s="154"/>
      <c r="U111" s="154"/>
      <c r="V111" s="154">
        <f>T111*U111</f>
        <v>0</v>
      </c>
      <c r="W111" s="155">
        <f>G111+M111+S111</f>
        <v>0</v>
      </c>
      <c r="X111" s="156">
        <f>J111+P111+V111</f>
        <v>0</v>
      </c>
      <c r="Y111" s="156">
        <f t="shared" si="24"/>
        <v>0</v>
      </c>
      <c r="Z111" s="157" t="e">
        <f t="shared" si="25"/>
        <v>#DIV/0!</v>
      </c>
      <c r="AA111" s="158"/>
      <c r="AB111" s="159"/>
      <c r="AC111" s="159"/>
      <c r="AD111" s="159"/>
      <c r="AE111" s="159"/>
      <c r="AF111" s="159"/>
      <c r="AG111" s="159"/>
    </row>
    <row r="112" spans="1:33" ht="30" customHeight="1">
      <c r="A112" s="162" t="s">
        <v>340</v>
      </c>
      <c r="B112" s="163" t="s">
        <v>432</v>
      </c>
      <c r="C112" s="181" t="s">
        <v>431</v>
      </c>
      <c r="D112" s="164" t="s">
        <v>366</v>
      </c>
      <c r="E112" s="165"/>
      <c r="F112" s="165"/>
      <c r="G112" s="165">
        <f>E112*F112</f>
        <v>0</v>
      </c>
      <c r="H112" s="165"/>
      <c r="I112" s="165"/>
      <c r="J112" s="165">
        <f>H112*I112</f>
        <v>0</v>
      </c>
      <c r="K112" s="165"/>
      <c r="L112" s="165"/>
      <c r="M112" s="165">
        <f>K112*L112</f>
        <v>0</v>
      </c>
      <c r="N112" s="165"/>
      <c r="O112" s="165"/>
      <c r="P112" s="165">
        <f>N112*O112</f>
        <v>0</v>
      </c>
      <c r="Q112" s="165"/>
      <c r="R112" s="165"/>
      <c r="S112" s="165">
        <f>Q112*R112</f>
        <v>0</v>
      </c>
      <c r="T112" s="165"/>
      <c r="U112" s="165"/>
      <c r="V112" s="165">
        <f>T112*U112</f>
        <v>0</v>
      </c>
      <c r="W112" s="173">
        <f>G112+M112+S112</f>
        <v>0</v>
      </c>
      <c r="X112" s="156">
        <f>J112+P112+V112</f>
        <v>0</v>
      </c>
      <c r="Y112" s="156">
        <f t="shared" si="24"/>
        <v>0</v>
      </c>
      <c r="Z112" s="157" t="e">
        <f t="shared" si="25"/>
        <v>#DIV/0!</v>
      </c>
      <c r="AA112" s="166"/>
      <c r="AB112" s="159"/>
      <c r="AC112" s="159"/>
      <c r="AD112" s="159"/>
      <c r="AE112" s="159"/>
      <c r="AF112" s="159"/>
      <c r="AG112" s="159"/>
    </row>
    <row r="113" spans="1:1023" ht="15" customHeight="1">
      <c r="A113" s="139" t="s">
        <v>337</v>
      </c>
      <c r="B113" s="140" t="s">
        <v>433</v>
      </c>
      <c r="C113" s="167" t="s">
        <v>434</v>
      </c>
      <c r="D113" s="168"/>
      <c r="E113" s="169">
        <f>SUM(E114:E116)</f>
        <v>0</v>
      </c>
      <c r="F113" s="169"/>
      <c r="G113" s="169">
        <f>SUM(G114:G116)</f>
        <v>0</v>
      </c>
      <c r="H113" s="169">
        <f>SUM(H114:H116)</f>
        <v>0</v>
      </c>
      <c r="I113" s="169"/>
      <c r="J113" s="169">
        <f>SUM(J114:J116)</f>
        <v>0</v>
      </c>
      <c r="K113" s="169">
        <f>SUM(K114:K116)</f>
        <v>0</v>
      </c>
      <c r="L113" s="169"/>
      <c r="M113" s="169">
        <f>SUM(M114:M116)</f>
        <v>0</v>
      </c>
      <c r="N113" s="169">
        <f>SUM(N114:N116)</f>
        <v>0</v>
      </c>
      <c r="O113" s="169"/>
      <c r="P113" s="169">
        <f>SUM(P114:P116)</f>
        <v>0</v>
      </c>
      <c r="Q113" s="169">
        <f>SUM(Q114:Q116)</f>
        <v>0</v>
      </c>
      <c r="R113" s="169"/>
      <c r="S113" s="169">
        <f>SUM(S114:S116)</f>
        <v>0</v>
      </c>
      <c r="T113" s="169">
        <f>SUM(T114:T116)</f>
        <v>0</v>
      </c>
      <c r="U113" s="169"/>
      <c r="V113" s="169">
        <f>SUM(V114:V116)</f>
        <v>0</v>
      </c>
      <c r="W113" s="169">
        <f>SUM(W114:W116)</f>
        <v>0</v>
      </c>
      <c r="X113" s="169">
        <f>SUM(X114:X116)</f>
        <v>0</v>
      </c>
      <c r="Y113" s="169">
        <f t="shared" si="24"/>
        <v>0</v>
      </c>
      <c r="Z113" s="169" t="e">
        <f t="shared" si="25"/>
        <v>#DIV/0!</v>
      </c>
      <c r="AA113" s="171"/>
      <c r="AB113" s="147"/>
      <c r="AC113" s="147"/>
      <c r="AD113" s="147"/>
      <c r="AE113" s="147"/>
      <c r="AF113" s="147"/>
      <c r="AG113" s="147"/>
    </row>
    <row r="114" spans="1:1023" ht="25.75" customHeight="1">
      <c r="A114" s="148" t="s">
        <v>340</v>
      </c>
      <c r="B114" s="149" t="s">
        <v>435</v>
      </c>
      <c r="C114" s="172" t="s">
        <v>431</v>
      </c>
      <c r="D114" s="151" t="s">
        <v>366</v>
      </c>
      <c r="E114" s="154"/>
      <c r="F114" s="154"/>
      <c r="G114" s="154">
        <f>E114*F114</f>
        <v>0</v>
      </c>
      <c r="H114" s="154"/>
      <c r="I114" s="154"/>
      <c r="J114" s="154">
        <f>H114*I114</f>
        <v>0</v>
      </c>
      <c r="K114" s="154"/>
      <c r="L114" s="154"/>
      <c r="M114" s="154">
        <f>K114*L114</f>
        <v>0</v>
      </c>
      <c r="N114" s="154"/>
      <c r="O114" s="154"/>
      <c r="P114" s="154">
        <f>N114*O114</f>
        <v>0</v>
      </c>
      <c r="Q114" s="154"/>
      <c r="R114" s="154"/>
      <c r="S114" s="154">
        <f>Q114*R114</f>
        <v>0</v>
      </c>
      <c r="T114" s="154"/>
      <c r="U114" s="154"/>
      <c r="V114" s="154">
        <f>T114*U114</f>
        <v>0</v>
      </c>
      <c r="W114" s="155">
        <f>G114+M114+S114</f>
        <v>0</v>
      </c>
      <c r="X114" s="156">
        <f>J114+P114+V114</f>
        <v>0</v>
      </c>
      <c r="Y114" s="156">
        <f t="shared" si="24"/>
        <v>0</v>
      </c>
      <c r="Z114" s="157" t="e">
        <f t="shared" si="25"/>
        <v>#DIV/0!</v>
      </c>
      <c r="AA114" s="158"/>
      <c r="AB114" s="159"/>
      <c r="AC114" s="159"/>
      <c r="AD114" s="159"/>
      <c r="AE114" s="159"/>
      <c r="AF114" s="159"/>
      <c r="AG114" s="159"/>
    </row>
    <row r="115" spans="1:1023" ht="30" customHeight="1">
      <c r="A115" s="148" t="s">
        <v>340</v>
      </c>
      <c r="B115" s="149" t="s">
        <v>436</v>
      </c>
      <c r="C115" s="172" t="s">
        <v>431</v>
      </c>
      <c r="D115" s="151" t="s">
        <v>366</v>
      </c>
      <c r="E115" s="154"/>
      <c r="F115" s="154"/>
      <c r="G115" s="154">
        <f>E115*F115</f>
        <v>0</v>
      </c>
      <c r="H115" s="154"/>
      <c r="I115" s="154"/>
      <c r="J115" s="154">
        <f>H115*I115</f>
        <v>0</v>
      </c>
      <c r="K115" s="154"/>
      <c r="L115" s="154"/>
      <c r="M115" s="154">
        <f>K115*L115</f>
        <v>0</v>
      </c>
      <c r="N115" s="154"/>
      <c r="O115" s="154"/>
      <c r="P115" s="154">
        <f>N115*O115</f>
        <v>0</v>
      </c>
      <c r="Q115" s="154"/>
      <c r="R115" s="154"/>
      <c r="S115" s="154">
        <f>Q115*R115</f>
        <v>0</v>
      </c>
      <c r="T115" s="154"/>
      <c r="U115" s="154"/>
      <c r="V115" s="154">
        <f>T115*U115</f>
        <v>0</v>
      </c>
      <c r="W115" s="155">
        <f>G115+M115+S115</f>
        <v>0</v>
      </c>
      <c r="X115" s="156">
        <f>J115+P115+V115</f>
        <v>0</v>
      </c>
      <c r="Y115" s="156">
        <f t="shared" si="24"/>
        <v>0</v>
      </c>
      <c r="Z115" s="157" t="e">
        <f t="shared" si="25"/>
        <v>#DIV/0!</v>
      </c>
      <c r="AA115" s="158"/>
      <c r="AB115" s="159"/>
      <c r="AC115" s="159"/>
      <c r="AD115" s="159"/>
      <c r="AE115" s="159"/>
      <c r="AF115" s="159"/>
      <c r="AG115" s="159"/>
    </row>
    <row r="116" spans="1:1023" ht="30" customHeight="1">
      <c r="A116" s="162" t="s">
        <v>340</v>
      </c>
      <c r="B116" s="149" t="s">
        <v>437</v>
      </c>
      <c r="C116" s="181" t="s">
        <v>431</v>
      </c>
      <c r="D116" s="164" t="s">
        <v>366</v>
      </c>
      <c r="E116" s="165"/>
      <c r="F116" s="165"/>
      <c r="G116" s="165">
        <f>E116*F116</f>
        <v>0</v>
      </c>
      <c r="H116" s="165"/>
      <c r="I116" s="165"/>
      <c r="J116" s="165">
        <f>H116*I116</f>
        <v>0</v>
      </c>
      <c r="K116" s="165"/>
      <c r="L116" s="165"/>
      <c r="M116" s="165">
        <f>K116*L116</f>
        <v>0</v>
      </c>
      <c r="N116" s="165"/>
      <c r="O116" s="165"/>
      <c r="P116" s="165">
        <f>N116*O116</f>
        <v>0</v>
      </c>
      <c r="Q116" s="165"/>
      <c r="R116" s="165"/>
      <c r="S116" s="165">
        <f>Q116*R116</f>
        <v>0</v>
      </c>
      <c r="T116" s="165"/>
      <c r="U116" s="165"/>
      <c r="V116" s="165">
        <f>T116*U116</f>
        <v>0</v>
      </c>
      <c r="W116" s="173">
        <f>G116+M116+S116</f>
        <v>0</v>
      </c>
      <c r="X116" s="156">
        <f>J116+P116+V116</f>
        <v>0</v>
      </c>
      <c r="Y116" s="182">
        <f t="shared" si="24"/>
        <v>0</v>
      </c>
      <c r="Z116" s="157" t="e">
        <f t="shared" si="25"/>
        <v>#DIV/0!</v>
      </c>
      <c r="AA116" s="166"/>
      <c r="AB116" s="159"/>
      <c r="AC116" s="159"/>
      <c r="AD116" s="159"/>
      <c r="AE116" s="159"/>
      <c r="AF116" s="159"/>
      <c r="AG116" s="159"/>
    </row>
    <row r="117" spans="1:1023" ht="30" customHeight="1">
      <c r="A117" s="183" t="s">
        <v>438</v>
      </c>
      <c r="B117" s="184"/>
      <c r="C117" s="185"/>
      <c r="D117" s="186"/>
      <c r="E117" s="190">
        <f>E113+E109+E105+E66+E62</f>
        <v>10013</v>
      </c>
      <c r="F117" s="189"/>
      <c r="G117" s="189">
        <f>G113+G109+G105+G66+G62</f>
        <v>1277729</v>
      </c>
      <c r="H117" s="190">
        <f>H113+H109+H105+H66+H62</f>
        <v>10013</v>
      </c>
      <c r="I117" s="189"/>
      <c r="J117" s="189">
        <f>J113+J109+J105+J66+J62</f>
        <v>1277729</v>
      </c>
      <c r="K117" s="189">
        <f>K113+K109+K105+K66+K62</f>
        <v>0</v>
      </c>
      <c r="L117" s="189"/>
      <c r="M117" s="189">
        <f>M113+M109+M105+M66+M62</f>
        <v>0</v>
      </c>
      <c r="N117" s="189">
        <f>N113+N109+N105+N66+N62</f>
        <v>0</v>
      </c>
      <c r="O117" s="189"/>
      <c r="P117" s="189">
        <f>P113+P109+P105+P66+P62</f>
        <v>0</v>
      </c>
      <c r="Q117" s="189">
        <f>Q113+Q109+Q105+Q66+Q62</f>
        <v>0</v>
      </c>
      <c r="R117" s="189"/>
      <c r="S117" s="189">
        <f>S113+S109+S105+S66+S62</f>
        <v>0</v>
      </c>
      <c r="T117" s="189">
        <f>T113+T109+T105+T66+T62</f>
        <v>0</v>
      </c>
      <c r="U117" s="189"/>
      <c r="V117" s="189">
        <f>V113+V109+V105+V66+V62</f>
        <v>0</v>
      </c>
      <c r="W117" s="201">
        <f>W113+W109+W105+W66+W62</f>
        <v>1277729</v>
      </c>
      <c r="X117" s="219">
        <f>X113+X109+X105+X66+X62</f>
        <v>1277729</v>
      </c>
      <c r="Y117" s="219">
        <f>Y113+Y109+Y105+Y66+Y62</f>
        <v>0</v>
      </c>
      <c r="Z117" s="220">
        <f t="shared" si="25"/>
        <v>0</v>
      </c>
      <c r="AA117" s="192"/>
      <c r="AB117" s="7"/>
      <c r="AC117" s="7"/>
      <c r="AD117" s="7"/>
      <c r="AE117" s="7"/>
      <c r="AF117" s="7"/>
      <c r="AG117" s="7"/>
    </row>
    <row r="118" spans="1:1023" ht="30" customHeight="1">
      <c r="A118" s="221" t="s">
        <v>335</v>
      </c>
      <c r="B118" s="222">
        <v>5</v>
      </c>
      <c r="C118" s="134" t="s">
        <v>439</v>
      </c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7"/>
      <c r="X118" s="137"/>
      <c r="Y118" s="223"/>
      <c r="Z118" s="137"/>
      <c r="AA118" s="138"/>
      <c r="AB118" s="7"/>
      <c r="AC118" s="7"/>
      <c r="AD118" s="7"/>
      <c r="AE118" s="7"/>
      <c r="AF118" s="7"/>
      <c r="AG118" s="7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  <c r="AMB118" s="6"/>
      <c r="AMC118" s="6"/>
      <c r="AMD118" s="6"/>
      <c r="AME118" s="6"/>
      <c r="AMF118" s="6"/>
      <c r="AMG118" s="6"/>
      <c r="AMH118" s="6"/>
      <c r="AMI118" s="6"/>
    </row>
    <row r="119" spans="1:1023" ht="30" customHeight="1">
      <c r="A119" s="139" t="s">
        <v>337</v>
      </c>
      <c r="B119" s="140" t="s">
        <v>440</v>
      </c>
      <c r="C119" s="167" t="s">
        <v>441</v>
      </c>
      <c r="D119" s="168"/>
      <c r="E119" s="169">
        <f>SUM(E120:E122)</f>
        <v>0</v>
      </c>
      <c r="F119" s="169"/>
      <c r="G119" s="169">
        <f>SUM(G120:G122)</f>
        <v>0</v>
      </c>
      <c r="H119" s="169">
        <f>SUM(H120:H122)</f>
        <v>0</v>
      </c>
      <c r="I119" s="169"/>
      <c r="J119" s="169">
        <f>SUM(J120:J122)</f>
        <v>0</v>
      </c>
      <c r="K119" s="169">
        <f>SUM(K120:K122)</f>
        <v>0</v>
      </c>
      <c r="L119" s="169"/>
      <c r="M119" s="169">
        <f>SUM(M120:M122)</f>
        <v>0</v>
      </c>
      <c r="N119" s="169">
        <f>SUM(N120:N122)</f>
        <v>0</v>
      </c>
      <c r="O119" s="169"/>
      <c r="P119" s="169">
        <f>SUM(P120:P122)</f>
        <v>0</v>
      </c>
      <c r="Q119" s="169">
        <f>SUM(Q120:Q122)</f>
        <v>0</v>
      </c>
      <c r="R119" s="169"/>
      <c r="S119" s="169">
        <f>SUM(S120:S122)</f>
        <v>0</v>
      </c>
      <c r="T119" s="169">
        <f>SUM(T120:T122)</f>
        <v>0</v>
      </c>
      <c r="U119" s="169"/>
      <c r="V119" s="169">
        <f>SUM(V120:V122)</f>
        <v>0</v>
      </c>
      <c r="W119" s="224">
        <f>SUM(W120:W122)</f>
        <v>0</v>
      </c>
      <c r="X119" s="224">
        <f>SUM(X120:X122)</f>
        <v>0</v>
      </c>
      <c r="Y119" s="224">
        <f t="shared" ref="Y119:Y131" si="28">W119-X119</f>
        <v>0</v>
      </c>
      <c r="Z119" s="145" t="e">
        <f t="shared" ref="Z119:Z131" si="29">Y119/W119</f>
        <v>#DIV/0!</v>
      </c>
      <c r="AA119" s="171"/>
      <c r="AB119" s="159"/>
      <c r="AC119" s="159"/>
      <c r="AD119" s="159"/>
      <c r="AE119" s="159"/>
      <c r="AF119" s="159"/>
      <c r="AG119" s="159"/>
    </row>
    <row r="120" spans="1:1023" ht="24.5" customHeight="1">
      <c r="A120" s="148" t="s">
        <v>340</v>
      </c>
      <c r="B120" s="149" t="s">
        <v>442</v>
      </c>
      <c r="C120" s="225" t="s">
        <v>443</v>
      </c>
      <c r="D120" s="151" t="s">
        <v>444</v>
      </c>
      <c r="E120" s="154"/>
      <c r="F120" s="154"/>
      <c r="G120" s="154">
        <f>E120*F120</f>
        <v>0</v>
      </c>
      <c r="H120" s="154"/>
      <c r="I120" s="154"/>
      <c r="J120" s="154">
        <f>H120*I120</f>
        <v>0</v>
      </c>
      <c r="K120" s="154"/>
      <c r="L120" s="154"/>
      <c r="M120" s="154">
        <f>K120*L120</f>
        <v>0</v>
      </c>
      <c r="N120" s="154"/>
      <c r="O120" s="154"/>
      <c r="P120" s="154">
        <f>N120*O120</f>
        <v>0</v>
      </c>
      <c r="Q120" s="154"/>
      <c r="R120" s="154"/>
      <c r="S120" s="154">
        <f>Q120*R120</f>
        <v>0</v>
      </c>
      <c r="T120" s="154"/>
      <c r="U120" s="154"/>
      <c r="V120" s="154">
        <f>T120*U120</f>
        <v>0</v>
      </c>
      <c r="W120" s="155">
        <f>G120+M120+S120</f>
        <v>0</v>
      </c>
      <c r="X120" s="156">
        <f>J120+P120+V120</f>
        <v>0</v>
      </c>
      <c r="Y120" s="156">
        <f t="shared" si="28"/>
        <v>0</v>
      </c>
      <c r="Z120" s="157" t="e">
        <f t="shared" si="29"/>
        <v>#DIV/0!</v>
      </c>
      <c r="AA120" s="158"/>
      <c r="AB120" s="159"/>
      <c r="AC120" s="159"/>
      <c r="AD120" s="159"/>
      <c r="AE120" s="159"/>
      <c r="AF120" s="159"/>
      <c r="AG120" s="159"/>
    </row>
    <row r="121" spans="1:1023" ht="25" customHeight="1">
      <c r="A121" s="148" t="s">
        <v>340</v>
      </c>
      <c r="B121" s="149" t="s">
        <v>445</v>
      </c>
      <c r="C121" s="225" t="s">
        <v>443</v>
      </c>
      <c r="D121" s="151" t="s">
        <v>444</v>
      </c>
      <c r="E121" s="154"/>
      <c r="F121" s="154"/>
      <c r="G121" s="154">
        <f>E121*F121</f>
        <v>0</v>
      </c>
      <c r="H121" s="154"/>
      <c r="I121" s="154"/>
      <c r="J121" s="154">
        <f>H121*I121</f>
        <v>0</v>
      </c>
      <c r="K121" s="154"/>
      <c r="L121" s="154"/>
      <c r="M121" s="154">
        <f>K121*L121</f>
        <v>0</v>
      </c>
      <c r="N121" s="154"/>
      <c r="O121" s="154"/>
      <c r="P121" s="154">
        <f>N121*O121</f>
        <v>0</v>
      </c>
      <c r="Q121" s="154"/>
      <c r="R121" s="154"/>
      <c r="S121" s="154">
        <f>Q121*R121</f>
        <v>0</v>
      </c>
      <c r="T121" s="154"/>
      <c r="U121" s="154"/>
      <c r="V121" s="154">
        <f>T121*U121</f>
        <v>0</v>
      </c>
      <c r="W121" s="155">
        <f>G121+M121+S121</f>
        <v>0</v>
      </c>
      <c r="X121" s="156">
        <f>J121+P121+V121</f>
        <v>0</v>
      </c>
      <c r="Y121" s="156">
        <f t="shared" si="28"/>
        <v>0</v>
      </c>
      <c r="Z121" s="157" t="e">
        <f t="shared" si="29"/>
        <v>#DIV/0!</v>
      </c>
      <c r="AA121" s="158"/>
      <c r="AB121" s="159"/>
      <c r="AC121" s="159"/>
      <c r="AD121" s="159"/>
      <c r="AE121" s="159"/>
      <c r="AF121" s="159"/>
      <c r="AG121" s="159"/>
    </row>
    <row r="122" spans="1:1023" ht="25" customHeight="1">
      <c r="A122" s="162" t="s">
        <v>340</v>
      </c>
      <c r="B122" s="163" t="s">
        <v>446</v>
      </c>
      <c r="C122" s="225" t="s">
        <v>443</v>
      </c>
      <c r="D122" s="164" t="s">
        <v>444</v>
      </c>
      <c r="E122" s="165"/>
      <c r="F122" s="165"/>
      <c r="G122" s="165">
        <f>E122*F122</f>
        <v>0</v>
      </c>
      <c r="H122" s="165"/>
      <c r="I122" s="165"/>
      <c r="J122" s="165">
        <f>H122*I122</f>
        <v>0</v>
      </c>
      <c r="K122" s="165"/>
      <c r="L122" s="165"/>
      <c r="M122" s="165">
        <f>K122*L122</f>
        <v>0</v>
      </c>
      <c r="N122" s="165"/>
      <c r="O122" s="165"/>
      <c r="P122" s="165">
        <f>N122*O122</f>
        <v>0</v>
      </c>
      <c r="Q122" s="165"/>
      <c r="R122" s="165"/>
      <c r="S122" s="165">
        <f>Q122*R122</f>
        <v>0</v>
      </c>
      <c r="T122" s="165"/>
      <c r="U122" s="165"/>
      <c r="V122" s="165">
        <f>T122*U122</f>
        <v>0</v>
      </c>
      <c r="W122" s="173">
        <f>G122+M122+S122</f>
        <v>0</v>
      </c>
      <c r="X122" s="156">
        <f>J122+P122+V122</f>
        <v>0</v>
      </c>
      <c r="Y122" s="156">
        <f t="shared" si="28"/>
        <v>0</v>
      </c>
      <c r="Z122" s="157" t="e">
        <f t="shared" si="29"/>
        <v>#DIV/0!</v>
      </c>
      <c r="AA122" s="166"/>
      <c r="AB122" s="159"/>
      <c r="AC122" s="159"/>
      <c r="AD122" s="159"/>
      <c r="AE122" s="159"/>
      <c r="AF122" s="159"/>
      <c r="AG122" s="159"/>
    </row>
    <row r="123" spans="1:1023" ht="15" customHeight="1">
      <c r="A123" s="139" t="s">
        <v>337</v>
      </c>
      <c r="B123" s="140" t="s">
        <v>447</v>
      </c>
      <c r="C123" s="167" t="s">
        <v>448</v>
      </c>
      <c r="D123" s="226"/>
      <c r="E123" s="227">
        <f>SUM(E124:E126)</f>
        <v>0</v>
      </c>
      <c r="F123" s="169"/>
      <c r="G123" s="169">
        <f>SUM(G124:G126)</f>
        <v>0</v>
      </c>
      <c r="H123" s="227">
        <f>SUM(H124:H126)</f>
        <v>0</v>
      </c>
      <c r="I123" s="169"/>
      <c r="J123" s="169">
        <f>SUM(J124:J126)</f>
        <v>0</v>
      </c>
      <c r="K123" s="227">
        <f>SUM(K124:K126)</f>
        <v>0</v>
      </c>
      <c r="L123" s="169"/>
      <c r="M123" s="169">
        <f>SUM(M124:M126)</f>
        <v>0</v>
      </c>
      <c r="N123" s="227">
        <f>SUM(N124:N126)</f>
        <v>0</v>
      </c>
      <c r="O123" s="169"/>
      <c r="P123" s="169">
        <f>SUM(P124:P126)</f>
        <v>0</v>
      </c>
      <c r="Q123" s="227">
        <f>SUM(Q124:Q126)</f>
        <v>0</v>
      </c>
      <c r="R123" s="169"/>
      <c r="S123" s="169">
        <f>SUM(S124:S126)</f>
        <v>0</v>
      </c>
      <c r="T123" s="227">
        <f>SUM(T124:T126)</f>
        <v>0</v>
      </c>
      <c r="U123" s="169"/>
      <c r="V123" s="169">
        <f>SUM(V124:V126)</f>
        <v>0</v>
      </c>
      <c r="W123" s="224">
        <f>SUM(W124:W126)</f>
        <v>0</v>
      </c>
      <c r="X123" s="224">
        <f>SUM(X124:X126)</f>
        <v>0</v>
      </c>
      <c r="Y123" s="224">
        <f t="shared" si="28"/>
        <v>0</v>
      </c>
      <c r="Z123" s="224" t="e">
        <f t="shared" si="29"/>
        <v>#DIV/0!</v>
      </c>
      <c r="AA123" s="171"/>
      <c r="AB123" s="159"/>
      <c r="AC123" s="159"/>
      <c r="AD123" s="159"/>
      <c r="AE123" s="159"/>
      <c r="AF123" s="159"/>
      <c r="AG123" s="159"/>
    </row>
    <row r="124" spans="1:1023" ht="23.75" customHeight="1">
      <c r="A124" s="148" t="s">
        <v>340</v>
      </c>
      <c r="B124" s="149" t="s">
        <v>449</v>
      </c>
      <c r="C124" s="225" t="s">
        <v>450</v>
      </c>
      <c r="D124" s="177" t="s">
        <v>366</v>
      </c>
      <c r="E124" s="154"/>
      <c r="F124" s="154"/>
      <c r="G124" s="154">
        <f>E124*F124</f>
        <v>0</v>
      </c>
      <c r="H124" s="154"/>
      <c r="I124" s="154"/>
      <c r="J124" s="154">
        <f>H124*I124</f>
        <v>0</v>
      </c>
      <c r="K124" s="154"/>
      <c r="L124" s="154"/>
      <c r="M124" s="154">
        <f>K124*L124</f>
        <v>0</v>
      </c>
      <c r="N124" s="154"/>
      <c r="O124" s="154"/>
      <c r="P124" s="154">
        <f>N124*O124</f>
        <v>0</v>
      </c>
      <c r="Q124" s="154"/>
      <c r="R124" s="154"/>
      <c r="S124" s="154">
        <f>Q124*R124</f>
        <v>0</v>
      </c>
      <c r="T124" s="154"/>
      <c r="U124" s="154"/>
      <c r="V124" s="154">
        <f>T124*U124</f>
        <v>0</v>
      </c>
      <c r="W124" s="155">
        <f>G124+M124+S124</f>
        <v>0</v>
      </c>
      <c r="X124" s="156">
        <f>J124+P124+V124</f>
        <v>0</v>
      </c>
      <c r="Y124" s="156">
        <f t="shared" si="28"/>
        <v>0</v>
      </c>
      <c r="Z124" s="157" t="e">
        <f t="shared" si="29"/>
        <v>#DIV/0!</v>
      </c>
      <c r="AA124" s="158"/>
      <c r="AB124" s="159"/>
      <c r="AC124" s="159"/>
      <c r="AD124" s="159"/>
      <c r="AE124" s="159"/>
      <c r="AF124" s="159"/>
      <c r="AG124" s="159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/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6"/>
      <c r="OS124" s="6"/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  <c r="XL124" s="6"/>
      <c r="XM124" s="6"/>
      <c r="XN124" s="6"/>
      <c r="XO124" s="6"/>
      <c r="XP124" s="6"/>
      <c r="XQ124" s="6"/>
      <c r="XR124" s="6"/>
      <c r="XS124" s="6"/>
      <c r="XT124" s="6"/>
      <c r="XU124" s="6"/>
      <c r="XV124" s="6"/>
      <c r="XW124" s="6"/>
      <c r="XX124" s="6"/>
      <c r="XY124" s="6"/>
      <c r="XZ124" s="6"/>
      <c r="YA124" s="6"/>
      <c r="YB124" s="6"/>
      <c r="YC124" s="6"/>
      <c r="YD124" s="6"/>
      <c r="YE124" s="6"/>
      <c r="YF124" s="6"/>
      <c r="YG124" s="6"/>
      <c r="YH124" s="6"/>
      <c r="YI124" s="6"/>
      <c r="YJ124" s="6"/>
      <c r="YK124" s="6"/>
      <c r="YL124" s="6"/>
      <c r="YM124" s="6"/>
      <c r="YN124" s="6"/>
      <c r="YO124" s="6"/>
      <c r="YP124" s="6"/>
      <c r="YQ124" s="6"/>
      <c r="YR124" s="6"/>
      <c r="YS124" s="6"/>
      <c r="YT124" s="6"/>
      <c r="YU124" s="6"/>
      <c r="YV124" s="6"/>
      <c r="YW124" s="6"/>
      <c r="YX124" s="6"/>
      <c r="YY124" s="6"/>
      <c r="YZ124" s="6"/>
      <c r="ZA124" s="6"/>
      <c r="ZB124" s="6"/>
      <c r="ZC124" s="6"/>
      <c r="ZD124" s="6"/>
      <c r="ZE124" s="6"/>
      <c r="ZF124" s="6"/>
      <c r="ZG124" s="6"/>
      <c r="ZH124" s="6"/>
      <c r="ZI124" s="6"/>
      <c r="ZJ124" s="6"/>
      <c r="ZK124" s="6"/>
      <c r="ZL124" s="6"/>
      <c r="ZM124" s="6"/>
      <c r="ZN124" s="6"/>
      <c r="ZO124" s="6"/>
      <c r="ZP124" s="6"/>
      <c r="ZQ124" s="6"/>
      <c r="ZR124" s="6"/>
      <c r="ZS124" s="6"/>
      <c r="ZT124" s="6"/>
      <c r="ZU124" s="6"/>
      <c r="ZV124" s="6"/>
      <c r="ZW124" s="6"/>
      <c r="ZX124" s="6"/>
      <c r="ZY124" s="6"/>
      <c r="ZZ124" s="6"/>
      <c r="AAA124" s="6"/>
      <c r="AAB124" s="6"/>
      <c r="AAC124" s="6"/>
      <c r="AAD124" s="6"/>
      <c r="AAE124" s="6"/>
      <c r="AAF124" s="6"/>
      <c r="AAG124" s="6"/>
      <c r="AAH124" s="6"/>
      <c r="AAI124" s="6"/>
      <c r="AAJ124" s="6"/>
      <c r="AAK124" s="6"/>
      <c r="AAL124" s="6"/>
      <c r="AAM124" s="6"/>
      <c r="AAN124" s="6"/>
      <c r="AAO124" s="6"/>
      <c r="AAP124" s="6"/>
      <c r="AAQ124" s="6"/>
      <c r="AAR124" s="6"/>
      <c r="AAS124" s="6"/>
      <c r="AAT124" s="6"/>
      <c r="AAU124" s="6"/>
      <c r="AAV124" s="6"/>
      <c r="AAW124" s="6"/>
      <c r="AAX124" s="6"/>
      <c r="AAY124" s="6"/>
      <c r="AAZ124" s="6"/>
      <c r="ABA124" s="6"/>
      <c r="ABB124" s="6"/>
      <c r="ABC124" s="6"/>
      <c r="ABD124" s="6"/>
      <c r="ABE124" s="6"/>
      <c r="ABF124" s="6"/>
      <c r="ABG124" s="6"/>
      <c r="ABH124" s="6"/>
      <c r="ABI124" s="6"/>
      <c r="ABJ124" s="6"/>
      <c r="ABK124" s="6"/>
      <c r="ABL124" s="6"/>
      <c r="ABM124" s="6"/>
      <c r="ABN124" s="6"/>
      <c r="ABO124" s="6"/>
      <c r="ABP124" s="6"/>
      <c r="ABQ124" s="6"/>
      <c r="ABR124" s="6"/>
      <c r="ABS124" s="6"/>
      <c r="ABT124" s="6"/>
      <c r="ABU124" s="6"/>
      <c r="ABV124" s="6"/>
      <c r="ABW124" s="6"/>
      <c r="ABX124" s="6"/>
      <c r="ABY124" s="6"/>
      <c r="ABZ124" s="6"/>
      <c r="ACA124" s="6"/>
      <c r="ACB124" s="6"/>
      <c r="ACC124" s="6"/>
      <c r="ACD124" s="6"/>
      <c r="ACE124" s="6"/>
      <c r="ACF124" s="6"/>
      <c r="ACG124" s="6"/>
      <c r="ACH124" s="6"/>
      <c r="ACI124" s="6"/>
      <c r="ACJ124" s="6"/>
      <c r="ACK124" s="6"/>
      <c r="ACL124" s="6"/>
      <c r="ACM124" s="6"/>
      <c r="ACN124" s="6"/>
      <c r="ACO124" s="6"/>
      <c r="ACP124" s="6"/>
      <c r="ACQ124" s="6"/>
      <c r="ACR124" s="6"/>
      <c r="ACS124" s="6"/>
      <c r="ACT124" s="6"/>
      <c r="ACU124" s="6"/>
      <c r="ACV124" s="6"/>
      <c r="ACW124" s="6"/>
      <c r="ACX124" s="6"/>
      <c r="ACY124" s="6"/>
      <c r="ACZ124" s="6"/>
      <c r="ADA124" s="6"/>
      <c r="ADB124" s="6"/>
      <c r="ADC124" s="6"/>
      <c r="ADD124" s="6"/>
      <c r="ADE124" s="6"/>
      <c r="ADF124" s="6"/>
      <c r="ADG124" s="6"/>
      <c r="ADH124" s="6"/>
      <c r="ADI124" s="6"/>
      <c r="ADJ124" s="6"/>
      <c r="ADK124" s="6"/>
      <c r="ADL124" s="6"/>
      <c r="ADM124" s="6"/>
      <c r="ADN124" s="6"/>
      <c r="ADO124" s="6"/>
      <c r="ADP124" s="6"/>
      <c r="ADQ124" s="6"/>
      <c r="ADR124" s="6"/>
      <c r="ADS124" s="6"/>
      <c r="ADT124" s="6"/>
      <c r="ADU124" s="6"/>
      <c r="ADV124" s="6"/>
      <c r="ADW124" s="6"/>
      <c r="ADX124" s="6"/>
      <c r="ADY124" s="6"/>
      <c r="ADZ124" s="6"/>
      <c r="AEA124" s="6"/>
      <c r="AEB124" s="6"/>
      <c r="AEC124" s="6"/>
      <c r="AED124" s="6"/>
      <c r="AEE124" s="6"/>
      <c r="AEF124" s="6"/>
      <c r="AEG124" s="6"/>
      <c r="AEH124" s="6"/>
      <c r="AEI124" s="6"/>
      <c r="AEJ124" s="6"/>
      <c r="AEK124" s="6"/>
      <c r="AEL124" s="6"/>
      <c r="AEM124" s="6"/>
      <c r="AEN124" s="6"/>
      <c r="AEO124" s="6"/>
      <c r="AEP124" s="6"/>
      <c r="AEQ124" s="6"/>
      <c r="AER124" s="6"/>
      <c r="AES124" s="6"/>
      <c r="AET124" s="6"/>
      <c r="AEU124" s="6"/>
      <c r="AEV124" s="6"/>
      <c r="AEW124" s="6"/>
      <c r="AEX124" s="6"/>
      <c r="AEY124" s="6"/>
      <c r="AEZ124" s="6"/>
      <c r="AFA124" s="6"/>
      <c r="AFB124" s="6"/>
      <c r="AFC124" s="6"/>
      <c r="AFD124" s="6"/>
      <c r="AFE124" s="6"/>
      <c r="AFF124" s="6"/>
      <c r="AFG124" s="6"/>
      <c r="AFH124" s="6"/>
      <c r="AFI124" s="6"/>
      <c r="AFJ124" s="6"/>
      <c r="AFK124" s="6"/>
      <c r="AFL124" s="6"/>
      <c r="AFM124" s="6"/>
      <c r="AFN124" s="6"/>
      <c r="AFO124" s="6"/>
      <c r="AFP124" s="6"/>
      <c r="AFQ124" s="6"/>
      <c r="AFR124" s="6"/>
      <c r="AFS124" s="6"/>
      <c r="AFT124" s="6"/>
      <c r="AFU124" s="6"/>
      <c r="AFV124" s="6"/>
      <c r="AFW124" s="6"/>
      <c r="AFX124" s="6"/>
      <c r="AFY124" s="6"/>
      <c r="AFZ124" s="6"/>
      <c r="AGA124" s="6"/>
      <c r="AGB124" s="6"/>
      <c r="AGC124" s="6"/>
      <c r="AGD124" s="6"/>
      <c r="AGE124" s="6"/>
      <c r="AGF124" s="6"/>
      <c r="AGG124" s="6"/>
      <c r="AGH124" s="6"/>
      <c r="AGI124" s="6"/>
      <c r="AGJ124" s="6"/>
      <c r="AGK124" s="6"/>
      <c r="AGL124" s="6"/>
      <c r="AGM124" s="6"/>
      <c r="AGN124" s="6"/>
      <c r="AGO124" s="6"/>
      <c r="AGP124" s="6"/>
      <c r="AGQ124" s="6"/>
      <c r="AGR124" s="6"/>
      <c r="AGS124" s="6"/>
      <c r="AGT124" s="6"/>
      <c r="AGU124" s="6"/>
      <c r="AGV124" s="6"/>
      <c r="AGW124" s="6"/>
      <c r="AGX124" s="6"/>
      <c r="AGY124" s="6"/>
      <c r="AGZ124" s="6"/>
      <c r="AHA124" s="6"/>
      <c r="AHB124" s="6"/>
      <c r="AHC124" s="6"/>
      <c r="AHD124" s="6"/>
      <c r="AHE124" s="6"/>
      <c r="AHF124" s="6"/>
      <c r="AHG124" s="6"/>
      <c r="AHH124" s="6"/>
      <c r="AHI124" s="6"/>
      <c r="AHJ124" s="6"/>
      <c r="AHK124" s="6"/>
      <c r="AHL124" s="6"/>
      <c r="AHM124" s="6"/>
      <c r="AHN124" s="6"/>
      <c r="AHO124" s="6"/>
      <c r="AHP124" s="6"/>
      <c r="AHQ124" s="6"/>
      <c r="AHR124" s="6"/>
      <c r="AHS124" s="6"/>
      <c r="AHT124" s="6"/>
      <c r="AHU124" s="6"/>
      <c r="AHV124" s="6"/>
      <c r="AHW124" s="6"/>
      <c r="AHX124" s="6"/>
      <c r="AHY124" s="6"/>
      <c r="AHZ124" s="6"/>
      <c r="AIA124" s="6"/>
      <c r="AIB124" s="6"/>
      <c r="AIC124" s="6"/>
      <c r="AID124" s="6"/>
      <c r="AIE124" s="6"/>
      <c r="AIF124" s="6"/>
      <c r="AIG124" s="6"/>
      <c r="AIH124" s="6"/>
      <c r="AII124" s="6"/>
      <c r="AIJ124" s="6"/>
      <c r="AIK124" s="6"/>
      <c r="AIL124" s="6"/>
      <c r="AIM124" s="6"/>
      <c r="AIN124" s="6"/>
      <c r="AIO124" s="6"/>
      <c r="AIP124" s="6"/>
      <c r="AIQ124" s="6"/>
      <c r="AIR124" s="6"/>
      <c r="AIS124" s="6"/>
      <c r="AIT124" s="6"/>
      <c r="AIU124" s="6"/>
      <c r="AIV124" s="6"/>
      <c r="AIW124" s="6"/>
      <c r="AIX124" s="6"/>
      <c r="AIY124" s="6"/>
      <c r="AIZ124" s="6"/>
      <c r="AJA124" s="6"/>
      <c r="AJB124" s="6"/>
      <c r="AJC124" s="6"/>
      <c r="AJD124" s="6"/>
      <c r="AJE124" s="6"/>
      <c r="AJF124" s="6"/>
      <c r="AJG124" s="6"/>
      <c r="AJH124" s="6"/>
      <c r="AJI124" s="6"/>
      <c r="AJJ124" s="6"/>
      <c r="AJK124" s="6"/>
      <c r="AJL124" s="6"/>
      <c r="AJM124" s="6"/>
      <c r="AJN124" s="6"/>
      <c r="AJO124" s="6"/>
      <c r="AJP124" s="6"/>
      <c r="AJQ124" s="6"/>
      <c r="AJR124" s="6"/>
      <c r="AJS124" s="6"/>
      <c r="AJT124" s="6"/>
      <c r="AJU124" s="6"/>
      <c r="AJV124" s="6"/>
      <c r="AJW124" s="6"/>
      <c r="AJX124" s="6"/>
      <c r="AJY124" s="6"/>
      <c r="AJZ124" s="6"/>
      <c r="AKA124" s="6"/>
      <c r="AKB124" s="6"/>
      <c r="AKC124" s="6"/>
      <c r="AKD124" s="6"/>
      <c r="AKE124" s="6"/>
      <c r="AKF124" s="6"/>
      <c r="AKG124" s="6"/>
      <c r="AKH124" s="6"/>
      <c r="AKI124" s="6"/>
      <c r="AKJ124" s="6"/>
      <c r="AKK124" s="6"/>
      <c r="AKL124" s="6"/>
      <c r="AKM124" s="6"/>
      <c r="AKN124" s="6"/>
      <c r="AKO124" s="6"/>
      <c r="AKP124" s="6"/>
      <c r="AKQ124" s="6"/>
      <c r="AKR124" s="6"/>
      <c r="AKS124" s="6"/>
      <c r="AKT124" s="6"/>
      <c r="AKU124" s="6"/>
      <c r="AKV124" s="6"/>
      <c r="AKW124" s="6"/>
      <c r="AKX124" s="6"/>
      <c r="AKY124" s="6"/>
      <c r="AKZ124" s="6"/>
      <c r="ALA124" s="6"/>
      <c r="ALB124" s="6"/>
      <c r="ALC124" s="6"/>
      <c r="ALD124" s="6"/>
      <c r="ALE124" s="6"/>
      <c r="ALF124" s="6"/>
      <c r="ALG124" s="6"/>
      <c r="ALH124" s="6"/>
      <c r="ALI124" s="6"/>
      <c r="ALJ124" s="6"/>
      <c r="ALK124" s="6"/>
      <c r="ALL124" s="6"/>
      <c r="ALM124" s="6"/>
      <c r="ALN124" s="6"/>
      <c r="ALO124" s="6"/>
      <c r="ALP124" s="6"/>
      <c r="ALQ124" s="6"/>
      <c r="ALR124" s="6"/>
      <c r="ALS124" s="6"/>
      <c r="ALT124" s="6"/>
      <c r="ALU124" s="6"/>
      <c r="ALV124" s="6"/>
      <c r="ALW124" s="6"/>
      <c r="ALX124" s="6"/>
      <c r="ALY124" s="6"/>
      <c r="ALZ124" s="6"/>
      <c r="AMA124" s="6"/>
      <c r="AMB124" s="6"/>
      <c r="AMC124" s="6"/>
      <c r="AMD124" s="6"/>
      <c r="AME124" s="6"/>
      <c r="AMF124" s="6"/>
      <c r="AMG124" s="6"/>
      <c r="AMH124" s="6"/>
      <c r="AMI124" s="6"/>
    </row>
    <row r="125" spans="1:1023" ht="25" customHeight="1">
      <c r="A125" s="148" t="s">
        <v>340</v>
      </c>
      <c r="B125" s="149" t="s">
        <v>451</v>
      </c>
      <c r="C125" s="172" t="s">
        <v>450</v>
      </c>
      <c r="D125" s="151" t="s">
        <v>366</v>
      </c>
      <c r="E125" s="154"/>
      <c r="F125" s="154"/>
      <c r="G125" s="154">
        <f>E125*F125</f>
        <v>0</v>
      </c>
      <c r="H125" s="154"/>
      <c r="I125" s="154"/>
      <c r="J125" s="154">
        <f>H125*I125</f>
        <v>0</v>
      </c>
      <c r="K125" s="154"/>
      <c r="L125" s="154"/>
      <c r="M125" s="154">
        <f>K125*L125</f>
        <v>0</v>
      </c>
      <c r="N125" s="154"/>
      <c r="O125" s="154"/>
      <c r="P125" s="154">
        <f>N125*O125</f>
        <v>0</v>
      </c>
      <c r="Q125" s="154"/>
      <c r="R125" s="154"/>
      <c r="S125" s="154">
        <f>Q125*R125</f>
        <v>0</v>
      </c>
      <c r="T125" s="154"/>
      <c r="U125" s="154"/>
      <c r="V125" s="154">
        <f>T125*U125</f>
        <v>0</v>
      </c>
      <c r="W125" s="155">
        <f>G125+M125+S125</f>
        <v>0</v>
      </c>
      <c r="X125" s="156">
        <f>J125+P125+V125</f>
        <v>0</v>
      </c>
      <c r="Y125" s="156">
        <f t="shared" si="28"/>
        <v>0</v>
      </c>
      <c r="Z125" s="157" t="e">
        <f t="shared" si="29"/>
        <v>#DIV/0!</v>
      </c>
      <c r="AA125" s="158"/>
      <c r="AB125" s="159"/>
      <c r="AC125" s="159"/>
      <c r="AD125" s="159"/>
      <c r="AE125" s="159"/>
      <c r="AF125" s="159"/>
      <c r="AG125" s="159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6"/>
      <c r="OS125" s="6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  <c r="XL125" s="6"/>
      <c r="XM125" s="6"/>
      <c r="XN125" s="6"/>
      <c r="XO125" s="6"/>
      <c r="XP125" s="6"/>
      <c r="XQ125" s="6"/>
      <c r="XR125" s="6"/>
      <c r="XS125" s="6"/>
      <c r="XT125" s="6"/>
      <c r="XU125" s="6"/>
      <c r="XV125" s="6"/>
      <c r="XW125" s="6"/>
      <c r="XX125" s="6"/>
      <c r="XY125" s="6"/>
      <c r="XZ125" s="6"/>
      <c r="YA125" s="6"/>
      <c r="YB125" s="6"/>
      <c r="YC125" s="6"/>
      <c r="YD125" s="6"/>
      <c r="YE125" s="6"/>
      <c r="YF125" s="6"/>
      <c r="YG125" s="6"/>
      <c r="YH125" s="6"/>
      <c r="YI125" s="6"/>
      <c r="YJ125" s="6"/>
      <c r="YK125" s="6"/>
      <c r="YL125" s="6"/>
      <c r="YM125" s="6"/>
      <c r="YN125" s="6"/>
      <c r="YO125" s="6"/>
      <c r="YP125" s="6"/>
      <c r="YQ125" s="6"/>
      <c r="YR125" s="6"/>
      <c r="YS125" s="6"/>
      <c r="YT125" s="6"/>
      <c r="YU125" s="6"/>
      <c r="YV125" s="6"/>
      <c r="YW125" s="6"/>
      <c r="YX125" s="6"/>
      <c r="YY125" s="6"/>
      <c r="YZ125" s="6"/>
      <c r="ZA125" s="6"/>
      <c r="ZB125" s="6"/>
      <c r="ZC125" s="6"/>
      <c r="ZD125" s="6"/>
      <c r="ZE125" s="6"/>
      <c r="ZF125" s="6"/>
      <c r="ZG125" s="6"/>
      <c r="ZH125" s="6"/>
      <c r="ZI125" s="6"/>
      <c r="ZJ125" s="6"/>
      <c r="ZK125" s="6"/>
      <c r="ZL125" s="6"/>
      <c r="ZM125" s="6"/>
      <c r="ZN125" s="6"/>
      <c r="ZO125" s="6"/>
      <c r="ZP125" s="6"/>
      <c r="ZQ125" s="6"/>
      <c r="ZR125" s="6"/>
      <c r="ZS125" s="6"/>
      <c r="ZT125" s="6"/>
      <c r="ZU125" s="6"/>
      <c r="ZV125" s="6"/>
      <c r="ZW125" s="6"/>
      <c r="ZX125" s="6"/>
      <c r="ZY125" s="6"/>
      <c r="ZZ125" s="6"/>
      <c r="AAA125" s="6"/>
      <c r="AAB125" s="6"/>
      <c r="AAC125" s="6"/>
      <c r="AAD125" s="6"/>
      <c r="AAE125" s="6"/>
      <c r="AAF125" s="6"/>
      <c r="AAG125" s="6"/>
      <c r="AAH125" s="6"/>
      <c r="AAI125" s="6"/>
      <c r="AAJ125" s="6"/>
      <c r="AAK125" s="6"/>
      <c r="AAL125" s="6"/>
      <c r="AAM125" s="6"/>
      <c r="AAN125" s="6"/>
      <c r="AAO125" s="6"/>
      <c r="AAP125" s="6"/>
      <c r="AAQ125" s="6"/>
      <c r="AAR125" s="6"/>
      <c r="AAS125" s="6"/>
      <c r="AAT125" s="6"/>
      <c r="AAU125" s="6"/>
      <c r="AAV125" s="6"/>
      <c r="AAW125" s="6"/>
      <c r="AAX125" s="6"/>
      <c r="AAY125" s="6"/>
      <c r="AAZ125" s="6"/>
      <c r="ABA125" s="6"/>
      <c r="ABB125" s="6"/>
      <c r="ABC125" s="6"/>
      <c r="ABD125" s="6"/>
      <c r="ABE125" s="6"/>
      <c r="ABF125" s="6"/>
      <c r="ABG125" s="6"/>
      <c r="ABH125" s="6"/>
      <c r="ABI125" s="6"/>
      <c r="ABJ125" s="6"/>
      <c r="ABK125" s="6"/>
      <c r="ABL125" s="6"/>
      <c r="ABM125" s="6"/>
      <c r="ABN125" s="6"/>
      <c r="ABO125" s="6"/>
      <c r="ABP125" s="6"/>
      <c r="ABQ125" s="6"/>
      <c r="ABR125" s="6"/>
      <c r="ABS125" s="6"/>
      <c r="ABT125" s="6"/>
      <c r="ABU125" s="6"/>
      <c r="ABV125" s="6"/>
      <c r="ABW125" s="6"/>
      <c r="ABX125" s="6"/>
      <c r="ABY125" s="6"/>
      <c r="ABZ125" s="6"/>
      <c r="ACA125" s="6"/>
      <c r="ACB125" s="6"/>
      <c r="ACC125" s="6"/>
      <c r="ACD125" s="6"/>
      <c r="ACE125" s="6"/>
      <c r="ACF125" s="6"/>
      <c r="ACG125" s="6"/>
      <c r="ACH125" s="6"/>
      <c r="ACI125" s="6"/>
      <c r="ACJ125" s="6"/>
      <c r="ACK125" s="6"/>
      <c r="ACL125" s="6"/>
      <c r="ACM125" s="6"/>
      <c r="ACN125" s="6"/>
      <c r="ACO125" s="6"/>
      <c r="ACP125" s="6"/>
      <c r="ACQ125" s="6"/>
      <c r="ACR125" s="6"/>
      <c r="ACS125" s="6"/>
      <c r="ACT125" s="6"/>
      <c r="ACU125" s="6"/>
      <c r="ACV125" s="6"/>
      <c r="ACW125" s="6"/>
      <c r="ACX125" s="6"/>
      <c r="ACY125" s="6"/>
      <c r="ACZ125" s="6"/>
      <c r="ADA125" s="6"/>
      <c r="ADB125" s="6"/>
      <c r="ADC125" s="6"/>
      <c r="ADD125" s="6"/>
      <c r="ADE125" s="6"/>
      <c r="ADF125" s="6"/>
      <c r="ADG125" s="6"/>
      <c r="ADH125" s="6"/>
      <c r="ADI125" s="6"/>
      <c r="ADJ125" s="6"/>
      <c r="ADK125" s="6"/>
      <c r="ADL125" s="6"/>
      <c r="ADM125" s="6"/>
      <c r="ADN125" s="6"/>
      <c r="ADO125" s="6"/>
      <c r="ADP125" s="6"/>
      <c r="ADQ125" s="6"/>
      <c r="ADR125" s="6"/>
      <c r="ADS125" s="6"/>
      <c r="ADT125" s="6"/>
      <c r="ADU125" s="6"/>
      <c r="ADV125" s="6"/>
      <c r="ADW125" s="6"/>
      <c r="ADX125" s="6"/>
      <c r="ADY125" s="6"/>
      <c r="ADZ125" s="6"/>
      <c r="AEA125" s="6"/>
      <c r="AEB125" s="6"/>
      <c r="AEC125" s="6"/>
      <c r="AED125" s="6"/>
      <c r="AEE125" s="6"/>
      <c r="AEF125" s="6"/>
      <c r="AEG125" s="6"/>
      <c r="AEH125" s="6"/>
      <c r="AEI125" s="6"/>
      <c r="AEJ125" s="6"/>
      <c r="AEK125" s="6"/>
      <c r="AEL125" s="6"/>
      <c r="AEM125" s="6"/>
      <c r="AEN125" s="6"/>
      <c r="AEO125" s="6"/>
      <c r="AEP125" s="6"/>
      <c r="AEQ125" s="6"/>
      <c r="AER125" s="6"/>
      <c r="AES125" s="6"/>
      <c r="AET125" s="6"/>
      <c r="AEU125" s="6"/>
      <c r="AEV125" s="6"/>
      <c r="AEW125" s="6"/>
      <c r="AEX125" s="6"/>
      <c r="AEY125" s="6"/>
      <c r="AEZ125" s="6"/>
      <c r="AFA125" s="6"/>
      <c r="AFB125" s="6"/>
      <c r="AFC125" s="6"/>
      <c r="AFD125" s="6"/>
      <c r="AFE125" s="6"/>
      <c r="AFF125" s="6"/>
      <c r="AFG125" s="6"/>
      <c r="AFH125" s="6"/>
      <c r="AFI125" s="6"/>
      <c r="AFJ125" s="6"/>
      <c r="AFK125" s="6"/>
      <c r="AFL125" s="6"/>
      <c r="AFM125" s="6"/>
      <c r="AFN125" s="6"/>
      <c r="AFO125" s="6"/>
      <c r="AFP125" s="6"/>
      <c r="AFQ125" s="6"/>
      <c r="AFR125" s="6"/>
      <c r="AFS125" s="6"/>
      <c r="AFT125" s="6"/>
      <c r="AFU125" s="6"/>
      <c r="AFV125" s="6"/>
      <c r="AFW125" s="6"/>
      <c r="AFX125" s="6"/>
      <c r="AFY125" s="6"/>
      <c r="AFZ125" s="6"/>
      <c r="AGA125" s="6"/>
      <c r="AGB125" s="6"/>
      <c r="AGC125" s="6"/>
      <c r="AGD125" s="6"/>
      <c r="AGE125" s="6"/>
      <c r="AGF125" s="6"/>
      <c r="AGG125" s="6"/>
      <c r="AGH125" s="6"/>
      <c r="AGI125" s="6"/>
      <c r="AGJ125" s="6"/>
      <c r="AGK125" s="6"/>
      <c r="AGL125" s="6"/>
      <c r="AGM125" s="6"/>
      <c r="AGN125" s="6"/>
      <c r="AGO125" s="6"/>
      <c r="AGP125" s="6"/>
      <c r="AGQ125" s="6"/>
      <c r="AGR125" s="6"/>
      <c r="AGS125" s="6"/>
      <c r="AGT125" s="6"/>
      <c r="AGU125" s="6"/>
      <c r="AGV125" s="6"/>
      <c r="AGW125" s="6"/>
      <c r="AGX125" s="6"/>
      <c r="AGY125" s="6"/>
      <c r="AGZ125" s="6"/>
      <c r="AHA125" s="6"/>
      <c r="AHB125" s="6"/>
      <c r="AHC125" s="6"/>
      <c r="AHD125" s="6"/>
      <c r="AHE125" s="6"/>
      <c r="AHF125" s="6"/>
      <c r="AHG125" s="6"/>
      <c r="AHH125" s="6"/>
      <c r="AHI125" s="6"/>
      <c r="AHJ125" s="6"/>
      <c r="AHK125" s="6"/>
      <c r="AHL125" s="6"/>
      <c r="AHM125" s="6"/>
      <c r="AHN125" s="6"/>
      <c r="AHO125" s="6"/>
      <c r="AHP125" s="6"/>
      <c r="AHQ125" s="6"/>
      <c r="AHR125" s="6"/>
      <c r="AHS125" s="6"/>
      <c r="AHT125" s="6"/>
      <c r="AHU125" s="6"/>
      <c r="AHV125" s="6"/>
      <c r="AHW125" s="6"/>
      <c r="AHX125" s="6"/>
      <c r="AHY125" s="6"/>
      <c r="AHZ125" s="6"/>
      <c r="AIA125" s="6"/>
      <c r="AIB125" s="6"/>
      <c r="AIC125" s="6"/>
      <c r="AID125" s="6"/>
      <c r="AIE125" s="6"/>
      <c r="AIF125" s="6"/>
      <c r="AIG125" s="6"/>
      <c r="AIH125" s="6"/>
      <c r="AII125" s="6"/>
      <c r="AIJ125" s="6"/>
      <c r="AIK125" s="6"/>
      <c r="AIL125" s="6"/>
      <c r="AIM125" s="6"/>
      <c r="AIN125" s="6"/>
      <c r="AIO125" s="6"/>
      <c r="AIP125" s="6"/>
      <c r="AIQ125" s="6"/>
      <c r="AIR125" s="6"/>
      <c r="AIS125" s="6"/>
      <c r="AIT125" s="6"/>
      <c r="AIU125" s="6"/>
      <c r="AIV125" s="6"/>
      <c r="AIW125" s="6"/>
      <c r="AIX125" s="6"/>
      <c r="AIY125" s="6"/>
      <c r="AIZ125" s="6"/>
      <c r="AJA125" s="6"/>
      <c r="AJB125" s="6"/>
      <c r="AJC125" s="6"/>
      <c r="AJD125" s="6"/>
      <c r="AJE125" s="6"/>
      <c r="AJF125" s="6"/>
      <c r="AJG125" s="6"/>
      <c r="AJH125" s="6"/>
      <c r="AJI125" s="6"/>
      <c r="AJJ125" s="6"/>
      <c r="AJK125" s="6"/>
      <c r="AJL125" s="6"/>
      <c r="AJM125" s="6"/>
      <c r="AJN125" s="6"/>
      <c r="AJO125" s="6"/>
      <c r="AJP125" s="6"/>
      <c r="AJQ125" s="6"/>
      <c r="AJR125" s="6"/>
      <c r="AJS125" s="6"/>
      <c r="AJT125" s="6"/>
      <c r="AJU125" s="6"/>
      <c r="AJV125" s="6"/>
      <c r="AJW125" s="6"/>
      <c r="AJX125" s="6"/>
      <c r="AJY125" s="6"/>
      <c r="AJZ125" s="6"/>
      <c r="AKA125" s="6"/>
      <c r="AKB125" s="6"/>
      <c r="AKC125" s="6"/>
      <c r="AKD125" s="6"/>
      <c r="AKE125" s="6"/>
      <c r="AKF125" s="6"/>
      <c r="AKG125" s="6"/>
      <c r="AKH125" s="6"/>
      <c r="AKI125" s="6"/>
      <c r="AKJ125" s="6"/>
      <c r="AKK125" s="6"/>
      <c r="AKL125" s="6"/>
      <c r="AKM125" s="6"/>
      <c r="AKN125" s="6"/>
      <c r="AKO125" s="6"/>
      <c r="AKP125" s="6"/>
      <c r="AKQ125" s="6"/>
      <c r="AKR125" s="6"/>
      <c r="AKS125" s="6"/>
      <c r="AKT125" s="6"/>
      <c r="AKU125" s="6"/>
      <c r="AKV125" s="6"/>
      <c r="AKW125" s="6"/>
      <c r="AKX125" s="6"/>
      <c r="AKY125" s="6"/>
      <c r="AKZ125" s="6"/>
      <c r="ALA125" s="6"/>
      <c r="ALB125" s="6"/>
      <c r="ALC125" s="6"/>
      <c r="ALD125" s="6"/>
      <c r="ALE125" s="6"/>
      <c r="ALF125" s="6"/>
      <c r="ALG125" s="6"/>
      <c r="ALH125" s="6"/>
      <c r="ALI125" s="6"/>
      <c r="ALJ125" s="6"/>
      <c r="ALK125" s="6"/>
      <c r="ALL125" s="6"/>
      <c r="ALM125" s="6"/>
      <c r="ALN125" s="6"/>
      <c r="ALO125" s="6"/>
      <c r="ALP125" s="6"/>
      <c r="ALQ125" s="6"/>
      <c r="ALR125" s="6"/>
      <c r="ALS125" s="6"/>
      <c r="ALT125" s="6"/>
      <c r="ALU125" s="6"/>
      <c r="ALV125" s="6"/>
      <c r="ALW125" s="6"/>
      <c r="ALX125" s="6"/>
      <c r="ALY125" s="6"/>
      <c r="ALZ125" s="6"/>
      <c r="AMA125" s="6"/>
      <c r="AMB125" s="6"/>
      <c r="AMC125" s="6"/>
      <c r="AMD125" s="6"/>
      <c r="AME125" s="6"/>
      <c r="AMF125" s="6"/>
      <c r="AMG125" s="6"/>
      <c r="AMH125" s="6"/>
      <c r="AMI125" s="6"/>
    </row>
    <row r="126" spans="1:1023" ht="25" customHeight="1">
      <c r="A126" s="162" t="s">
        <v>340</v>
      </c>
      <c r="B126" s="163" t="s">
        <v>452</v>
      </c>
      <c r="C126" s="181" t="s">
        <v>450</v>
      </c>
      <c r="D126" s="164" t="s">
        <v>366</v>
      </c>
      <c r="E126" s="165"/>
      <c r="F126" s="165"/>
      <c r="G126" s="165">
        <f>E126*F126</f>
        <v>0</v>
      </c>
      <c r="H126" s="165"/>
      <c r="I126" s="165"/>
      <c r="J126" s="165">
        <f>H126*I126</f>
        <v>0</v>
      </c>
      <c r="K126" s="165"/>
      <c r="L126" s="165"/>
      <c r="M126" s="165">
        <f>K126*L126</f>
        <v>0</v>
      </c>
      <c r="N126" s="165"/>
      <c r="O126" s="165"/>
      <c r="P126" s="165">
        <f>N126*O126</f>
        <v>0</v>
      </c>
      <c r="Q126" s="165"/>
      <c r="R126" s="165"/>
      <c r="S126" s="165">
        <f>Q126*R126</f>
        <v>0</v>
      </c>
      <c r="T126" s="165"/>
      <c r="U126" s="165"/>
      <c r="V126" s="165">
        <f>T126*U126</f>
        <v>0</v>
      </c>
      <c r="W126" s="173">
        <f>G126+M126+S126</f>
        <v>0</v>
      </c>
      <c r="X126" s="156">
        <f>J126+P126+V126</f>
        <v>0</v>
      </c>
      <c r="Y126" s="156">
        <f t="shared" si="28"/>
        <v>0</v>
      </c>
      <c r="Z126" s="157" t="e">
        <f t="shared" si="29"/>
        <v>#DIV/0!</v>
      </c>
      <c r="AA126" s="166"/>
      <c r="AB126" s="159"/>
      <c r="AC126" s="159"/>
      <c r="AD126" s="159"/>
      <c r="AE126" s="159"/>
      <c r="AF126" s="159"/>
      <c r="AG126" s="159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  <c r="LN126" s="6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  <c r="ML126" s="6"/>
      <c r="MM126" s="6"/>
      <c r="MN126" s="6"/>
      <c r="MO126" s="6"/>
      <c r="MP126" s="6"/>
      <c r="MQ126" s="6"/>
      <c r="MR126" s="6"/>
      <c r="MS126" s="6"/>
      <c r="MT126" s="6"/>
      <c r="MU126" s="6"/>
      <c r="MV126" s="6"/>
      <c r="MW126" s="6"/>
      <c r="MX126" s="6"/>
      <c r="MY126" s="6"/>
      <c r="MZ126" s="6"/>
      <c r="NA126" s="6"/>
      <c r="NB126" s="6"/>
      <c r="NC126" s="6"/>
      <c r="ND126" s="6"/>
      <c r="NE126" s="6"/>
      <c r="NF126" s="6"/>
      <c r="NG126" s="6"/>
      <c r="NH126" s="6"/>
      <c r="NI126" s="6"/>
      <c r="NJ126" s="6"/>
      <c r="NK126" s="6"/>
      <c r="NL126" s="6"/>
      <c r="NM126" s="6"/>
      <c r="NN126" s="6"/>
      <c r="NO126" s="6"/>
      <c r="NP126" s="6"/>
      <c r="NQ126" s="6"/>
      <c r="NR126" s="6"/>
      <c r="NS126" s="6"/>
      <c r="NT126" s="6"/>
      <c r="NU126" s="6"/>
      <c r="NV126" s="6"/>
      <c r="NW126" s="6"/>
      <c r="NX126" s="6"/>
      <c r="NY126" s="6"/>
      <c r="NZ126" s="6"/>
      <c r="OA126" s="6"/>
      <c r="OB126" s="6"/>
      <c r="OC126" s="6"/>
      <c r="OD126" s="6"/>
      <c r="OE126" s="6"/>
      <c r="OF126" s="6"/>
      <c r="OG126" s="6"/>
      <c r="OH126" s="6"/>
      <c r="OI126" s="6"/>
      <c r="OJ126" s="6"/>
      <c r="OK126" s="6"/>
      <c r="OL126" s="6"/>
      <c r="OM126" s="6"/>
      <c r="ON126" s="6"/>
      <c r="OO126" s="6"/>
      <c r="OP126" s="6"/>
      <c r="OQ126" s="6"/>
      <c r="OR126" s="6"/>
      <c r="OS126" s="6"/>
      <c r="OT126" s="6"/>
      <c r="OU126" s="6"/>
      <c r="OV126" s="6"/>
      <c r="OW126" s="6"/>
      <c r="OX126" s="6"/>
      <c r="OY126" s="6"/>
      <c r="OZ126" s="6"/>
      <c r="PA126" s="6"/>
      <c r="PB126" s="6"/>
      <c r="PC126" s="6"/>
      <c r="PD126" s="6"/>
      <c r="PE126" s="6"/>
      <c r="PF126" s="6"/>
      <c r="PG126" s="6"/>
      <c r="PH126" s="6"/>
      <c r="PI126" s="6"/>
      <c r="PJ126" s="6"/>
      <c r="PK126" s="6"/>
      <c r="PL126" s="6"/>
      <c r="PM126" s="6"/>
      <c r="PN126" s="6"/>
      <c r="PO126" s="6"/>
      <c r="PP126" s="6"/>
      <c r="PQ126" s="6"/>
      <c r="PR126" s="6"/>
      <c r="PS126" s="6"/>
      <c r="PT126" s="6"/>
      <c r="PU126" s="6"/>
      <c r="PV126" s="6"/>
      <c r="PW126" s="6"/>
      <c r="PX126" s="6"/>
      <c r="PY126" s="6"/>
      <c r="PZ126" s="6"/>
      <c r="QA126" s="6"/>
      <c r="QB126" s="6"/>
      <c r="QC126" s="6"/>
      <c r="QD126" s="6"/>
      <c r="QE126" s="6"/>
      <c r="QF126" s="6"/>
      <c r="QG126" s="6"/>
      <c r="QH126" s="6"/>
      <c r="QI126" s="6"/>
      <c r="QJ126" s="6"/>
      <c r="QK126" s="6"/>
      <c r="QL126" s="6"/>
      <c r="QM126" s="6"/>
      <c r="QN126" s="6"/>
      <c r="QO126" s="6"/>
      <c r="QP126" s="6"/>
      <c r="QQ126" s="6"/>
      <c r="QR126" s="6"/>
      <c r="QS126" s="6"/>
      <c r="QT126" s="6"/>
      <c r="QU126" s="6"/>
      <c r="QV126" s="6"/>
      <c r="QW126" s="6"/>
      <c r="QX126" s="6"/>
      <c r="QY126" s="6"/>
      <c r="QZ126" s="6"/>
      <c r="RA126" s="6"/>
      <c r="RB126" s="6"/>
      <c r="RC126" s="6"/>
      <c r="RD126" s="6"/>
      <c r="RE126" s="6"/>
      <c r="RF126" s="6"/>
      <c r="RG126" s="6"/>
      <c r="RH126" s="6"/>
      <c r="RI126" s="6"/>
      <c r="RJ126" s="6"/>
      <c r="RK126" s="6"/>
      <c r="RL126" s="6"/>
      <c r="RM126" s="6"/>
      <c r="RN126" s="6"/>
      <c r="RO126" s="6"/>
      <c r="RP126" s="6"/>
      <c r="RQ126" s="6"/>
      <c r="RR126" s="6"/>
      <c r="RS126" s="6"/>
      <c r="RT126" s="6"/>
      <c r="RU126" s="6"/>
      <c r="RV126" s="6"/>
      <c r="RW126" s="6"/>
      <c r="RX126" s="6"/>
      <c r="RY126" s="6"/>
      <c r="RZ126" s="6"/>
      <c r="SA126" s="6"/>
      <c r="SB126" s="6"/>
      <c r="SC126" s="6"/>
      <c r="SD126" s="6"/>
      <c r="SE126" s="6"/>
      <c r="SF126" s="6"/>
      <c r="SG126" s="6"/>
      <c r="SH126" s="6"/>
      <c r="SI126" s="6"/>
      <c r="SJ126" s="6"/>
      <c r="SK126" s="6"/>
      <c r="SL126" s="6"/>
      <c r="SM126" s="6"/>
      <c r="SN126" s="6"/>
      <c r="SO126" s="6"/>
      <c r="SP126" s="6"/>
      <c r="SQ126" s="6"/>
      <c r="SR126" s="6"/>
      <c r="SS126" s="6"/>
      <c r="ST126" s="6"/>
      <c r="SU126" s="6"/>
      <c r="SV126" s="6"/>
      <c r="SW126" s="6"/>
      <c r="SX126" s="6"/>
      <c r="SY126" s="6"/>
      <c r="SZ126" s="6"/>
      <c r="TA126" s="6"/>
      <c r="TB126" s="6"/>
      <c r="TC126" s="6"/>
      <c r="TD126" s="6"/>
      <c r="TE126" s="6"/>
      <c r="TF126" s="6"/>
      <c r="TG126" s="6"/>
      <c r="TH126" s="6"/>
      <c r="TI126" s="6"/>
      <c r="TJ126" s="6"/>
      <c r="TK126" s="6"/>
      <c r="TL126" s="6"/>
      <c r="TM126" s="6"/>
      <c r="TN126" s="6"/>
      <c r="TO126" s="6"/>
      <c r="TP126" s="6"/>
      <c r="TQ126" s="6"/>
      <c r="TR126" s="6"/>
      <c r="TS126" s="6"/>
      <c r="TT126" s="6"/>
      <c r="TU126" s="6"/>
      <c r="TV126" s="6"/>
      <c r="TW126" s="6"/>
      <c r="TX126" s="6"/>
      <c r="TY126" s="6"/>
      <c r="TZ126" s="6"/>
      <c r="UA126" s="6"/>
      <c r="UB126" s="6"/>
      <c r="UC126" s="6"/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6"/>
      <c r="UO126" s="6"/>
      <c r="UP126" s="6"/>
      <c r="UQ126" s="6"/>
      <c r="UR126" s="6"/>
      <c r="US126" s="6"/>
      <c r="UT126" s="6"/>
      <c r="UU126" s="6"/>
      <c r="UV126" s="6"/>
      <c r="UW126" s="6"/>
      <c r="UX126" s="6"/>
      <c r="UY126" s="6"/>
      <c r="UZ126" s="6"/>
      <c r="VA126" s="6"/>
      <c r="VB126" s="6"/>
      <c r="VC126" s="6"/>
      <c r="VD126" s="6"/>
      <c r="VE126" s="6"/>
      <c r="VF126" s="6"/>
      <c r="VG126" s="6"/>
      <c r="VH126" s="6"/>
      <c r="VI126" s="6"/>
      <c r="VJ126" s="6"/>
      <c r="VK126" s="6"/>
      <c r="VL126" s="6"/>
      <c r="VM126" s="6"/>
      <c r="VN126" s="6"/>
      <c r="VO126" s="6"/>
      <c r="VP126" s="6"/>
      <c r="VQ126" s="6"/>
      <c r="VR126" s="6"/>
      <c r="VS126" s="6"/>
      <c r="VT126" s="6"/>
      <c r="VU126" s="6"/>
      <c r="VV126" s="6"/>
      <c r="VW126" s="6"/>
      <c r="VX126" s="6"/>
      <c r="VY126" s="6"/>
      <c r="VZ126" s="6"/>
      <c r="WA126" s="6"/>
      <c r="WB126" s="6"/>
      <c r="WC126" s="6"/>
      <c r="WD126" s="6"/>
      <c r="WE126" s="6"/>
      <c r="WF126" s="6"/>
      <c r="WG126" s="6"/>
      <c r="WH126" s="6"/>
      <c r="WI126" s="6"/>
      <c r="WJ126" s="6"/>
      <c r="WK126" s="6"/>
      <c r="WL126" s="6"/>
      <c r="WM126" s="6"/>
      <c r="WN126" s="6"/>
      <c r="WO126" s="6"/>
      <c r="WP126" s="6"/>
      <c r="WQ126" s="6"/>
      <c r="WR126" s="6"/>
      <c r="WS126" s="6"/>
      <c r="WT126" s="6"/>
      <c r="WU126" s="6"/>
      <c r="WV126" s="6"/>
      <c r="WW126" s="6"/>
      <c r="WX126" s="6"/>
      <c r="WY126" s="6"/>
      <c r="WZ126" s="6"/>
      <c r="XA126" s="6"/>
      <c r="XB126" s="6"/>
      <c r="XC126" s="6"/>
      <c r="XD126" s="6"/>
      <c r="XE126" s="6"/>
      <c r="XF126" s="6"/>
      <c r="XG126" s="6"/>
      <c r="XH126" s="6"/>
      <c r="XI126" s="6"/>
      <c r="XJ126" s="6"/>
      <c r="XK126" s="6"/>
      <c r="XL126" s="6"/>
      <c r="XM126" s="6"/>
      <c r="XN126" s="6"/>
      <c r="XO126" s="6"/>
      <c r="XP126" s="6"/>
      <c r="XQ126" s="6"/>
      <c r="XR126" s="6"/>
      <c r="XS126" s="6"/>
      <c r="XT126" s="6"/>
      <c r="XU126" s="6"/>
      <c r="XV126" s="6"/>
      <c r="XW126" s="6"/>
      <c r="XX126" s="6"/>
      <c r="XY126" s="6"/>
      <c r="XZ126" s="6"/>
      <c r="YA126" s="6"/>
      <c r="YB126" s="6"/>
      <c r="YC126" s="6"/>
      <c r="YD126" s="6"/>
      <c r="YE126" s="6"/>
      <c r="YF126" s="6"/>
      <c r="YG126" s="6"/>
      <c r="YH126" s="6"/>
      <c r="YI126" s="6"/>
      <c r="YJ126" s="6"/>
      <c r="YK126" s="6"/>
      <c r="YL126" s="6"/>
      <c r="YM126" s="6"/>
      <c r="YN126" s="6"/>
      <c r="YO126" s="6"/>
      <c r="YP126" s="6"/>
      <c r="YQ126" s="6"/>
      <c r="YR126" s="6"/>
      <c r="YS126" s="6"/>
      <c r="YT126" s="6"/>
      <c r="YU126" s="6"/>
      <c r="YV126" s="6"/>
      <c r="YW126" s="6"/>
      <c r="YX126" s="6"/>
      <c r="YY126" s="6"/>
      <c r="YZ126" s="6"/>
      <c r="ZA126" s="6"/>
      <c r="ZB126" s="6"/>
      <c r="ZC126" s="6"/>
      <c r="ZD126" s="6"/>
      <c r="ZE126" s="6"/>
      <c r="ZF126" s="6"/>
      <c r="ZG126" s="6"/>
      <c r="ZH126" s="6"/>
      <c r="ZI126" s="6"/>
      <c r="ZJ126" s="6"/>
      <c r="ZK126" s="6"/>
      <c r="ZL126" s="6"/>
      <c r="ZM126" s="6"/>
      <c r="ZN126" s="6"/>
      <c r="ZO126" s="6"/>
      <c r="ZP126" s="6"/>
      <c r="ZQ126" s="6"/>
      <c r="ZR126" s="6"/>
      <c r="ZS126" s="6"/>
      <c r="ZT126" s="6"/>
      <c r="ZU126" s="6"/>
      <c r="ZV126" s="6"/>
      <c r="ZW126" s="6"/>
      <c r="ZX126" s="6"/>
      <c r="ZY126" s="6"/>
      <c r="ZZ126" s="6"/>
      <c r="AAA126" s="6"/>
      <c r="AAB126" s="6"/>
      <c r="AAC126" s="6"/>
      <c r="AAD126" s="6"/>
      <c r="AAE126" s="6"/>
      <c r="AAF126" s="6"/>
      <c r="AAG126" s="6"/>
      <c r="AAH126" s="6"/>
      <c r="AAI126" s="6"/>
      <c r="AAJ126" s="6"/>
      <c r="AAK126" s="6"/>
      <c r="AAL126" s="6"/>
      <c r="AAM126" s="6"/>
      <c r="AAN126" s="6"/>
      <c r="AAO126" s="6"/>
      <c r="AAP126" s="6"/>
      <c r="AAQ126" s="6"/>
      <c r="AAR126" s="6"/>
      <c r="AAS126" s="6"/>
      <c r="AAT126" s="6"/>
      <c r="AAU126" s="6"/>
      <c r="AAV126" s="6"/>
      <c r="AAW126" s="6"/>
      <c r="AAX126" s="6"/>
      <c r="AAY126" s="6"/>
      <c r="AAZ126" s="6"/>
      <c r="ABA126" s="6"/>
      <c r="ABB126" s="6"/>
      <c r="ABC126" s="6"/>
      <c r="ABD126" s="6"/>
      <c r="ABE126" s="6"/>
      <c r="ABF126" s="6"/>
      <c r="ABG126" s="6"/>
      <c r="ABH126" s="6"/>
      <c r="ABI126" s="6"/>
      <c r="ABJ126" s="6"/>
      <c r="ABK126" s="6"/>
      <c r="ABL126" s="6"/>
      <c r="ABM126" s="6"/>
      <c r="ABN126" s="6"/>
      <c r="ABO126" s="6"/>
      <c r="ABP126" s="6"/>
      <c r="ABQ126" s="6"/>
      <c r="ABR126" s="6"/>
      <c r="ABS126" s="6"/>
      <c r="ABT126" s="6"/>
      <c r="ABU126" s="6"/>
      <c r="ABV126" s="6"/>
      <c r="ABW126" s="6"/>
      <c r="ABX126" s="6"/>
      <c r="ABY126" s="6"/>
      <c r="ABZ126" s="6"/>
      <c r="ACA126" s="6"/>
      <c r="ACB126" s="6"/>
      <c r="ACC126" s="6"/>
      <c r="ACD126" s="6"/>
      <c r="ACE126" s="6"/>
      <c r="ACF126" s="6"/>
      <c r="ACG126" s="6"/>
      <c r="ACH126" s="6"/>
      <c r="ACI126" s="6"/>
      <c r="ACJ126" s="6"/>
      <c r="ACK126" s="6"/>
      <c r="ACL126" s="6"/>
      <c r="ACM126" s="6"/>
      <c r="ACN126" s="6"/>
      <c r="ACO126" s="6"/>
      <c r="ACP126" s="6"/>
      <c r="ACQ126" s="6"/>
      <c r="ACR126" s="6"/>
      <c r="ACS126" s="6"/>
      <c r="ACT126" s="6"/>
      <c r="ACU126" s="6"/>
      <c r="ACV126" s="6"/>
      <c r="ACW126" s="6"/>
      <c r="ACX126" s="6"/>
      <c r="ACY126" s="6"/>
      <c r="ACZ126" s="6"/>
      <c r="ADA126" s="6"/>
      <c r="ADB126" s="6"/>
      <c r="ADC126" s="6"/>
      <c r="ADD126" s="6"/>
      <c r="ADE126" s="6"/>
      <c r="ADF126" s="6"/>
      <c r="ADG126" s="6"/>
      <c r="ADH126" s="6"/>
      <c r="ADI126" s="6"/>
      <c r="ADJ126" s="6"/>
      <c r="ADK126" s="6"/>
      <c r="ADL126" s="6"/>
      <c r="ADM126" s="6"/>
      <c r="ADN126" s="6"/>
      <c r="ADO126" s="6"/>
      <c r="ADP126" s="6"/>
      <c r="ADQ126" s="6"/>
      <c r="ADR126" s="6"/>
      <c r="ADS126" s="6"/>
      <c r="ADT126" s="6"/>
      <c r="ADU126" s="6"/>
      <c r="ADV126" s="6"/>
      <c r="ADW126" s="6"/>
      <c r="ADX126" s="6"/>
      <c r="ADY126" s="6"/>
      <c r="ADZ126" s="6"/>
      <c r="AEA126" s="6"/>
      <c r="AEB126" s="6"/>
      <c r="AEC126" s="6"/>
      <c r="AED126" s="6"/>
      <c r="AEE126" s="6"/>
      <c r="AEF126" s="6"/>
      <c r="AEG126" s="6"/>
      <c r="AEH126" s="6"/>
      <c r="AEI126" s="6"/>
      <c r="AEJ126" s="6"/>
      <c r="AEK126" s="6"/>
      <c r="AEL126" s="6"/>
      <c r="AEM126" s="6"/>
      <c r="AEN126" s="6"/>
      <c r="AEO126" s="6"/>
      <c r="AEP126" s="6"/>
      <c r="AEQ126" s="6"/>
      <c r="AER126" s="6"/>
      <c r="AES126" s="6"/>
      <c r="AET126" s="6"/>
      <c r="AEU126" s="6"/>
      <c r="AEV126" s="6"/>
      <c r="AEW126" s="6"/>
      <c r="AEX126" s="6"/>
      <c r="AEY126" s="6"/>
      <c r="AEZ126" s="6"/>
      <c r="AFA126" s="6"/>
      <c r="AFB126" s="6"/>
      <c r="AFC126" s="6"/>
      <c r="AFD126" s="6"/>
      <c r="AFE126" s="6"/>
      <c r="AFF126" s="6"/>
      <c r="AFG126" s="6"/>
      <c r="AFH126" s="6"/>
      <c r="AFI126" s="6"/>
      <c r="AFJ126" s="6"/>
      <c r="AFK126" s="6"/>
      <c r="AFL126" s="6"/>
      <c r="AFM126" s="6"/>
      <c r="AFN126" s="6"/>
      <c r="AFO126" s="6"/>
      <c r="AFP126" s="6"/>
      <c r="AFQ126" s="6"/>
      <c r="AFR126" s="6"/>
      <c r="AFS126" s="6"/>
      <c r="AFT126" s="6"/>
      <c r="AFU126" s="6"/>
      <c r="AFV126" s="6"/>
      <c r="AFW126" s="6"/>
      <c r="AFX126" s="6"/>
      <c r="AFY126" s="6"/>
      <c r="AFZ126" s="6"/>
      <c r="AGA126" s="6"/>
      <c r="AGB126" s="6"/>
      <c r="AGC126" s="6"/>
      <c r="AGD126" s="6"/>
      <c r="AGE126" s="6"/>
      <c r="AGF126" s="6"/>
      <c r="AGG126" s="6"/>
      <c r="AGH126" s="6"/>
      <c r="AGI126" s="6"/>
      <c r="AGJ126" s="6"/>
      <c r="AGK126" s="6"/>
      <c r="AGL126" s="6"/>
      <c r="AGM126" s="6"/>
      <c r="AGN126" s="6"/>
      <c r="AGO126" s="6"/>
      <c r="AGP126" s="6"/>
      <c r="AGQ126" s="6"/>
      <c r="AGR126" s="6"/>
      <c r="AGS126" s="6"/>
      <c r="AGT126" s="6"/>
      <c r="AGU126" s="6"/>
      <c r="AGV126" s="6"/>
      <c r="AGW126" s="6"/>
      <c r="AGX126" s="6"/>
      <c r="AGY126" s="6"/>
      <c r="AGZ126" s="6"/>
      <c r="AHA126" s="6"/>
      <c r="AHB126" s="6"/>
      <c r="AHC126" s="6"/>
      <c r="AHD126" s="6"/>
      <c r="AHE126" s="6"/>
      <c r="AHF126" s="6"/>
      <c r="AHG126" s="6"/>
      <c r="AHH126" s="6"/>
      <c r="AHI126" s="6"/>
      <c r="AHJ126" s="6"/>
      <c r="AHK126" s="6"/>
      <c r="AHL126" s="6"/>
      <c r="AHM126" s="6"/>
      <c r="AHN126" s="6"/>
      <c r="AHO126" s="6"/>
      <c r="AHP126" s="6"/>
      <c r="AHQ126" s="6"/>
      <c r="AHR126" s="6"/>
      <c r="AHS126" s="6"/>
      <c r="AHT126" s="6"/>
      <c r="AHU126" s="6"/>
      <c r="AHV126" s="6"/>
      <c r="AHW126" s="6"/>
      <c r="AHX126" s="6"/>
      <c r="AHY126" s="6"/>
      <c r="AHZ126" s="6"/>
      <c r="AIA126" s="6"/>
      <c r="AIB126" s="6"/>
      <c r="AIC126" s="6"/>
      <c r="AID126" s="6"/>
      <c r="AIE126" s="6"/>
      <c r="AIF126" s="6"/>
      <c r="AIG126" s="6"/>
      <c r="AIH126" s="6"/>
      <c r="AII126" s="6"/>
      <c r="AIJ126" s="6"/>
      <c r="AIK126" s="6"/>
      <c r="AIL126" s="6"/>
      <c r="AIM126" s="6"/>
      <c r="AIN126" s="6"/>
      <c r="AIO126" s="6"/>
      <c r="AIP126" s="6"/>
      <c r="AIQ126" s="6"/>
      <c r="AIR126" s="6"/>
      <c r="AIS126" s="6"/>
      <c r="AIT126" s="6"/>
      <c r="AIU126" s="6"/>
      <c r="AIV126" s="6"/>
      <c r="AIW126" s="6"/>
      <c r="AIX126" s="6"/>
      <c r="AIY126" s="6"/>
      <c r="AIZ126" s="6"/>
      <c r="AJA126" s="6"/>
      <c r="AJB126" s="6"/>
      <c r="AJC126" s="6"/>
      <c r="AJD126" s="6"/>
      <c r="AJE126" s="6"/>
      <c r="AJF126" s="6"/>
      <c r="AJG126" s="6"/>
      <c r="AJH126" s="6"/>
      <c r="AJI126" s="6"/>
      <c r="AJJ126" s="6"/>
      <c r="AJK126" s="6"/>
      <c r="AJL126" s="6"/>
      <c r="AJM126" s="6"/>
      <c r="AJN126" s="6"/>
      <c r="AJO126" s="6"/>
      <c r="AJP126" s="6"/>
      <c r="AJQ126" s="6"/>
      <c r="AJR126" s="6"/>
      <c r="AJS126" s="6"/>
      <c r="AJT126" s="6"/>
      <c r="AJU126" s="6"/>
      <c r="AJV126" s="6"/>
      <c r="AJW126" s="6"/>
      <c r="AJX126" s="6"/>
      <c r="AJY126" s="6"/>
      <c r="AJZ126" s="6"/>
      <c r="AKA126" s="6"/>
      <c r="AKB126" s="6"/>
      <c r="AKC126" s="6"/>
      <c r="AKD126" s="6"/>
      <c r="AKE126" s="6"/>
      <c r="AKF126" s="6"/>
      <c r="AKG126" s="6"/>
      <c r="AKH126" s="6"/>
      <c r="AKI126" s="6"/>
      <c r="AKJ126" s="6"/>
      <c r="AKK126" s="6"/>
      <c r="AKL126" s="6"/>
      <c r="AKM126" s="6"/>
      <c r="AKN126" s="6"/>
      <c r="AKO126" s="6"/>
      <c r="AKP126" s="6"/>
      <c r="AKQ126" s="6"/>
      <c r="AKR126" s="6"/>
      <c r="AKS126" s="6"/>
      <c r="AKT126" s="6"/>
      <c r="AKU126" s="6"/>
      <c r="AKV126" s="6"/>
      <c r="AKW126" s="6"/>
      <c r="AKX126" s="6"/>
      <c r="AKY126" s="6"/>
      <c r="AKZ126" s="6"/>
      <c r="ALA126" s="6"/>
      <c r="ALB126" s="6"/>
      <c r="ALC126" s="6"/>
      <c r="ALD126" s="6"/>
      <c r="ALE126" s="6"/>
      <c r="ALF126" s="6"/>
      <c r="ALG126" s="6"/>
      <c r="ALH126" s="6"/>
      <c r="ALI126" s="6"/>
      <c r="ALJ126" s="6"/>
      <c r="ALK126" s="6"/>
      <c r="ALL126" s="6"/>
      <c r="ALM126" s="6"/>
      <c r="ALN126" s="6"/>
      <c r="ALO126" s="6"/>
      <c r="ALP126" s="6"/>
      <c r="ALQ126" s="6"/>
      <c r="ALR126" s="6"/>
      <c r="ALS126" s="6"/>
      <c r="ALT126" s="6"/>
      <c r="ALU126" s="6"/>
      <c r="ALV126" s="6"/>
      <c r="ALW126" s="6"/>
      <c r="ALX126" s="6"/>
      <c r="ALY126" s="6"/>
      <c r="ALZ126" s="6"/>
      <c r="AMA126" s="6"/>
      <c r="AMB126" s="6"/>
      <c r="AMC126" s="6"/>
      <c r="AMD126" s="6"/>
      <c r="AME126" s="6"/>
      <c r="AMF126" s="6"/>
      <c r="AMG126" s="6"/>
      <c r="AMH126" s="6"/>
      <c r="AMI126" s="6"/>
    </row>
    <row r="127" spans="1:1023" ht="17.5" customHeight="1">
      <c r="A127" s="139" t="s">
        <v>337</v>
      </c>
      <c r="B127" s="140" t="s">
        <v>453</v>
      </c>
      <c r="C127" s="228" t="s">
        <v>454</v>
      </c>
      <c r="D127" s="229"/>
      <c r="E127" s="227">
        <f>SUM(E128:E130)</f>
        <v>0</v>
      </c>
      <c r="F127" s="169"/>
      <c r="G127" s="169">
        <f>SUM(G128:G130)</f>
        <v>0</v>
      </c>
      <c r="H127" s="227">
        <f>SUM(H128:H130)</f>
        <v>0</v>
      </c>
      <c r="I127" s="169"/>
      <c r="J127" s="169">
        <f>SUM(J128:J130)</f>
        <v>0</v>
      </c>
      <c r="K127" s="227">
        <f>SUM(K128:K130)</f>
        <v>0</v>
      </c>
      <c r="L127" s="169"/>
      <c r="M127" s="169">
        <f>SUM(M128:M130)</f>
        <v>0</v>
      </c>
      <c r="N127" s="227">
        <f>SUM(N128:N130)</f>
        <v>0</v>
      </c>
      <c r="O127" s="169"/>
      <c r="P127" s="169">
        <f>SUM(P128:P130)</f>
        <v>0</v>
      </c>
      <c r="Q127" s="227">
        <f>SUM(Q128:Q130)</f>
        <v>0</v>
      </c>
      <c r="R127" s="169"/>
      <c r="S127" s="169">
        <f>SUM(S128:S130)</f>
        <v>0</v>
      </c>
      <c r="T127" s="227">
        <f>SUM(T128:T130)</f>
        <v>0</v>
      </c>
      <c r="U127" s="169"/>
      <c r="V127" s="169">
        <f>SUM(V128:V130)</f>
        <v>0</v>
      </c>
      <c r="W127" s="224">
        <f>SUM(W128:W130)</f>
        <v>0</v>
      </c>
      <c r="X127" s="224">
        <f>SUM(X128:X130)</f>
        <v>0</v>
      </c>
      <c r="Y127" s="224">
        <f t="shared" si="28"/>
        <v>0</v>
      </c>
      <c r="Z127" s="224" t="e">
        <f t="shared" si="29"/>
        <v>#DIV/0!</v>
      </c>
      <c r="AA127" s="171"/>
      <c r="AB127" s="159"/>
      <c r="AC127" s="159"/>
      <c r="AD127" s="159"/>
      <c r="AE127" s="159"/>
      <c r="AF127" s="159"/>
      <c r="AG127" s="159"/>
    </row>
    <row r="128" spans="1:1023" ht="26.5" customHeight="1">
      <c r="A128" s="148" t="s">
        <v>340</v>
      </c>
      <c r="B128" s="149" t="s">
        <v>455</v>
      </c>
      <c r="C128" s="158" t="s">
        <v>372</v>
      </c>
      <c r="D128" s="230" t="s">
        <v>373</v>
      </c>
      <c r="E128" s="154"/>
      <c r="F128" s="154"/>
      <c r="G128" s="154">
        <f>E128*F128</f>
        <v>0</v>
      </c>
      <c r="H128" s="154"/>
      <c r="I128" s="154"/>
      <c r="J128" s="154">
        <f>H128*I128</f>
        <v>0</v>
      </c>
      <c r="K128" s="154"/>
      <c r="L128" s="154"/>
      <c r="M128" s="154">
        <f>K128*L128</f>
        <v>0</v>
      </c>
      <c r="N128" s="154"/>
      <c r="O128" s="154"/>
      <c r="P128" s="154">
        <f>N128*O128</f>
        <v>0</v>
      </c>
      <c r="Q128" s="154"/>
      <c r="R128" s="154"/>
      <c r="S128" s="154">
        <f>Q128*R128</f>
        <v>0</v>
      </c>
      <c r="T128" s="154"/>
      <c r="U128" s="154"/>
      <c r="V128" s="154">
        <f>T128*U128</f>
        <v>0</v>
      </c>
      <c r="W128" s="155">
        <f>G128+M128+S128</f>
        <v>0</v>
      </c>
      <c r="X128" s="156">
        <f>J128+P128+V128</f>
        <v>0</v>
      </c>
      <c r="Y128" s="156">
        <f t="shared" si="28"/>
        <v>0</v>
      </c>
      <c r="Z128" s="157" t="e">
        <f t="shared" si="29"/>
        <v>#DIV/0!</v>
      </c>
      <c r="AA128" s="158"/>
      <c r="AB128" s="159"/>
      <c r="AC128" s="159"/>
      <c r="AD128" s="159"/>
      <c r="AE128" s="159"/>
      <c r="AF128" s="159"/>
      <c r="AG128" s="159"/>
    </row>
    <row r="129" spans="1:33" ht="25.75" customHeight="1">
      <c r="A129" s="148" t="s">
        <v>340</v>
      </c>
      <c r="B129" s="149" t="s">
        <v>456</v>
      </c>
      <c r="C129" s="158" t="s">
        <v>372</v>
      </c>
      <c r="D129" s="230" t="s">
        <v>373</v>
      </c>
      <c r="E129" s="154"/>
      <c r="F129" s="154"/>
      <c r="G129" s="154">
        <f>E129*F129</f>
        <v>0</v>
      </c>
      <c r="H129" s="154"/>
      <c r="I129" s="154"/>
      <c r="J129" s="154">
        <f>H129*I129</f>
        <v>0</v>
      </c>
      <c r="K129" s="154"/>
      <c r="L129" s="154"/>
      <c r="M129" s="154">
        <f>K129*L129</f>
        <v>0</v>
      </c>
      <c r="N129" s="154"/>
      <c r="O129" s="154"/>
      <c r="P129" s="154">
        <f>N129*O129</f>
        <v>0</v>
      </c>
      <c r="Q129" s="154"/>
      <c r="R129" s="154"/>
      <c r="S129" s="154">
        <f>Q129*R129</f>
        <v>0</v>
      </c>
      <c r="T129" s="154"/>
      <c r="U129" s="154"/>
      <c r="V129" s="154">
        <f>T129*U129</f>
        <v>0</v>
      </c>
      <c r="W129" s="155">
        <f>G129+M129+S129</f>
        <v>0</v>
      </c>
      <c r="X129" s="156">
        <f>J129+P129+V129</f>
        <v>0</v>
      </c>
      <c r="Y129" s="156">
        <f t="shared" si="28"/>
        <v>0</v>
      </c>
      <c r="Z129" s="157" t="e">
        <f t="shared" si="29"/>
        <v>#DIV/0!</v>
      </c>
      <c r="AA129" s="158"/>
      <c r="AB129" s="159"/>
      <c r="AC129" s="159"/>
      <c r="AD129" s="159"/>
      <c r="AE129" s="159"/>
      <c r="AF129" s="159"/>
      <c r="AG129" s="159"/>
    </row>
    <row r="130" spans="1:33" ht="25" customHeight="1">
      <c r="A130" s="162" t="s">
        <v>340</v>
      </c>
      <c r="B130" s="163" t="s">
        <v>457</v>
      </c>
      <c r="C130" s="166" t="s">
        <v>372</v>
      </c>
      <c r="D130" s="230" t="s">
        <v>373</v>
      </c>
      <c r="E130" s="154"/>
      <c r="F130" s="154"/>
      <c r="G130" s="154">
        <f>E130*F130</f>
        <v>0</v>
      </c>
      <c r="H130" s="154"/>
      <c r="I130" s="154"/>
      <c r="J130" s="154">
        <f>H130*I130</f>
        <v>0</v>
      </c>
      <c r="K130" s="154"/>
      <c r="L130" s="154"/>
      <c r="M130" s="154">
        <f>K130*L130</f>
        <v>0</v>
      </c>
      <c r="N130" s="154"/>
      <c r="O130" s="154"/>
      <c r="P130" s="154">
        <f>N130*O130</f>
        <v>0</v>
      </c>
      <c r="Q130" s="154"/>
      <c r="R130" s="154"/>
      <c r="S130" s="154">
        <f>Q130*R130</f>
        <v>0</v>
      </c>
      <c r="T130" s="154"/>
      <c r="U130" s="154"/>
      <c r="V130" s="154">
        <f>T130*U130</f>
        <v>0</v>
      </c>
      <c r="W130" s="173">
        <f>G130+M130+S130</f>
        <v>0</v>
      </c>
      <c r="X130" s="156">
        <f>J130+P130+V130</f>
        <v>0</v>
      </c>
      <c r="Y130" s="156">
        <f t="shared" si="28"/>
        <v>0</v>
      </c>
      <c r="Z130" s="157" t="e">
        <f t="shared" si="29"/>
        <v>#DIV/0!</v>
      </c>
      <c r="AA130" s="158"/>
      <c r="AB130" s="159"/>
      <c r="AC130" s="159"/>
      <c r="AD130" s="159"/>
      <c r="AE130" s="159"/>
      <c r="AF130" s="159"/>
      <c r="AG130" s="159"/>
    </row>
    <row r="131" spans="1:33" ht="29.75" customHeight="1">
      <c r="A131" s="342" t="s">
        <v>458</v>
      </c>
      <c r="B131" s="342"/>
      <c r="C131" s="342"/>
      <c r="D131" s="342"/>
      <c r="E131" s="189"/>
      <c r="F131" s="189"/>
      <c r="G131" s="189">
        <f>G119+G123+G127</f>
        <v>0</v>
      </c>
      <c r="H131" s="189"/>
      <c r="I131" s="189"/>
      <c r="J131" s="189">
        <f>J119+J123+J127</f>
        <v>0</v>
      </c>
      <c r="K131" s="189"/>
      <c r="L131" s="189"/>
      <c r="M131" s="189">
        <f>M119+M123+M127</f>
        <v>0</v>
      </c>
      <c r="N131" s="189"/>
      <c r="O131" s="189"/>
      <c r="P131" s="189">
        <f>P119+P123+P127</f>
        <v>0</v>
      </c>
      <c r="Q131" s="189"/>
      <c r="R131" s="189"/>
      <c r="S131" s="189">
        <f>S119+S123+S127</f>
        <v>0</v>
      </c>
      <c r="T131" s="189"/>
      <c r="U131" s="189"/>
      <c r="V131" s="189">
        <f>V119+V123+V127</f>
        <v>0</v>
      </c>
      <c r="W131" s="201">
        <f>W119+W123+W127</f>
        <v>0</v>
      </c>
      <c r="X131" s="201">
        <f>X119+X123+X127</f>
        <v>0</v>
      </c>
      <c r="Y131" s="201">
        <f t="shared" si="28"/>
        <v>0</v>
      </c>
      <c r="Z131" s="201" t="e">
        <f t="shared" si="29"/>
        <v>#DIV/0!</v>
      </c>
      <c r="AA131" s="192"/>
      <c r="AC131" s="7"/>
      <c r="AD131" s="7"/>
      <c r="AE131" s="7"/>
      <c r="AF131" s="7"/>
      <c r="AG131" s="7"/>
    </row>
    <row r="132" spans="1:33" ht="22.25" customHeight="1">
      <c r="A132" s="193" t="s">
        <v>335</v>
      </c>
      <c r="B132" s="194">
        <v>6</v>
      </c>
      <c r="C132" s="195" t="s">
        <v>459</v>
      </c>
      <c r="D132" s="19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7"/>
      <c r="X132" s="137"/>
      <c r="Y132" s="223"/>
      <c r="Z132" s="137"/>
      <c r="AA132" s="138"/>
      <c r="AB132" s="7"/>
      <c r="AC132" s="7"/>
      <c r="AD132" s="7"/>
      <c r="AE132" s="7"/>
      <c r="AF132" s="7"/>
      <c r="AG132" s="7"/>
    </row>
    <row r="133" spans="1:33" ht="15" customHeight="1">
      <c r="A133" s="139" t="s">
        <v>337</v>
      </c>
      <c r="B133" s="140" t="s">
        <v>460</v>
      </c>
      <c r="C133" s="231" t="s">
        <v>461</v>
      </c>
      <c r="D133" s="142"/>
      <c r="E133" s="143">
        <f>SUM(E134:E136)</f>
        <v>0</v>
      </c>
      <c r="F133" s="143"/>
      <c r="G133" s="143">
        <f>SUM(G134:G136)</f>
        <v>0</v>
      </c>
      <c r="H133" s="143">
        <f>SUM(H134:H136)</f>
        <v>0</v>
      </c>
      <c r="I133" s="143"/>
      <c r="J133" s="143">
        <f>SUM(J134:J136)</f>
        <v>0</v>
      </c>
      <c r="K133" s="143">
        <f>SUM(K134:K136)</f>
        <v>0</v>
      </c>
      <c r="L133" s="143"/>
      <c r="M133" s="143">
        <f>SUM(M134:M136)</f>
        <v>0</v>
      </c>
      <c r="N133" s="143">
        <f>SUM(N134:N136)</f>
        <v>0</v>
      </c>
      <c r="O133" s="143"/>
      <c r="P133" s="143">
        <f>SUM(P134:P136)</f>
        <v>0</v>
      </c>
      <c r="Q133" s="143">
        <f>SUM(Q134:Q136)</f>
        <v>0</v>
      </c>
      <c r="R133" s="143"/>
      <c r="S133" s="143">
        <f>SUM(S134:S136)</f>
        <v>0</v>
      </c>
      <c r="T133" s="143">
        <f>SUM(T134:T136)</f>
        <v>0</v>
      </c>
      <c r="U133" s="143"/>
      <c r="V133" s="143">
        <f>SUM(V134:V136)</f>
        <v>0</v>
      </c>
      <c r="W133" s="143">
        <f>SUM(W134:W136)</f>
        <v>0</v>
      </c>
      <c r="X133" s="143">
        <f>SUM(X134:X136)</f>
        <v>0</v>
      </c>
      <c r="Y133" s="143">
        <f t="shared" ref="Y133:Y145" si="30">W133-X133</f>
        <v>0</v>
      </c>
      <c r="Z133" s="145" t="e">
        <f t="shared" ref="Z133:Z145" si="31">Y133/W133</f>
        <v>#DIV/0!</v>
      </c>
      <c r="AA133" s="146"/>
      <c r="AB133" s="147"/>
      <c r="AC133" s="147"/>
      <c r="AD133" s="147"/>
      <c r="AE133" s="147"/>
      <c r="AF133" s="147"/>
      <c r="AG133" s="147"/>
    </row>
    <row r="134" spans="1:33" ht="15" customHeight="1">
      <c r="A134" s="148" t="s">
        <v>340</v>
      </c>
      <c r="B134" s="149" t="s">
        <v>462</v>
      </c>
      <c r="C134" s="172" t="s">
        <v>463</v>
      </c>
      <c r="D134" s="151" t="s">
        <v>366</v>
      </c>
      <c r="E134" s="154"/>
      <c r="F134" s="154"/>
      <c r="G134" s="154">
        <f>E134*F134</f>
        <v>0</v>
      </c>
      <c r="H134" s="154"/>
      <c r="I134" s="154"/>
      <c r="J134" s="154">
        <f>H134*I134</f>
        <v>0</v>
      </c>
      <c r="K134" s="154"/>
      <c r="L134" s="154"/>
      <c r="M134" s="154">
        <f>K134*L134</f>
        <v>0</v>
      </c>
      <c r="N134" s="154"/>
      <c r="O134" s="154"/>
      <c r="P134" s="154">
        <f>N134*O134</f>
        <v>0</v>
      </c>
      <c r="Q134" s="154"/>
      <c r="R134" s="154"/>
      <c r="S134" s="154">
        <f>Q134*R134</f>
        <v>0</v>
      </c>
      <c r="T134" s="154"/>
      <c r="U134" s="154"/>
      <c r="V134" s="154">
        <f>T134*U134</f>
        <v>0</v>
      </c>
      <c r="W134" s="155">
        <f>G134+M134+S134</f>
        <v>0</v>
      </c>
      <c r="X134" s="156">
        <f>J134+P134+V134</f>
        <v>0</v>
      </c>
      <c r="Y134" s="156">
        <f t="shared" si="30"/>
        <v>0</v>
      </c>
      <c r="Z134" s="157" t="e">
        <f t="shared" si="31"/>
        <v>#DIV/0!</v>
      </c>
      <c r="AA134" s="158"/>
      <c r="AB134" s="159"/>
      <c r="AC134" s="159"/>
      <c r="AD134" s="159"/>
      <c r="AE134" s="159"/>
      <c r="AF134" s="159"/>
      <c r="AG134" s="159"/>
    </row>
    <row r="135" spans="1:33" ht="13.5" customHeight="1">
      <c r="A135" s="148" t="s">
        <v>340</v>
      </c>
      <c r="B135" s="149" t="s">
        <v>464</v>
      </c>
      <c r="C135" s="172" t="s">
        <v>463</v>
      </c>
      <c r="D135" s="151" t="s">
        <v>366</v>
      </c>
      <c r="E135" s="154"/>
      <c r="F135" s="154"/>
      <c r="G135" s="154">
        <f>E135*F135</f>
        <v>0</v>
      </c>
      <c r="H135" s="154"/>
      <c r="I135" s="154"/>
      <c r="J135" s="154">
        <f>H135*I135</f>
        <v>0</v>
      </c>
      <c r="K135" s="154"/>
      <c r="L135" s="154"/>
      <c r="M135" s="154">
        <f>K135*L135</f>
        <v>0</v>
      </c>
      <c r="N135" s="154"/>
      <c r="O135" s="154"/>
      <c r="P135" s="154">
        <f>N135*O135</f>
        <v>0</v>
      </c>
      <c r="Q135" s="154"/>
      <c r="R135" s="154"/>
      <c r="S135" s="154">
        <f>Q135*R135</f>
        <v>0</v>
      </c>
      <c r="T135" s="154"/>
      <c r="U135" s="154"/>
      <c r="V135" s="154">
        <f>T135*U135</f>
        <v>0</v>
      </c>
      <c r="W135" s="155">
        <f>G135+M135+S135</f>
        <v>0</v>
      </c>
      <c r="X135" s="156">
        <f>J135+P135+V135</f>
        <v>0</v>
      </c>
      <c r="Y135" s="156">
        <f t="shared" si="30"/>
        <v>0</v>
      </c>
      <c r="Z135" s="157" t="e">
        <f t="shared" si="31"/>
        <v>#DIV/0!</v>
      </c>
      <c r="AA135" s="158"/>
      <c r="AB135" s="159"/>
      <c r="AC135" s="159"/>
      <c r="AD135" s="159"/>
      <c r="AE135" s="159"/>
      <c r="AF135" s="159"/>
      <c r="AG135" s="159"/>
    </row>
    <row r="136" spans="1:33" ht="13.5" customHeight="1">
      <c r="A136" s="162" t="s">
        <v>340</v>
      </c>
      <c r="B136" s="163" t="s">
        <v>465</v>
      </c>
      <c r="C136" s="181" t="s">
        <v>463</v>
      </c>
      <c r="D136" s="164" t="s">
        <v>366</v>
      </c>
      <c r="E136" s="165"/>
      <c r="F136" s="165"/>
      <c r="G136" s="165">
        <f>E136*F136</f>
        <v>0</v>
      </c>
      <c r="H136" s="165"/>
      <c r="I136" s="165"/>
      <c r="J136" s="165">
        <f>H136*I136</f>
        <v>0</v>
      </c>
      <c r="K136" s="165"/>
      <c r="L136" s="165"/>
      <c r="M136" s="165">
        <f>K136*L136</f>
        <v>0</v>
      </c>
      <c r="N136" s="165"/>
      <c r="O136" s="165"/>
      <c r="P136" s="165">
        <f>N136*O136</f>
        <v>0</v>
      </c>
      <c r="Q136" s="165"/>
      <c r="R136" s="165"/>
      <c r="S136" s="165">
        <f>Q136*R136</f>
        <v>0</v>
      </c>
      <c r="T136" s="165"/>
      <c r="U136" s="165"/>
      <c r="V136" s="165">
        <f>T136*U136</f>
        <v>0</v>
      </c>
      <c r="W136" s="173">
        <f>G136+M136+S136</f>
        <v>0</v>
      </c>
      <c r="X136" s="156">
        <f>J136+P136+V136</f>
        <v>0</v>
      </c>
      <c r="Y136" s="156">
        <f t="shared" si="30"/>
        <v>0</v>
      </c>
      <c r="Z136" s="157" t="e">
        <f t="shared" si="31"/>
        <v>#DIV/0!</v>
      </c>
      <c r="AA136" s="166"/>
      <c r="AB136" s="159"/>
      <c r="AC136" s="159"/>
      <c r="AD136" s="159"/>
      <c r="AE136" s="159"/>
      <c r="AF136" s="159"/>
      <c r="AG136" s="159"/>
    </row>
    <row r="137" spans="1:33" ht="15.5" customHeight="1">
      <c r="A137" s="139" t="s">
        <v>335</v>
      </c>
      <c r="B137" s="140" t="s">
        <v>466</v>
      </c>
      <c r="C137" s="232" t="s">
        <v>467</v>
      </c>
      <c r="D137" s="168"/>
      <c r="E137" s="169">
        <f>SUM(E138:E140)</f>
        <v>3</v>
      </c>
      <c r="F137" s="169"/>
      <c r="G137" s="169">
        <f>SUM(G138:G140)</f>
        <v>6000</v>
      </c>
      <c r="H137" s="169">
        <f>SUM(H138:H140)</f>
        <v>2</v>
      </c>
      <c r="I137" s="169"/>
      <c r="J137" s="169">
        <f>SUM(J138:J140)</f>
        <v>6000</v>
      </c>
      <c r="K137" s="169">
        <f>SUM(K138:K140)</f>
        <v>0</v>
      </c>
      <c r="L137" s="169"/>
      <c r="M137" s="169">
        <f>SUM(M138:M140)</f>
        <v>0</v>
      </c>
      <c r="N137" s="169">
        <f>SUM(N138:N140)</f>
        <v>1</v>
      </c>
      <c r="O137" s="169"/>
      <c r="P137" s="169">
        <f>SUM(P138:P140)</f>
        <v>4115.1000000000004</v>
      </c>
      <c r="Q137" s="169">
        <f>SUM(Q138:Q140)</f>
        <v>0</v>
      </c>
      <c r="R137" s="169"/>
      <c r="S137" s="169">
        <f>SUM(S138:S140)</f>
        <v>0</v>
      </c>
      <c r="T137" s="169">
        <f>SUM(T138:T140)</f>
        <v>0</v>
      </c>
      <c r="U137" s="169"/>
      <c r="V137" s="169">
        <f>SUM(V138:V140)</f>
        <v>0</v>
      </c>
      <c r="W137" s="169">
        <f>SUM(W138:W140)</f>
        <v>6000</v>
      </c>
      <c r="X137" s="169">
        <f>SUM(X138:X140)</f>
        <v>10115.1</v>
      </c>
      <c r="Y137" s="169">
        <f t="shared" si="30"/>
        <v>-4115.1000000000004</v>
      </c>
      <c r="Z137" s="169">
        <f t="shared" si="31"/>
        <v>-0.68585000000000007</v>
      </c>
      <c r="AA137" s="171"/>
      <c r="AB137" s="147"/>
      <c r="AC137" s="147"/>
      <c r="AD137" s="147"/>
      <c r="AE137" s="147"/>
      <c r="AF137" s="147"/>
      <c r="AG137" s="147"/>
    </row>
    <row r="138" spans="1:33" ht="19" customHeight="1">
      <c r="A138" s="148" t="s">
        <v>340</v>
      </c>
      <c r="B138" s="206" t="s">
        <v>198</v>
      </c>
      <c r="C138" s="233" t="s">
        <v>199</v>
      </c>
      <c r="D138" s="151" t="s">
        <v>366</v>
      </c>
      <c r="E138" s="152">
        <v>3</v>
      </c>
      <c r="F138" s="152">
        <v>2000</v>
      </c>
      <c r="G138" s="152">
        <f>E138*F138</f>
        <v>6000</v>
      </c>
      <c r="H138" s="153">
        <v>2</v>
      </c>
      <c r="I138" s="153">
        <v>3000</v>
      </c>
      <c r="J138" s="153">
        <f>H138*I138</f>
        <v>6000</v>
      </c>
      <c r="K138" s="154"/>
      <c r="L138" s="154"/>
      <c r="M138" s="154">
        <f>K138*L138</f>
        <v>0</v>
      </c>
      <c r="N138" s="154">
        <v>1</v>
      </c>
      <c r="O138" s="154">
        <v>4115.1000000000004</v>
      </c>
      <c r="P138" s="154">
        <f>N138*O138</f>
        <v>4115.1000000000004</v>
      </c>
      <c r="Q138" s="154"/>
      <c r="R138" s="154"/>
      <c r="S138" s="154">
        <f>Q138*R138</f>
        <v>0</v>
      </c>
      <c r="T138" s="154"/>
      <c r="U138" s="154"/>
      <c r="V138" s="154">
        <f>T138*U138</f>
        <v>0</v>
      </c>
      <c r="W138" s="155">
        <f>G138+M138+S138</f>
        <v>6000</v>
      </c>
      <c r="X138" s="156">
        <f>J138+P138+V138</f>
        <v>10115.1</v>
      </c>
      <c r="Y138" s="156">
        <f t="shared" si="30"/>
        <v>-4115.1000000000004</v>
      </c>
      <c r="Z138" s="157">
        <f t="shared" si="31"/>
        <v>-0.68585000000000007</v>
      </c>
      <c r="AA138" s="234" t="s">
        <v>468</v>
      </c>
      <c r="AB138" s="159"/>
      <c r="AC138" s="159"/>
      <c r="AD138" s="159"/>
      <c r="AE138" s="159"/>
      <c r="AF138" s="159"/>
      <c r="AG138" s="159"/>
    </row>
    <row r="139" spans="1:33" ht="17" customHeight="1">
      <c r="A139" s="148" t="s">
        <v>340</v>
      </c>
      <c r="B139" s="149" t="s">
        <v>469</v>
      </c>
      <c r="C139" s="172" t="s">
        <v>463</v>
      </c>
      <c r="D139" s="151" t="s">
        <v>366</v>
      </c>
      <c r="E139" s="154"/>
      <c r="F139" s="154"/>
      <c r="G139" s="154">
        <f>E139*F139</f>
        <v>0</v>
      </c>
      <c r="H139" s="154"/>
      <c r="I139" s="154"/>
      <c r="J139" s="154">
        <f>H139*I139</f>
        <v>0</v>
      </c>
      <c r="K139" s="154"/>
      <c r="L139" s="154"/>
      <c r="M139" s="154">
        <f>K139*L139</f>
        <v>0</v>
      </c>
      <c r="N139" s="154"/>
      <c r="O139" s="154"/>
      <c r="P139" s="154">
        <f>N139*O139</f>
        <v>0</v>
      </c>
      <c r="Q139" s="154"/>
      <c r="R139" s="154"/>
      <c r="S139" s="154">
        <f>Q139*R139</f>
        <v>0</v>
      </c>
      <c r="T139" s="154"/>
      <c r="U139" s="154"/>
      <c r="V139" s="154">
        <f>T139*U139</f>
        <v>0</v>
      </c>
      <c r="W139" s="155">
        <f>G139+M139+S139</f>
        <v>0</v>
      </c>
      <c r="X139" s="156">
        <f>J139+P139+V139</f>
        <v>0</v>
      </c>
      <c r="Y139" s="156">
        <f t="shared" si="30"/>
        <v>0</v>
      </c>
      <c r="Z139" s="157" t="e">
        <f t="shared" si="31"/>
        <v>#DIV/0!</v>
      </c>
      <c r="AA139" s="158"/>
      <c r="AB139" s="159"/>
      <c r="AC139" s="159"/>
      <c r="AD139" s="159"/>
      <c r="AE139" s="159"/>
      <c r="AF139" s="159"/>
      <c r="AG139" s="159"/>
    </row>
    <row r="140" spans="1:33" ht="16.25" customHeight="1">
      <c r="A140" s="162" t="s">
        <v>340</v>
      </c>
      <c r="B140" s="163" t="s">
        <v>470</v>
      </c>
      <c r="C140" s="181" t="s">
        <v>463</v>
      </c>
      <c r="D140" s="164" t="s">
        <v>366</v>
      </c>
      <c r="E140" s="165"/>
      <c r="F140" s="165"/>
      <c r="G140" s="165">
        <f>E140*F140</f>
        <v>0</v>
      </c>
      <c r="H140" s="165"/>
      <c r="I140" s="165"/>
      <c r="J140" s="165">
        <f>H140*I140</f>
        <v>0</v>
      </c>
      <c r="K140" s="165"/>
      <c r="L140" s="165"/>
      <c r="M140" s="165">
        <f>K140*L140</f>
        <v>0</v>
      </c>
      <c r="N140" s="165"/>
      <c r="O140" s="165"/>
      <c r="P140" s="165">
        <f>N140*O140</f>
        <v>0</v>
      </c>
      <c r="Q140" s="165"/>
      <c r="R140" s="165"/>
      <c r="S140" s="165">
        <f>Q140*R140</f>
        <v>0</v>
      </c>
      <c r="T140" s="165"/>
      <c r="U140" s="165"/>
      <c r="V140" s="165">
        <f>T140*U140</f>
        <v>0</v>
      </c>
      <c r="W140" s="155">
        <f>G140+M140+S140</f>
        <v>0</v>
      </c>
      <c r="X140" s="156">
        <f>J140+P140+V140</f>
        <v>0</v>
      </c>
      <c r="Y140" s="156">
        <f t="shared" si="30"/>
        <v>0</v>
      </c>
      <c r="Z140" s="157" t="e">
        <f t="shared" si="31"/>
        <v>#DIV/0!</v>
      </c>
      <c r="AA140" s="166"/>
      <c r="AB140" s="159"/>
      <c r="AC140" s="159"/>
      <c r="AD140" s="159"/>
      <c r="AE140" s="159"/>
      <c r="AF140" s="159"/>
      <c r="AG140" s="159"/>
    </row>
    <row r="141" spans="1:33" ht="17.5" customHeight="1">
      <c r="A141" s="139" t="s">
        <v>335</v>
      </c>
      <c r="B141" s="140" t="s">
        <v>471</v>
      </c>
      <c r="C141" s="232" t="s">
        <v>472</v>
      </c>
      <c r="D141" s="168"/>
      <c r="E141" s="169">
        <f>SUM(E142:E144)</f>
        <v>0</v>
      </c>
      <c r="F141" s="169"/>
      <c r="G141" s="169">
        <f>SUM(G142:G144)</f>
        <v>0</v>
      </c>
      <c r="H141" s="169">
        <f>SUM(H142:H144)</f>
        <v>0</v>
      </c>
      <c r="I141" s="169"/>
      <c r="J141" s="169">
        <f>SUM(J142:J144)</f>
        <v>0</v>
      </c>
      <c r="K141" s="169">
        <f>SUM(K142:K144)</f>
        <v>0</v>
      </c>
      <c r="L141" s="169"/>
      <c r="M141" s="169">
        <f>SUM(M142:M144)</f>
        <v>0</v>
      </c>
      <c r="N141" s="169">
        <f>SUM(N142:N144)</f>
        <v>0</v>
      </c>
      <c r="O141" s="169"/>
      <c r="P141" s="169">
        <f>SUM(P142:P144)</f>
        <v>0</v>
      </c>
      <c r="Q141" s="169">
        <f>SUM(Q142:Q144)</f>
        <v>0</v>
      </c>
      <c r="R141" s="169"/>
      <c r="S141" s="169">
        <f>SUM(S142:S144)</f>
        <v>0</v>
      </c>
      <c r="T141" s="169">
        <f>SUM(T142:T144)</f>
        <v>0</v>
      </c>
      <c r="U141" s="169"/>
      <c r="V141" s="169">
        <f>SUM(V142:V144)</f>
        <v>0</v>
      </c>
      <c r="W141" s="169">
        <f>SUM(W142:W144)</f>
        <v>0</v>
      </c>
      <c r="X141" s="169">
        <f>SUM(X142:X144)</f>
        <v>0</v>
      </c>
      <c r="Y141" s="169">
        <f t="shared" si="30"/>
        <v>0</v>
      </c>
      <c r="Z141" s="169" t="e">
        <f t="shared" si="31"/>
        <v>#DIV/0!</v>
      </c>
      <c r="AA141" s="171"/>
      <c r="AB141" s="147"/>
      <c r="AC141" s="147"/>
      <c r="AD141" s="147"/>
      <c r="AE141" s="147"/>
      <c r="AF141" s="147"/>
      <c r="AG141" s="147"/>
    </row>
    <row r="142" spans="1:33" ht="14.25" customHeight="1">
      <c r="A142" s="148" t="s">
        <v>340</v>
      </c>
      <c r="B142" s="149" t="s">
        <v>473</v>
      </c>
      <c r="C142" s="172" t="s">
        <v>463</v>
      </c>
      <c r="D142" s="151" t="s">
        <v>366</v>
      </c>
      <c r="E142" s="154"/>
      <c r="F142" s="154"/>
      <c r="G142" s="154">
        <f>E142*F142</f>
        <v>0</v>
      </c>
      <c r="H142" s="154"/>
      <c r="I142" s="154"/>
      <c r="J142" s="154">
        <f>H142*I142</f>
        <v>0</v>
      </c>
      <c r="K142" s="154"/>
      <c r="L142" s="154"/>
      <c r="M142" s="154">
        <f>K142*L142</f>
        <v>0</v>
      </c>
      <c r="N142" s="154"/>
      <c r="O142" s="154"/>
      <c r="P142" s="154">
        <f>N142*O142</f>
        <v>0</v>
      </c>
      <c r="Q142" s="154"/>
      <c r="R142" s="154"/>
      <c r="S142" s="154">
        <f>Q142*R142</f>
        <v>0</v>
      </c>
      <c r="T142" s="154"/>
      <c r="U142" s="154"/>
      <c r="V142" s="154">
        <f>T142*U142</f>
        <v>0</v>
      </c>
      <c r="W142" s="155">
        <f>G142+M142+S142</f>
        <v>0</v>
      </c>
      <c r="X142" s="156">
        <f>J142+P142+V142</f>
        <v>0</v>
      </c>
      <c r="Y142" s="156">
        <f t="shared" si="30"/>
        <v>0</v>
      </c>
      <c r="Z142" s="157" t="e">
        <f t="shared" si="31"/>
        <v>#DIV/0!</v>
      </c>
      <c r="AA142" s="158"/>
      <c r="AB142" s="159"/>
      <c r="AC142" s="159"/>
      <c r="AD142" s="159"/>
      <c r="AE142" s="159"/>
      <c r="AF142" s="159"/>
      <c r="AG142" s="159"/>
    </row>
    <row r="143" spans="1:33" ht="17.5" customHeight="1">
      <c r="A143" s="148" t="s">
        <v>340</v>
      </c>
      <c r="B143" s="149" t="s">
        <v>474</v>
      </c>
      <c r="C143" s="172" t="s">
        <v>463</v>
      </c>
      <c r="D143" s="151" t="s">
        <v>366</v>
      </c>
      <c r="E143" s="154"/>
      <c r="F143" s="154"/>
      <c r="G143" s="154">
        <f>E143*F143</f>
        <v>0</v>
      </c>
      <c r="H143" s="154"/>
      <c r="I143" s="154"/>
      <c r="J143" s="154">
        <f>H143*I143</f>
        <v>0</v>
      </c>
      <c r="K143" s="154"/>
      <c r="L143" s="154"/>
      <c r="M143" s="154">
        <f>K143*L143</f>
        <v>0</v>
      </c>
      <c r="N143" s="154"/>
      <c r="O143" s="154"/>
      <c r="P143" s="154">
        <f>N143*O143</f>
        <v>0</v>
      </c>
      <c r="Q143" s="154"/>
      <c r="R143" s="154"/>
      <c r="S143" s="154">
        <f>Q143*R143</f>
        <v>0</v>
      </c>
      <c r="T143" s="154"/>
      <c r="U143" s="154"/>
      <c r="V143" s="154">
        <f>T143*U143</f>
        <v>0</v>
      </c>
      <c r="W143" s="155">
        <f>G143+M143+S143</f>
        <v>0</v>
      </c>
      <c r="X143" s="156">
        <f>J143+P143+V143</f>
        <v>0</v>
      </c>
      <c r="Y143" s="156">
        <f t="shared" si="30"/>
        <v>0</v>
      </c>
      <c r="Z143" s="157" t="e">
        <f t="shared" si="31"/>
        <v>#DIV/0!</v>
      </c>
      <c r="AA143" s="158"/>
      <c r="AB143" s="159"/>
      <c r="AC143" s="159"/>
      <c r="AD143" s="159"/>
      <c r="AE143" s="159"/>
      <c r="AF143" s="159"/>
      <c r="AG143" s="159"/>
    </row>
    <row r="144" spans="1:33" ht="15.5" customHeight="1">
      <c r="A144" s="162" t="s">
        <v>340</v>
      </c>
      <c r="B144" s="163" t="s">
        <v>475</v>
      </c>
      <c r="C144" s="181" t="s">
        <v>463</v>
      </c>
      <c r="D144" s="164" t="s">
        <v>366</v>
      </c>
      <c r="E144" s="154"/>
      <c r="F144" s="154"/>
      <c r="G144" s="154">
        <f>E144*F144</f>
        <v>0</v>
      </c>
      <c r="H144" s="154"/>
      <c r="I144" s="154"/>
      <c r="J144" s="154">
        <f>H144*I144</f>
        <v>0</v>
      </c>
      <c r="K144" s="154"/>
      <c r="L144" s="154"/>
      <c r="M144" s="154">
        <f>K144*L144</f>
        <v>0</v>
      </c>
      <c r="N144" s="154"/>
      <c r="O144" s="154"/>
      <c r="P144" s="154">
        <f>N144*O144</f>
        <v>0</v>
      </c>
      <c r="Q144" s="154"/>
      <c r="R144" s="154"/>
      <c r="S144" s="154">
        <f>Q144*R144</f>
        <v>0</v>
      </c>
      <c r="T144" s="154"/>
      <c r="U144" s="154"/>
      <c r="V144" s="154">
        <f>T144*U144</f>
        <v>0</v>
      </c>
      <c r="W144" s="173">
        <f>G144+M144+S144</f>
        <v>0</v>
      </c>
      <c r="X144" s="182">
        <f>J144+P144+V144</f>
        <v>0</v>
      </c>
      <c r="Y144" s="182">
        <f t="shared" si="30"/>
        <v>0</v>
      </c>
      <c r="Z144" s="235" t="e">
        <f t="shared" si="31"/>
        <v>#DIV/0!</v>
      </c>
      <c r="AA144" s="166"/>
      <c r="AB144" s="159"/>
      <c r="AC144" s="159"/>
      <c r="AD144" s="159"/>
      <c r="AE144" s="159"/>
      <c r="AF144" s="159"/>
      <c r="AG144" s="159"/>
    </row>
    <row r="145" spans="1:33" ht="21.75" customHeight="1">
      <c r="A145" s="183" t="s">
        <v>476</v>
      </c>
      <c r="B145" s="184"/>
      <c r="C145" s="185"/>
      <c r="D145" s="186"/>
      <c r="E145" s="190">
        <f>E141+E137+E133</f>
        <v>3</v>
      </c>
      <c r="F145" s="189"/>
      <c r="G145" s="189">
        <f>G141+G137+G133</f>
        <v>6000</v>
      </c>
      <c r="H145" s="190">
        <f>H141+H137+H133</f>
        <v>2</v>
      </c>
      <c r="I145" s="189"/>
      <c r="J145" s="189">
        <f>J141+J137+J133</f>
        <v>6000</v>
      </c>
      <c r="K145" s="189">
        <f>K141+K137+K133</f>
        <v>0</v>
      </c>
      <c r="L145" s="189"/>
      <c r="M145" s="189">
        <f>M141+M137+M133</f>
        <v>0</v>
      </c>
      <c r="N145" s="189">
        <f>N141+N137+N133</f>
        <v>1</v>
      </c>
      <c r="O145" s="189"/>
      <c r="P145" s="189">
        <f>P141+P137+P133</f>
        <v>4115.1000000000004</v>
      </c>
      <c r="Q145" s="189">
        <f>Q141+Q137+Q133</f>
        <v>0</v>
      </c>
      <c r="R145" s="189"/>
      <c r="S145" s="189">
        <f>S141+S137+S133</f>
        <v>0</v>
      </c>
      <c r="T145" s="189">
        <f>T141+T137+T133</f>
        <v>0</v>
      </c>
      <c r="U145" s="189"/>
      <c r="V145" s="191">
        <f>V141+V137+V133</f>
        <v>0</v>
      </c>
      <c r="W145" s="236">
        <f>W141+W137+W133</f>
        <v>6000</v>
      </c>
      <c r="X145" s="237">
        <f>X141+X137+X133</f>
        <v>10115.1</v>
      </c>
      <c r="Y145" s="237">
        <f t="shared" si="30"/>
        <v>-4115.1000000000004</v>
      </c>
      <c r="Z145" s="237">
        <f t="shared" si="31"/>
        <v>-0.68585000000000007</v>
      </c>
      <c r="AA145" s="238"/>
      <c r="AB145" s="7"/>
      <c r="AC145" s="7"/>
      <c r="AD145" s="7"/>
      <c r="AE145" s="7"/>
      <c r="AF145" s="7"/>
      <c r="AG145" s="7"/>
    </row>
    <row r="146" spans="1:33" ht="19.5" customHeight="1">
      <c r="A146" s="193" t="s">
        <v>335</v>
      </c>
      <c r="B146" s="222">
        <v>7</v>
      </c>
      <c r="C146" s="195" t="s">
        <v>477</v>
      </c>
      <c r="D146" s="19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239"/>
      <c r="X146" s="239"/>
      <c r="Y146" s="197"/>
      <c r="Z146" s="239"/>
      <c r="AA146" s="240"/>
      <c r="AB146" s="7"/>
      <c r="AC146" s="7"/>
      <c r="AD146" s="7"/>
      <c r="AE146" s="7"/>
      <c r="AF146" s="7"/>
      <c r="AG146" s="7"/>
    </row>
    <row r="147" spans="1:33" ht="18.25" customHeight="1">
      <c r="A147" s="148" t="s">
        <v>340</v>
      </c>
      <c r="B147" s="206" t="s">
        <v>204</v>
      </c>
      <c r="C147" s="172" t="s">
        <v>205</v>
      </c>
      <c r="D147" s="151" t="s">
        <v>366</v>
      </c>
      <c r="E147" s="154">
        <v>1</v>
      </c>
      <c r="F147" s="154">
        <v>160</v>
      </c>
      <c r="G147" s="154">
        <f t="shared" ref="G147:G155" si="32">E147*F147</f>
        <v>160</v>
      </c>
      <c r="H147" s="153">
        <v>1</v>
      </c>
      <c r="I147" s="153">
        <v>160</v>
      </c>
      <c r="J147" s="153">
        <f t="shared" ref="J147:J155" si="33">H147*I147</f>
        <v>160</v>
      </c>
      <c r="K147" s="154"/>
      <c r="L147" s="154"/>
      <c r="M147" s="154">
        <f t="shared" ref="M147:M153" si="34">K147*L147</f>
        <v>0</v>
      </c>
      <c r="N147" s="154"/>
      <c r="O147" s="154"/>
      <c r="P147" s="154">
        <f t="shared" ref="P147:P153" si="35">N147*O147</f>
        <v>0</v>
      </c>
      <c r="Q147" s="154"/>
      <c r="R147" s="154"/>
      <c r="S147" s="154">
        <f t="shared" ref="S147:S153" si="36">Q147*R147</f>
        <v>0</v>
      </c>
      <c r="T147" s="154"/>
      <c r="U147" s="154"/>
      <c r="V147" s="241">
        <f t="shared" ref="V147:V153" si="37">T147*U147</f>
        <v>0</v>
      </c>
      <c r="W147" s="242">
        <f t="shared" ref="W147:W155" si="38">G147+M147+S147</f>
        <v>160</v>
      </c>
      <c r="X147" s="156">
        <f t="shared" ref="X147:X155" si="39">J147+P147+V147</f>
        <v>160</v>
      </c>
      <c r="Y147" s="156">
        <f t="shared" ref="Y147:Y153" si="40">W147-X147</f>
        <v>0</v>
      </c>
      <c r="Z147" s="157">
        <f t="shared" ref="Z147:Z153" si="41">Y147/W147</f>
        <v>0</v>
      </c>
      <c r="AA147" s="158"/>
      <c r="AB147" s="159"/>
      <c r="AC147" s="159"/>
      <c r="AD147" s="159"/>
      <c r="AE147" s="159"/>
      <c r="AF147" s="159"/>
      <c r="AG147" s="159"/>
    </row>
    <row r="148" spans="1:33" ht="16.25" customHeight="1">
      <c r="A148" s="148" t="s">
        <v>340</v>
      </c>
      <c r="B148" s="149" t="s">
        <v>210</v>
      </c>
      <c r="C148" s="172" t="s">
        <v>211</v>
      </c>
      <c r="D148" s="151" t="s">
        <v>366</v>
      </c>
      <c r="E148" s="154">
        <v>10</v>
      </c>
      <c r="F148" s="154">
        <v>90</v>
      </c>
      <c r="G148" s="154">
        <f t="shared" si="32"/>
        <v>900</v>
      </c>
      <c r="H148" s="153">
        <v>10</v>
      </c>
      <c r="I148" s="153">
        <v>90</v>
      </c>
      <c r="J148" s="153">
        <f t="shared" si="33"/>
        <v>900</v>
      </c>
      <c r="K148" s="154"/>
      <c r="L148" s="154"/>
      <c r="M148" s="154">
        <f t="shared" si="34"/>
        <v>0</v>
      </c>
      <c r="N148" s="154"/>
      <c r="O148" s="154"/>
      <c r="P148" s="154">
        <f t="shared" si="35"/>
        <v>0</v>
      </c>
      <c r="Q148" s="154"/>
      <c r="R148" s="154"/>
      <c r="S148" s="154">
        <f t="shared" si="36"/>
        <v>0</v>
      </c>
      <c r="T148" s="154"/>
      <c r="U148" s="154"/>
      <c r="V148" s="241">
        <f t="shared" si="37"/>
        <v>0</v>
      </c>
      <c r="W148" s="242">
        <f t="shared" si="38"/>
        <v>900</v>
      </c>
      <c r="X148" s="156">
        <f t="shared" si="39"/>
        <v>900</v>
      </c>
      <c r="Y148" s="156">
        <f t="shared" si="40"/>
        <v>0</v>
      </c>
      <c r="Z148" s="157">
        <f t="shared" si="41"/>
        <v>0</v>
      </c>
      <c r="AA148" s="158"/>
      <c r="AB148" s="159"/>
      <c r="AC148" s="159"/>
      <c r="AD148" s="159"/>
      <c r="AE148" s="159"/>
      <c r="AF148" s="159"/>
      <c r="AG148" s="159"/>
    </row>
    <row r="149" spans="1:33" ht="13.5" customHeight="1">
      <c r="A149" s="148" t="s">
        <v>340</v>
      </c>
      <c r="B149" s="149" t="s">
        <v>212</v>
      </c>
      <c r="C149" s="172" t="s">
        <v>213</v>
      </c>
      <c r="D149" s="151" t="s">
        <v>366</v>
      </c>
      <c r="E149" s="154">
        <v>10</v>
      </c>
      <c r="F149" s="154">
        <v>60</v>
      </c>
      <c r="G149" s="154">
        <f t="shared" si="32"/>
        <v>600</v>
      </c>
      <c r="H149" s="153">
        <v>10</v>
      </c>
      <c r="I149" s="153">
        <v>60</v>
      </c>
      <c r="J149" s="153">
        <f t="shared" si="33"/>
        <v>600</v>
      </c>
      <c r="K149" s="154"/>
      <c r="L149" s="154"/>
      <c r="M149" s="154">
        <f t="shared" si="34"/>
        <v>0</v>
      </c>
      <c r="N149" s="154"/>
      <c r="O149" s="154"/>
      <c r="P149" s="154">
        <f t="shared" si="35"/>
        <v>0</v>
      </c>
      <c r="Q149" s="154"/>
      <c r="R149" s="154"/>
      <c r="S149" s="154">
        <f t="shared" si="36"/>
        <v>0</v>
      </c>
      <c r="T149" s="154"/>
      <c r="U149" s="154"/>
      <c r="V149" s="241">
        <f t="shared" si="37"/>
        <v>0</v>
      </c>
      <c r="W149" s="242">
        <f t="shared" si="38"/>
        <v>600</v>
      </c>
      <c r="X149" s="156">
        <f t="shared" si="39"/>
        <v>600</v>
      </c>
      <c r="Y149" s="156">
        <f t="shared" si="40"/>
        <v>0</v>
      </c>
      <c r="Z149" s="157">
        <f t="shared" si="41"/>
        <v>0</v>
      </c>
      <c r="AA149" s="158"/>
      <c r="AB149" s="159"/>
      <c r="AC149" s="159"/>
      <c r="AD149" s="159"/>
      <c r="AE149" s="159"/>
      <c r="AF149" s="159"/>
      <c r="AG149" s="159"/>
    </row>
    <row r="150" spans="1:33" ht="15.5" customHeight="1">
      <c r="A150" s="148" t="s">
        <v>340</v>
      </c>
      <c r="B150" s="149" t="s">
        <v>214</v>
      </c>
      <c r="C150" s="172" t="s">
        <v>215</v>
      </c>
      <c r="D150" s="151" t="s">
        <v>366</v>
      </c>
      <c r="E150" s="154">
        <v>20</v>
      </c>
      <c r="F150" s="154">
        <v>143</v>
      </c>
      <c r="G150" s="154">
        <f t="shared" si="32"/>
        <v>2860</v>
      </c>
      <c r="H150" s="153">
        <v>20</v>
      </c>
      <c r="I150" s="153">
        <v>143</v>
      </c>
      <c r="J150" s="153">
        <f t="shared" si="33"/>
        <v>2860</v>
      </c>
      <c r="K150" s="154"/>
      <c r="L150" s="154"/>
      <c r="M150" s="154">
        <f t="shared" si="34"/>
        <v>0</v>
      </c>
      <c r="N150" s="154"/>
      <c r="O150" s="154"/>
      <c r="P150" s="154">
        <f t="shared" si="35"/>
        <v>0</v>
      </c>
      <c r="Q150" s="154"/>
      <c r="R150" s="154"/>
      <c r="S150" s="154">
        <f t="shared" si="36"/>
        <v>0</v>
      </c>
      <c r="T150" s="154"/>
      <c r="U150" s="154"/>
      <c r="V150" s="241">
        <f t="shared" si="37"/>
        <v>0</v>
      </c>
      <c r="W150" s="242">
        <f t="shared" si="38"/>
        <v>2860</v>
      </c>
      <c r="X150" s="156">
        <f t="shared" si="39"/>
        <v>2860</v>
      </c>
      <c r="Y150" s="156">
        <f t="shared" si="40"/>
        <v>0</v>
      </c>
      <c r="Z150" s="157">
        <f t="shared" si="41"/>
        <v>0</v>
      </c>
      <c r="AA150" s="158"/>
      <c r="AB150" s="159"/>
      <c r="AC150" s="159"/>
      <c r="AD150" s="159"/>
      <c r="AE150" s="159"/>
      <c r="AF150" s="159"/>
      <c r="AG150" s="159"/>
    </row>
    <row r="151" spans="1:33" ht="17" customHeight="1">
      <c r="A151" s="148" t="s">
        <v>340</v>
      </c>
      <c r="B151" s="149" t="s">
        <v>216</v>
      </c>
      <c r="C151" s="172" t="s">
        <v>217</v>
      </c>
      <c r="D151" s="151" t="s">
        <v>366</v>
      </c>
      <c r="E151" s="152">
        <v>4000</v>
      </c>
      <c r="F151" s="152">
        <v>4</v>
      </c>
      <c r="G151" s="152">
        <f t="shared" si="32"/>
        <v>16000</v>
      </c>
      <c r="H151" s="153">
        <v>4000</v>
      </c>
      <c r="I151" s="153">
        <v>4</v>
      </c>
      <c r="J151" s="153">
        <f t="shared" si="33"/>
        <v>16000</v>
      </c>
      <c r="K151" s="154"/>
      <c r="L151" s="154"/>
      <c r="M151" s="154">
        <f t="shared" si="34"/>
        <v>0</v>
      </c>
      <c r="N151" s="154"/>
      <c r="O151" s="154"/>
      <c r="P151" s="154">
        <f t="shared" si="35"/>
        <v>0</v>
      </c>
      <c r="Q151" s="154"/>
      <c r="R151" s="154"/>
      <c r="S151" s="154">
        <f t="shared" si="36"/>
        <v>0</v>
      </c>
      <c r="T151" s="154"/>
      <c r="U151" s="154"/>
      <c r="V151" s="241">
        <f t="shared" si="37"/>
        <v>0</v>
      </c>
      <c r="W151" s="242">
        <f t="shared" si="38"/>
        <v>16000</v>
      </c>
      <c r="X151" s="156">
        <f t="shared" si="39"/>
        <v>16000</v>
      </c>
      <c r="Y151" s="156">
        <f t="shared" si="40"/>
        <v>0</v>
      </c>
      <c r="Z151" s="157">
        <f t="shared" si="41"/>
        <v>0</v>
      </c>
      <c r="AA151" s="158"/>
      <c r="AB151" s="159"/>
      <c r="AC151" s="159"/>
      <c r="AD151" s="159"/>
      <c r="AE151" s="159"/>
      <c r="AF151" s="159"/>
      <c r="AG151" s="159"/>
    </row>
    <row r="152" spans="1:33" ht="19" customHeight="1">
      <c r="A152" s="148" t="s">
        <v>340</v>
      </c>
      <c r="B152" s="149" t="s">
        <v>478</v>
      </c>
      <c r="C152" s="172" t="s">
        <v>479</v>
      </c>
      <c r="D152" s="151" t="s">
        <v>366</v>
      </c>
      <c r="E152" s="154"/>
      <c r="F152" s="154"/>
      <c r="G152" s="154">
        <f t="shared" si="32"/>
        <v>0</v>
      </c>
      <c r="H152" s="153"/>
      <c r="I152" s="153"/>
      <c r="J152" s="153">
        <f t="shared" si="33"/>
        <v>0</v>
      </c>
      <c r="K152" s="154"/>
      <c r="L152" s="154"/>
      <c r="M152" s="154">
        <f t="shared" si="34"/>
        <v>0</v>
      </c>
      <c r="N152" s="154"/>
      <c r="O152" s="154"/>
      <c r="P152" s="154">
        <f t="shared" si="35"/>
        <v>0</v>
      </c>
      <c r="Q152" s="154"/>
      <c r="R152" s="154"/>
      <c r="S152" s="154">
        <f t="shared" si="36"/>
        <v>0</v>
      </c>
      <c r="T152" s="154"/>
      <c r="U152" s="154"/>
      <c r="V152" s="241">
        <f t="shared" si="37"/>
        <v>0</v>
      </c>
      <c r="W152" s="242">
        <f t="shared" si="38"/>
        <v>0</v>
      </c>
      <c r="X152" s="156">
        <f t="shared" si="39"/>
        <v>0</v>
      </c>
      <c r="Y152" s="156">
        <f t="shared" si="40"/>
        <v>0</v>
      </c>
      <c r="Z152" s="157" t="e">
        <f t="shared" si="41"/>
        <v>#DIV/0!</v>
      </c>
      <c r="AA152" s="158"/>
      <c r="AB152" s="159"/>
      <c r="AC152" s="159"/>
      <c r="AD152" s="159"/>
      <c r="AE152" s="159"/>
      <c r="AF152" s="159"/>
      <c r="AG152" s="159"/>
    </row>
    <row r="153" spans="1:33" ht="17" customHeight="1">
      <c r="A153" s="148" t="s">
        <v>340</v>
      </c>
      <c r="B153" s="149" t="s">
        <v>218</v>
      </c>
      <c r="C153" s="172" t="s">
        <v>219</v>
      </c>
      <c r="D153" s="151" t="s">
        <v>366</v>
      </c>
      <c r="E153" s="154">
        <v>3</v>
      </c>
      <c r="F153" s="154">
        <v>1400</v>
      </c>
      <c r="G153" s="154">
        <f t="shared" si="32"/>
        <v>4200</v>
      </c>
      <c r="H153" s="153">
        <v>3</v>
      </c>
      <c r="I153" s="153">
        <v>1400</v>
      </c>
      <c r="J153" s="153">
        <f t="shared" si="33"/>
        <v>4200</v>
      </c>
      <c r="K153" s="154"/>
      <c r="L153" s="154"/>
      <c r="M153" s="154">
        <f t="shared" si="34"/>
        <v>0</v>
      </c>
      <c r="N153" s="154"/>
      <c r="O153" s="154"/>
      <c r="P153" s="154">
        <f t="shared" si="35"/>
        <v>0</v>
      </c>
      <c r="Q153" s="154"/>
      <c r="R153" s="154"/>
      <c r="S153" s="154">
        <f t="shared" si="36"/>
        <v>0</v>
      </c>
      <c r="T153" s="154"/>
      <c r="U153" s="154"/>
      <c r="V153" s="241">
        <f t="shared" si="37"/>
        <v>0</v>
      </c>
      <c r="W153" s="242">
        <f t="shared" si="38"/>
        <v>4200</v>
      </c>
      <c r="X153" s="156">
        <f t="shared" si="39"/>
        <v>4200</v>
      </c>
      <c r="Y153" s="156">
        <f t="shared" si="40"/>
        <v>0</v>
      </c>
      <c r="Z153" s="157">
        <f t="shared" si="41"/>
        <v>0</v>
      </c>
      <c r="AA153" s="158"/>
      <c r="AB153" s="159"/>
      <c r="AC153" s="159"/>
      <c r="AD153" s="159"/>
      <c r="AE153" s="159"/>
      <c r="AF153" s="159"/>
      <c r="AG153" s="159"/>
    </row>
    <row r="154" spans="1:33" ht="16.25" customHeight="1">
      <c r="A154" s="148" t="s">
        <v>340</v>
      </c>
      <c r="B154" s="149" t="s">
        <v>220</v>
      </c>
      <c r="C154" s="172" t="s">
        <v>221</v>
      </c>
      <c r="D154" s="151" t="s">
        <v>366</v>
      </c>
      <c r="E154" s="154">
        <v>1</v>
      </c>
      <c r="F154" s="154">
        <v>450</v>
      </c>
      <c r="G154" s="154">
        <f t="shared" si="32"/>
        <v>450</v>
      </c>
      <c r="H154" s="153">
        <v>1</v>
      </c>
      <c r="I154" s="153">
        <v>450</v>
      </c>
      <c r="J154" s="153">
        <f t="shared" si="33"/>
        <v>450</v>
      </c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241"/>
      <c r="W154" s="242">
        <f t="shared" si="38"/>
        <v>450</v>
      </c>
      <c r="X154" s="156">
        <f t="shared" si="39"/>
        <v>450</v>
      </c>
      <c r="Y154" s="156"/>
      <c r="Z154" s="157"/>
      <c r="AA154" s="158"/>
      <c r="AB154" s="159"/>
      <c r="AC154" s="159"/>
      <c r="AD154" s="159"/>
      <c r="AE154" s="159"/>
      <c r="AF154" s="159"/>
      <c r="AG154" s="159"/>
    </row>
    <row r="155" spans="1:33" ht="25" customHeight="1">
      <c r="A155" s="162" t="s">
        <v>340</v>
      </c>
      <c r="B155" s="149" t="s">
        <v>480</v>
      </c>
      <c r="C155" s="225" t="s">
        <v>481</v>
      </c>
      <c r="D155" s="164"/>
      <c r="E155" s="165"/>
      <c r="F155" s="165">
        <v>0.22</v>
      </c>
      <c r="G155" s="165">
        <f t="shared" si="32"/>
        <v>0</v>
      </c>
      <c r="H155" s="165"/>
      <c r="I155" s="165">
        <v>0.22</v>
      </c>
      <c r="J155" s="165">
        <f t="shared" si="33"/>
        <v>0</v>
      </c>
      <c r="K155" s="165"/>
      <c r="L155" s="165">
        <v>0.22</v>
      </c>
      <c r="M155" s="165">
        <f>K155*L155</f>
        <v>0</v>
      </c>
      <c r="N155" s="165"/>
      <c r="O155" s="165">
        <v>0.22</v>
      </c>
      <c r="P155" s="165">
        <f>N155*O155</f>
        <v>0</v>
      </c>
      <c r="Q155" s="165"/>
      <c r="R155" s="165">
        <v>0.22</v>
      </c>
      <c r="S155" s="165">
        <f>Q155*R155</f>
        <v>0</v>
      </c>
      <c r="T155" s="165"/>
      <c r="U155" s="165">
        <v>0.22</v>
      </c>
      <c r="V155" s="243">
        <f>T155*U155</f>
        <v>0</v>
      </c>
      <c r="W155" s="242">
        <f t="shared" si="38"/>
        <v>0</v>
      </c>
      <c r="X155" s="156">
        <f t="shared" si="39"/>
        <v>0</v>
      </c>
      <c r="Y155" s="156">
        <f>W155-X155</f>
        <v>0</v>
      </c>
      <c r="Z155" s="157" t="e">
        <f>Y155/W155</f>
        <v>#DIV/0!</v>
      </c>
      <c r="AA155" s="158"/>
      <c r="AB155" s="7"/>
      <c r="AC155" s="7"/>
      <c r="AD155" s="7"/>
      <c r="AE155" s="7"/>
      <c r="AF155" s="7"/>
      <c r="AG155" s="7"/>
    </row>
    <row r="156" spans="1:33" ht="17" customHeight="1">
      <c r="A156" s="183" t="s">
        <v>482</v>
      </c>
      <c r="B156" s="184"/>
      <c r="C156" s="185"/>
      <c r="D156" s="186"/>
      <c r="E156" s="190">
        <f>SUM(E147:E153)</f>
        <v>4044</v>
      </c>
      <c r="F156" s="189"/>
      <c r="G156" s="244">
        <f>SUM(G147:G155)</f>
        <v>25170</v>
      </c>
      <c r="H156" s="190">
        <f>SUM(H147:H153)</f>
        <v>4044</v>
      </c>
      <c r="I156" s="189"/>
      <c r="J156" s="189">
        <f>SUM(J147:J155)</f>
        <v>25170</v>
      </c>
      <c r="K156" s="189">
        <f>SUM(K147:K153)</f>
        <v>0</v>
      </c>
      <c r="L156" s="189"/>
      <c r="M156" s="189">
        <f>SUM(M147:M155)</f>
        <v>0</v>
      </c>
      <c r="N156" s="189">
        <f>SUM(N147:N153)</f>
        <v>0</v>
      </c>
      <c r="O156" s="189"/>
      <c r="P156" s="189">
        <f>SUM(P147:P155)</f>
        <v>0</v>
      </c>
      <c r="Q156" s="189">
        <f>SUM(Q147:Q153)</f>
        <v>0</v>
      </c>
      <c r="R156" s="189"/>
      <c r="S156" s="189">
        <f>SUM(S147:S155)</f>
        <v>0</v>
      </c>
      <c r="T156" s="189">
        <f>SUM(T147:T153)</f>
        <v>0</v>
      </c>
      <c r="U156" s="189"/>
      <c r="V156" s="191">
        <f>SUM(V147:V155)</f>
        <v>0</v>
      </c>
      <c r="W156" s="236">
        <f>SUM(W147:W155)</f>
        <v>25170</v>
      </c>
      <c r="X156" s="237">
        <f>SUM(X147:X155)</f>
        <v>25170</v>
      </c>
      <c r="Y156" s="237">
        <f>W156-X156</f>
        <v>0</v>
      </c>
      <c r="Z156" s="237">
        <f>Y156/W156</f>
        <v>0</v>
      </c>
      <c r="AA156" s="238"/>
      <c r="AB156" s="7"/>
      <c r="AC156" s="7"/>
      <c r="AD156" s="7"/>
      <c r="AE156" s="7"/>
      <c r="AF156" s="7"/>
      <c r="AG156" s="7"/>
    </row>
    <row r="157" spans="1:33" ht="20.25" customHeight="1">
      <c r="A157" s="193" t="s">
        <v>335</v>
      </c>
      <c r="B157" s="222">
        <v>8</v>
      </c>
      <c r="C157" s="195" t="s">
        <v>483</v>
      </c>
      <c r="D157" s="19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239"/>
      <c r="X157" s="239"/>
      <c r="Y157" s="197"/>
      <c r="Z157" s="239"/>
      <c r="AA157" s="240"/>
      <c r="AB157" s="147"/>
      <c r="AC157" s="147"/>
      <c r="AD157" s="147"/>
      <c r="AE157" s="147"/>
      <c r="AF157" s="147"/>
      <c r="AG157" s="147"/>
    </row>
    <row r="158" spans="1:33" ht="14.25" customHeight="1">
      <c r="A158" s="245" t="s">
        <v>340</v>
      </c>
      <c r="B158" s="149" t="s">
        <v>484</v>
      </c>
      <c r="C158" s="225" t="s">
        <v>485</v>
      </c>
      <c r="D158" s="151" t="s">
        <v>486</v>
      </c>
      <c r="E158" s="154"/>
      <c r="F158" s="154"/>
      <c r="G158" s="154">
        <f t="shared" ref="G158:G163" si="42">E158*F158</f>
        <v>0</v>
      </c>
      <c r="H158" s="154"/>
      <c r="I158" s="154"/>
      <c r="J158" s="154">
        <f t="shared" ref="J158:J163" si="43">H158*I158</f>
        <v>0</v>
      </c>
      <c r="K158" s="154"/>
      <c r="L158" s="154"/>
      <c r="M158" s="154">
        <f t="shared" ref="M158:M163" si="44">K158*L158</f>
        <v>0</v>
      </c>
      <c r="N158" s="154"/>
      <c r="O158" s="154"/>
      <c r="P158" s="154">
        <f t="shared" ref="P158:P163" si="45">N158*O158</f>
        <v>0</v>
      </c>
      <c r="Q158" s="154"/>
      <c r="R158" s="154"/>
      <c r="S158" s="154">
        <f t="shared" ref="S158:S163" si="46">Q158*R158</f>
        <v>0</v>
      </c>
      <c r="T158" s="154"/>
      <c r="U158" s="154"/>
      <c r="V158" s="241">
        <f t="shared" ref="V158:V163" si="47">T158*U158</f>
        <v>0</v>
      </c>
      <c r="W158" s="242">
        <f t="shared" ref="W158:W163" si="48">G158+M158+S158</f>
        <v>0</v>
      </c>
      <c r="X158" s="246">
        <f t="shared" ref="X158:X163" si="49">J158+P158+V158</f>
        <v>0</v>
      </c>
      <c r="Y158" s="246">
        <f t="shared" ref="Y158:Y164" si="50">W158-X158</f>
        <v>0</v>
      </c>
      <c r="Z158" s="247" t="e">
        <f t="shared" ref="Z158:Z164" si="51">Y158/W158</f>
        <v>#DIV/0!</v>
      </c>
      <c r="AA158" s="158"/>
      <c r="AB158" s="159"/>
      <c r="AC158" s="159"/>
      <c r="AD158" s="159"/>
      <c r="AE158" s="159"/>
      <c r="AF158" s="159"/>
      <c r="AG158" s="159"/>
    </row>
    <row r="159" spans="1:33" ht="16.25" customHeight="1">
      <c r="A159" s="245" t="s">
        <v>340</v>
      </c>
      <c r="B159" s="149" t="s">
        <v>487</v>
      </c>
      <c r="C159" s="225" t="s">
        <v>488</v>
      </c>
      <c r="D159" s="151" t="s">
        <v>486</v>
      </c>
      <c r="E159" s="154"/>
      <c r="F159" s="154"/>
      <c r="G159" s="154">
        <f t="shared" si="42"/>
        <v>0</v>
      </c>
      <c r="H159" s="154"/>
      <c r="I159" s="154"/>
      <c r="J159" s="154">
        <f t="shared" si="43"/>
        <v>0</v>
      </c>
      <c r="K159" s="154"/>
      <c r="L159" s="154"/>
      <c r="M159" s="154">
        <f t="shared" si="44"/>
        <v>0</v>
      </c>
      <c r="N159" s="154"/>
      <c r="O159" s="154"/>
      <c r="P159" s="154">
        <f t="shared" si="45"/>
        <v>0</v>
      </c>
      <c r="Q159" s="154"/>
      <c r="R159" s="154"/>
      <c r="S159" s="154">
        <f t="shared" si="46"/>
        <v>0</v>
      </c>
      <c r="T159" s="154"/>
      <c r="U159" s="154"/>
      <c r="V159" s="241">
        <f t="shared" si="47"/>
        <v>0</v>
      </c>
      <c r="W159" s="242">
        <f t="shared" si="48"/>
        <v>0</v>
      </c>
      <c r="X159" s="156">
        <f t="shared" si="49"/>
        <v>0</v>
      </c>
      <c r="Y159" s="156">
        <f t="shared" si="50"/>
        <v>0</v>
      </c>
      <c r="Z159" s="157" t="e">
        <f t="shared" si="51"/>
        <v>#DIV/0!</v>
      </c>
      <c r="AA159" s="158"/>
      <c r="AB159" s="159"/>
      <c r="AC159" s="159"/>
      <c r="AD159" s="159"/>
      <c r="AE159" s="159"/>
      <c r="AF159" s="159"/>
      <c r="AG159" s="159"/>
    </row>
    <row r="160" spans="1:33" ht="17.5" customHeight="1">
      <c r="A160" s="245" t="s">
        <v>340</v>
      </c>
      <c r="B160" s="149" t="s">
        <v>489</v>
      </c>
      <c r="C160" s="225" t="s">
        <v>490</v>
      </c>
      <c r="D160" s="151" t="s">
        <v>491</v>
      </c>
      <c r="E160" s="154"/>
      <c r="F160" s="154"/>
      <c r="G160" s="154">
        <f t="shared" si="42"/>
        <v>0</v>
      </c>
      <c r="H160" s="154"/>
      <c r="I160" s="154"/>
      <c r="J160" s="154">
        <f t="shared" si="43"/>
        <v>0</v>
      </c>
      <c r="K160" s="154"/>
      <c r="L160" s="154"/>
      <c r="M160" s="154">
        <f t="shared" si="44"/>
        <v>0</v>
      </c>
      <c r="N160" s="154"/>
      <c r="O160" s="154"/>
      <c r="P160" s="154">
        <f t="shared" si="45"/>
        <v>0</v>
      </c>
      <c r="Q160" s="154"/>
      <c r="R160" s="154"/>
      <c r="S160" s="154">
        <f t="shared" si="46"/>
        <v>0</v>
      </c>
      <c r="T160" s="154"/>
      <c r="U160" s="154"/>
      <c r="V160" s="241">
        <f t="shared" si="47"/>
        <v>0</v>
      </c>
      <c r="W160" s="248">
        <f t="shared" si="48"/>
        <v>0</v>
      </c>
      <c r="X160" s="156">
        <f t="shared" si="49"/>
        <v>0</v>
      </c>
      <c r="Y160" s="156">
        <f t="shared" si="50"/>
        <v>0</v>
      </c>
      <c r="Z160" s="157" t="e">
        <f t="shared" si="51"/>
        <v>#DIV/0!</v>
      </c>
      <c r="AA160" s="158"/>
      <c r="AB160" s="159"/>
      <c r="AC160" s="159"/>
      <c r="AD160" s="159"/>
      <c r="AE160" s="159"/>
      <c r="AF160" s="159"/>
      <c r="AG160" s="159"/>
    </row>
    <row r="161" spans="1:33" ht="16.25" customHeight="1">
      <c r="A161" s="245" t="s">
        <v>340</v>
      </c>
      <c r="B161" s="149" t="s">
        <v>492</v>
      </c>
      <c r="C161" s="225" t="s">
        <v>493</v>
      </c>
      <c r="D161" s="151" t="s">
        <v>491</v>
      </c>
      <c r="E161" s="154"/>
      <c r="F161" s="154"/>
      <c r="G161" s="154">
        <f t="shared" si="42"/>
        <v>0</v>
      </c>
      <c r="H161" s="154"/>
      <c r="I161" s="154"/>
      <c r="J161" s="154">
        <f t="shared" si="43"/>
        <v>0</v>
      </c>
      <c r="K161" s="154"/>
      <c r="L161" s="154"/>
      <c r="M161" s="154">
        <f t="shared" si="44"/>
        <v>0</v>
      </c>
      <c r="N161" s="154"/>
      <c r="O161" s="154"/>
      <c r="P161" s="154">
        <f t="shared" si="45"/>
        <v>0</v>
      </c>
      <c r="Q161" s="154"/>
      <c r="R161" s="154"/>
      <c r="S161" s="154">
        <f t="shared" si="46"/>
        <v>0</v>
      </c>
      <c r="T161" s="154"/>
      <c r="U161" s="154"/>
      <c r="V161" s="241">
        <f t="shared" si="47"/>
        <v>0</v>
      </c>
      <c r="W161" s="248">
        <f t="shared" si="48"/>
        <v>0</v>
      </c>
      <c r="X161" s="156">
        <f t="shared" si="49"/>
        <v>0</v>
      </c>
      <c r="Y161" s="156">
        <f t="shared" si="50"/>
        <v>0</v>
      </c>
      <c r="Z161" s="157" t="e">
        <f t="shared" si="51"/>
        <v>#DIV/0!</v>
      </c>
      <c r="AA161" s="158"/>
      <c r="AB161" s="159"/>
      <c r="AC161" s="159"/>
      <c r="AD161" s="159"/>
      <c r="AE161" s="159"/>
      <c r="AF161" s="159"/>
      <c r="AG161" s="159"/>
    </row>
    <row r="162" spans="1:33" ht="15.5" customHeight="1">
      <c r="A162" s="245" t="s">
        <v>340</v>
      </c>
      <c r="B162" s="149" t="s">
        <v>494</v>
      </c>
      <c r="C162" s="225" t="s">
        <v>495</v>
      </c>
      <c r="D162" s="151" t="s">
        <v>491</v>
      </c>
      <c r="E162" s="154"/>
      <c r="F162" s="154"/>
      <c r="G162" s="154">
        <f t="shared" si="42"/>
        <v>0</v>
      </c>
      <c r="H162" s="154"/>
      <c r="I162" s="154"/>
      <c r="J162" s="154">
        <f t="shared" si="43"/>
        <v>0</v>
      </c>
      <c r="K162" s="154"/>
      <c r="L162" s="154"/>
      <c r="M162" s="154">
        <f t="shared" si="44"/>
        <v>0</v>
      </c>
      <c r="N162" s="154"/>
      <c r="O162" s="154"/>
      <c r="P162" s="154">
        <f t="shared" si="45"/>
        <v>0</v>
      </c>
      <c r="Q162" s="154"/>
      <c r="R162" s="154"/>
      <c r="S162" s="154">
        <f t="shared" si="46"/>
        <v>0</v>
      </c>
      <c r="T162" s="154"/>
      <c r="U162" s="154"/>
      <c r="V162" s="241">
        <f t="shared" si="47"/>
        <v>0</v>
      </c>
      <c r="W162" s="242">
        <f t="shared" si="48"/>
        <v>0</v>
      </c>
      <c r="X162" s="156">
        <f t="shared" si="49"/>
        <v>0</v>
      </c>
      <c r="Y162" s="156">
        <f t="shared" si="50"/>
        <v>0</v>
      </c>
      <c r="Z162" s="157" t="e">
        <f t="shared" si="51"/>
        <v>#DIV/0!</v>
      </c>
      <c r="AA162" s="158"/>
      <c r="AB162" s="159"/>
      <c r="AC162" s="159"/>
      <c r="AD162" s="159"/>
      <c r="AE162" s="159"/>
      <c r="AF162" s="159"/>
      <c r="AG162" s="159"/>
    </row>
    <row r="163" spans="1:33" ht="26.5" customHeight="1">
      <c r="A163" s="249" t="s">
        <v>340</v>
      </c>
      <c r="B163" s="163" t="s">
        <v>496</v>
      </c>
      <c r="C163" s="250" t="s">
        <v>497</v>
      </c>
      <c r="D163" s="164"/>
      <c r="E163" s="165"/>
      <c r="F163" s="165">
        <v>0.22</v>
      </c>
      <c r="G163" s="165">
        <f t="shared" si="42"/>
        <v>0</v>
      </c>
      <c r="H163" s="165"/>
      <c r="I163" s="165">
        <v>0.22</v>
      </c>
      <c r="J163" s="165">
        <f t="shared" si="43"/>
        <v>0</v>
      </c>
      <c r="K163" s="165"/>
      <c r="L163" s="165">
        <v>0.22</v>
      </c>
      <c r="M163" s="165">
        <f t="shared" si="44"/>
        <v>0</v>
      </c>
      <c r="N163" s="165"/>
      <c r="O163" s="165">
        <v>0.22</v>
      </c>
      <c r="P163" s="165">
        <f t="shared" si="45"/>
        <v>0</v>
      </c>
      <c r="Q163" s="165"/>
      <c r="R163" s="165">
        <v>0.22</v>
      </c>
      <c r="S163" s="165">
        <f t="shared" si="46"/>
        <v>0</v>
      </c>
      <c r="T163" s="165"/>
      <c r="U163" s="165">
        <v>0.22</v>
      </c>
      <c r="V163" s="243">
        <f t="shared" si="47"/>
        <v>0</v>
      </c>
      <c r="W163" s="242">
        <f t="shared" si="48"/>
        <v>0</v>
      </c>
      <c r="X163" s="156">
        <f t="shared" si="49"/>
        <v>0</v>
      </c>
      <c r="Y163" s="156">
        <f t="shared" si="50"/>
        <v>0</v>
      </c>
      <c r="Z163" s="157" t="e">
        <f t="shared" si="51"/>
        <v>#DIV/0!</v>
      </c>
      <c r="AA163" s="158"/>
      <c r="AB163" s="7"/>
      <c r="AC163" s="7"/>
      <c r="AD163" s="7"/>
      <c r="AE163" s="7"/>
      <c r="AF163" s="7"/>
      <c r="AG163" s="7"/>
    </row>
    <row r="164" spans="1:33" ht="19" customHeight="1">
      <c r="A164" s="183" t="s">
        <v>498</v>
      </c>
      <c r="B164" s="184"/>
      <c r="C164" s="185"/>
      <c r="D164" s="186"/>
      <c r="E164" s="190">
        <f>SUM(E158:E162)</f>
        <v>0</v>
      </c>
      <c r="F164" s="189"/>
      <c r="G164" s="190">
        <f>SUM(G158:G163)</f>
        <v>0</v>
      </c>
      <c r="H164" s="190">
        <f>SUM(H158:H162)</f>
        <v>0</v>
      </c>
      <c r="I164" s="189"/>
      <c r="J164" s="190">
        <f>SUM(J158:J163)</f>
        <v>0</v>
      </c>
      <c r="K164" s="190">
        <f>SUM(K158:K162)</f>
        <v>0</v>
      </c>
      <c r="L164" s="189"/>
      <c r="M164" s="190">
        <f>SUM(M158:M163)</f>
        <v>0</v>
      </c>
      <c r="N164" s="190">
        <f>SUM(N158:N162)</f>
        <v>0</v>
      </c>
      <c r="O164" s="189"/>
      <c r="P164" s="190">
        <f>SUM(P158:P163)</f>
        <v>0</v>
      </c>
      <c r="Q164" s="190">
        <f>SUM(Q158:Q162)</f>
        <v>0</v>
      </c>
      <c r="R164" s="189"/>
      <c r="S164" s="190">
        <f>SUM(S158:S163)</f>
        <v>0</v>
      </c>
      <c r="T164" s="190">
        <f>SUM(T158:T162)</f>
        <v>0</v>
      </c>
      <c r="U164" s="189"/>
      <c r="V164" s="251">
        <f>SUM(V158:V163)</f>
        <v>0</v>
      </c>
      <c r="W164" s="236">
        <f>SUM(W158:W163)</f>
        <v>0</v>
      </c>
      <c r="X164" s="237">
        <f>SUM(X158:X163)</f>
        <v>0</v>
      </c>
      <c r="Y164" s="237">
        <f t="shared" si="50"/>
        <v>0</v>
      </c>
      <c r="Z164" s="237" t="e">
        <f t="shared" si="51"/>
        <v>#DIV/0!</v>
      </c>
      <c r="AA164" s="238"/>
      <c r="AB164" s="7"/>
      <c r="AC164" s="7"/>
      <c r="AD164" s="7"/>
      <c r="AE164" s="7"/>
      <c r="AF164" s="7"/>
      <c r="AG164" s="7"/>
    </row>
    <row r="165" spans="1:33" ht="20.25" customHeight="1">
      <c r="A165" s="193" t="s">
        <v>335</v>
      </c>
      <c r="B165" s="194">
        <v>9</v>
      </c>
      <c r="C165" s="195" t="s">
        <v>499</v>
      </c>
      <c r="D165" s="19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252"/>
      <c r="X165" s="252"/>
      <c r="Y165" s="223"/>
      <c r="Z165" s="252"/>
      <c r="AA165" s="253"/>
      <c r="AB165" s="7"/>
      <c r="AC165" s="7"/>
      <c r="AD165" s="7"/>
      <c r="AE165" s="7"/>
      <c r="AF165" s="7"/>
      <c r="AG165" s="7"/>
    </row>
    <row r="166" spans="1:33" ht="18.25" customHeight="1">
      <c r="A166" s="148" t="s">
        <v>340</v>
      </c>
      <c r="B166" s="254">
        <v>43839</v>
      </c>
      <c r="C166" s="172" t="s">
        <v>222</v>
      </c>
      <c r="D166" s="255" t="s">
        <v>397</v>
      </c>
      <c r="E166" s="256">
        <v>1</v>
      </c>
      <c r="F166" s="154">
        <v>6000</v>
      </c>
      <c r="G166" s="154">
        <f t="shared" ref="G166:G175" si="52">E166*F166</f>
        <v>6000</v>
      </c>
      <c r="H166" s="257">
        <v>1</v>
      </c>
      <c r="I166" s="153">
        <v>6000</v>
      </c>
      <c r="J166" s="153">
        <f>H166*I166</f>
        <v>6000</v>
      </c>
      <c r="K166" s="154"/>
      <c r="L166" s="154"/>
      <c r="M166" s="154">
        <f t="shared" ref="M166:M175" si="53">K166*L166</f>
        <v>0</v>
      </c>
      <c r="N166" s="154"/>
      <c r="O166" s="154"/>
      <c r="P166" s="154">
        <f t="shared" ref="P166:P175" si="54">N166*O166</f>
        <v>0</v>
      </c>
      <c r="Q166" s="154"/>
      <c r="R166" s="154"/>
      <c r="S166" s="154">
        <f t="shared" ref="S166:S175" si="55">Q166*R166</f>
        <v>0</v>
      </c>
      <c r="T166" s="154"/>
      <c r="U166" s="154"/>
      <c r="V166" s="154">
        <f t="shared" ref="V166:V175" si="56">T166*U166</f>
        <v>0</v>
      </c>
      <c r="W166" s="155">
        <f t="shared" ref="W166:W175" si="57">G166+M166+S166</f>
        <v>6000</v>
      </c>
      <c r="X166" s="156">
        <f t="shared" ref="X166:X175" si="58">J166+P166+V166</f>
        <v>6000</v>
      </c>
      <c r="Y166" s="156">
        <f t="shared" ref="Y166:Y176" si="59">W166-X166</f>
        <v>0</v>
      </c>
      <c r="Z166" s="157">
        <f t="shared" ref="Z166:Z176" si="60">Y166/W166</f>
        <v>0</v>
      </c>
      <c r="AA166" s="158"/>
      <c r="AB166" s="159"/>
      <c r="AC166" s="159"/>
      <c r="AD166" s="159"/>
      <c r="AE166" s="159"/>
      <c r="AF166" s="159"/>
      <c r="AG166" s="159"/>
    </row>
    <row r="167" spans="1:33" ht="17" customHeight="1">
      <c r="A167" s="148" t="s">
        <v>340</v>
      </c>
      <c r="B167" s="254">
        <v>44236</v>
      </c>
      <c r="C167" s="218" t="s">
        <v>227</v>
      </c>
      <c r="D167" s="255" t="s">
        <v>397</v>
      </c>
      <c r="E167" s="258">
        <v>1</v>
      </c>
      <c r="F167" s="152">
        <v>49500</v>
      </c>
      <c r="G167" s="152">
        <f t="shared" si="52"/>
        <v>49500</v>
      </c>
      <c r="H167" s="257">
        <v>1</v>
      </c>
      <c r="I167" s="153">
        <v>49500</v>
      </c>
      <c r="J167" s="153">
        <f>H167*I167</f>
        <v>49500</v>
      </c>
      <c r="K167" s="154"/>
      <c r="L167" s="154"/>
      <c r="M167" s="154">
        <f t="shared" si="53"/>
        <v>0</v>
      </c>
      <c r="N167" s="154"/>
      <c r="O167" s="154"/>
      <c r="P167" s="154">
        <f t="shared" si="54"/>
        <v>0</v>
      </c>
      <c r="Q167" s="154"/>
      <c r="R167" s="154"/>
      <c r="S167" s="154">
        <f t="shared" si="55"/>
        <v>0</v>
      </c>
      <c r="T167" s="154"/>
      <c r="U167" s="154"/>
      <c r="V167" s="154">
        <f t="shared" si="56"/>
        <v>0</v>
      </c>
      <c r="W167" s="155">
        <f t="shared" si="57"/>
        <v>49500</v>
      </c>
      <c r="X167" s="156">
        <f t="shared" si="58"/>
        <v>49500</v>
      </c>
      <c r="Y167" s="156">
        <f t="shared" si="59"/>
        <v>0</v>
      </c>
      <c r="Z167" s="157">
        <f t="shared" si="60"/>
        <v>0</v>
      </c>
      <c r="AA167" s="158"/>
      <c r="AB167" s="159"/>
      <c r="AC167" s="159"/>
      <c r="AD167" s="159"/>
      <c r="AE167" s="159"/>
      <c r="AF167" s="159"/>
      <c r="AG167" s="159"/>
    </row>
    <row r="168" spans="1:33" ht="15.5" customHeight="1">
      <c r="A168" s="148" t="s">
        <v>340</v>
      </c>
      <c r="B168" s="254">
        <v>44264</v>
      </c>
      <c r="C168" s="218" t="s">
        <v>232</v>
      </c>
      <c r="D168" s="255" t="s">
        <v>366</v>
      </c>
      <c r="E168" s="258">
        <v>1</v>
      </c>
      <c r="F168" s="152">
        <v>24000</v>
      </c>
      <c r="G168" s="152">
        <f t="shared" si="52"/>
        <v>24000</v>
      </c>
      <c r="H168" s="257">
        <v>10</v>
      </c>
      <c r="I168" s="153">
        <v>2500</v>
      </c>
      <c r="J168" s="153">
        <v>24000</v>
      </c>
      <c r="K168" s="154"/>
      <c r="L168" s="154"/>
      <c r="M168" s="154">
        <f t="shared" si="53"/>
        <v>0</v>
      </c>
      <c r="N168" s="154"/>
      <c r="O168" s="154"/>
      <c r="P168" s="154">
        <f t="shared" si="54"/>
        <v>0</v>
      </c>
      <c r="Q168" s="154"/>
      <c r="R168" s="154"/>
      <c r="S168" s="154">
        <f t="shared" si="55"/>
        <v>0</v>
      </c>
      <c r="T168" s="154"/>
      <c r="U168" s="154"/>
      <c r="V168" s="154">
        <f t="shared" si="56"/>
        <v>0</v>
      </c>
      <c r="W168" s="155">
        <f t="shared" si="57"/>
        <v>24000</v>
      </c>
      <c r="X168" s="156">
        <f t="shared" si="58"/>
        <v>24000</v>
      </c>
      <c r="Y168" s="156">
        <f t="shared" si="59"/>
        <v>0</v>
      </c>
      <c r="Z168" s="157">
        <f t="shared" si="60"/>
        <v>0</v>
      </c>
      <c r="AA168" s="158"/>
      <c r="AB168" s="159"/>
      <c r="AC168" s="159"/>
      <c r="AD168" s="159"/>
      <c r="AE168" s="159"/>
      <c r="AF168" s="159"/>
      <c r="AG168" s="159"/>
    </row>
    <row r="169" spans="1:33" ht="15" customHeight="1">
      <c r="A169" s="148" t="s">
        <v>340</v>
      </c>
      <c r="B169" s="254">
        <v>44295</v>
      </c>
      <c r="C169" s="259" t="s">
        <v>236</v>
      </c>
      <c r="D169" s="255" t="s">
        <v>366</v>
      </c>
      <c r="E169" s="258">
        <v>1</v>
      </c>
      <c r="F169" s="152">
        <v>24000</v>
      </c>
      <c r="G169" s="152">
        <f t="shared" si="52"/>
        <v>24000</v>
      </c>
      <c r="H169" s="257">
        <v>10</v>
      </c>
      <c r="I169" s="153">
        <v>2500</v>
      </c>
      <c r="J169" s="153">
        <v>24000</v>
      </c>
      <c r="K169" s="154"/>
      <c r="L169" s="154"/>
      <c r="M169" s="154">
        <f t="shared" si="53"/>
        <v>0</v>
      </c>
      <c r="N169" s="154"/>
      <c r="O169" s="154"/>
      <c r="P169" s="154">
        <f t="shared" si="54"/>
        <v>0</v>
      </c>
      <c r="Q169" s="154"/>
      <c r="R169" s="154"/>
      <c r="S169" s="154">
        <f t="shared" si="55"/>
        <v>0</v>
      </c>
      <c r="T169" s="154"/>
      <c r="U169" s="154"/>
      <c r="V169" s="154">
        <f t="shared" si="56"/>
        <v>0</v>
      </c>
      <c r="W169" s="155">
        <f t="shared" si="57"/>
        <v>24000</v>
      </c>
      <c r="X169" s="156">
        <f t="shared" si="58"/>
        <v>24000</v>
      </c>
      <c r="Y169" s="156">
        <f t="shared" si="59"/>
        <v>0</v>
      </c>
      <c r="Z169" s="157">
        <f t="shared" si="60"/>
        <v>0</v>
      </c>
      <c r="AA169" s="158"/>
      <c r="AB169" s="159"/>
      <c r="AC169" s="159"/>
      <c r="AD169" s="159"/>
      <c r="AE169" s="159"/>
      <c r="AF169" s="159"/>
      <c r="AG169" s="159"/>
    </row>
    <row r="170" spans="1:33" ht="15.5" customHeight="1">
      <c r="A170" s="148" t="s">
        <v>340</v>
      </c>
      <c r="B170" s="254">
        <v>44325</v>
      </c>
      <c r="C170" s="260" t="s">
        <v>238</v>
      </c>
      <c r="D170" s="255" t="s">
        <v>366</v>
      </c>
      <c r="E170" s="258">
        <v>1</v>
      </c>
      <c r="F170" s="152">
        <v>3500</v>
      </c>
      <c r="G170" s="152">
        <f t="shared" si="52"/>
        <v>3500</v>
      </c>
      <c r="H170" s="257">
        <v>1</v>
      </c>
      <c r="I170" s="153">
        <v>4000</v>
      </c>
      <c r="J170" s="153">
        <v>3500</v>
      </c>
      <c r="K170" s="154"/>
      <c r="L170" s="154"/>
      <c r="M170" s="154">
        <f t="shared" si="53"/>
        <v>0</v>
      </c>
      <c r="N170" s="154"/>
      <c r="O170" s="154"/>
      <c r="P170" s="154">
        <f t="shared" si="54"/>
        <v>0</v>
      </c>
      <c r="Q170" s="154"/>
      <c r="R170" s="154"/>
      <c r="S170" s="154">
        <f t="shared" si="55"/>
        <v>0</v>
      </c>
      <c r="T170" s="154"/>
      <c r="U170" s="154"/>
      <c r="V170" s="154">
        <f t="shared" si="56"/>
        <v>0</v>
      </c>
      <c r="W170" s="155">
        <f t="shared" si="57"/>
        <v>3500</v>
      </c>
      <c r="X170" s="156">
        <f t="shared" si="58"/>
        <v>3500</v>
      </c>
      <c r="Y170" s="156">
        <f t="shared" si="59"/>
        <v>0</v>
      </c>
      <c r="Z170" s="157">
        <f t="shared" si="60"/>
        <v>0</v>
      </c>
      <c r="AA170" s="158"/>
      <c r="AB170" s="159"/>
      <c r="AC170" s="159"/>
      <c r="AD170" s="159"/>
      <c r="AE170" s="159"/>
      <c r="AF170" s="159"/>
      <c r="AG170" s="159"/>
    </row>
    <row r="171" spans="1:33" ht="14.25" customHeight="1">
      <c r="A171" s="148" t="s">
        <v>340</v>
      </c>
      <c r="B171" s="254">
        <v>44356</v>
      </c>
      <c r="C171" s="260" t="s">
        <v>240</v>
      </c>
      <c r="D171" s="255" t="s">
        <v>366</v>
      </c>
      <c r="E171" s="258">
        <v>1</v>
      </c>
      <c r="F171" s="152">
        <v>10000</v>
      </c>
      <c r="G171" s="152">
        <f t="shared" si="52"/>
        <v>10000</v>
      </c>
      <c r="H171" s="257">
        <v>1</v>
      </c>
      <c r="I171" s="153">
        <v>10000</v>
      </c>
      <c r="J171" s="153">
        <f>H171*I171</f>
        <v>10000</v>
      </c>
      <c r="K171" s="154"/>
      <c r="L171" s="154"/>
      <c r="M171" s="154">
        <f t="shared" si="53"/>
        <v>0</v>
      </c>
      <c r="N171" s="154"/>
      <c r="O171" s="154"/>
      <c r="P171" s="154">
        <f t="shared" si="54"/>
        <v>0</v>
      </c>
      <c r="Q171" s="154"/>
      <c r="R171" s="154"/>
      <c r="S171" s="154">
        <f t="shared" si="55"/>
        <v>0</v>
      </c>
      <c r="T171" s="154"/>
      <c r="U171" s="154"/>
      <c r="V171" s="154">
        <f t="shared" si="56"/>
        <v>0</v>
      </c>
      <c r="W171" s="155">
        <f t="shared" si="57"/>
        <v>10000</v>
      </c>
      <c r="X171" s="156">
        <f t="shared" si="58"/>
        <v>10000</v>
      </c>
      <c r="Y171" s="156">
        <f t="shared" si="59"/>
        <v>0</v>
      </c>
      <c r="Z171" s="157">
        <f t="shared" si="60"/>
        <v>0</v>
      </c>
      <c r="AA171" s="158"/>
      <c r="AB171" s="159"/>
      <c r="AC171" s="159"/>
      <c r="AD171" s="159"/>
      <c r="AE171" s="159"/>
      <c r="AF171" s="159"/>
      <c r="AG171" s="159"/>
    </row>
    <row r="172" spans="1:33" ht="30" customHeight="1">
      <c r="A172" s="148" t="s">
        <v>340</v>
      </c>
      <c r="B172" s="254">
        <v>44386</v>
      </c>
      <c r="C172" s="260" t="s">
        <v>241</v>
      </c>
      <c r="D172" s="261" t="s">
        <v>500</v>
      </c>
      <c r="E172" s="258">
        <v>1</v>
      </c>
      <c r="F172" s="152">
        <v>25000</v>
      </c>
      <c r="G172" s="152">
        <f t="shared" si="52"/>
        <v>25000</v>
      </c>
      <c r="H172" s="257">
        <v>5</v>
      </c>
      <c r="I172" s="153">
        <v>5000</v>
      </c>
      <c r="J172" s="153">
        <f>H172*I172</f>
        <v>25000</v>
      </c>
      <c r="K172" s="154"/>
      <c r="L172" s="154"/>
      <c r="M172" s="154">
        <f t="shared" si="53"/>
        <v>0</v>
      </c>
      <c r="N172" s="154"/>
      <c r="O172" s="154"/>
      <c r="P172" s="154">
        <f t="shared" si="54"/>
        <v>0</v>
      </c>
      <c r="Q172" s="154"/>
      <c r="R172" s="154"/>
      <c r="S172" s="154">
        <f t="shared" si="55"/>
        <v>0</v>
      </c>
      <c r="T172" s="154"/>
      <c r="U172" s="154"/>
      <c r="V172" s="154">
        <f t="shared" si="56"/>
        <v>0</v>
      </c>
      <c r="W172" s="155">
        <f t="shared" si="57"/>
        <v>25000</v>
      </c>
      <c r="X172" s="156">
        <f t="shared" si="58"/>
        <v>25000</v>
      </c>
      <c r="Y172" s="156">
        <f t="shared" si="59"/>
        <v>0</v>
      </c>
      <c r="Z172" s="157">
        <f t="shared" si="60"/>
        <v>0</v>
      </c>
      <c r="AA172" s="158"/>
      <c r="AB172" s="159"/>
      <c r="AC172" s="159"/>
      <c r="AD172" s="159"/>
      <c r="AE172" s="159"/>
      <c r="AF172" s="159"/>
      <c r="AG172" s="159"/>
    </row>
    <row r="173" spans="1:33" ht="30" customHeight="1">
      <c r="A173" s="148" t="s">
        <v>340</v>
      </c>
      <c r="B173" s="254">
        <v>44417</v>
      </c>
      <c r="C173" s="262" t="s">
        <v>242</v>
      </c>
      <c r="D173" s="255" t="s">
        <v>501</v>
      </c>
      <c r="E173" s="258">
        <v>1</v>
      </c>
      <c r="F173" s="152">
        <v>30000</v>
      </c>
      <c r="G173" s="152">
        <f t="shared" si="52"/>
        <v>30000</v>
      </c>
      <c r="H173" s="257">
        <v>5</v>
      </c>
      <c r="I173" s="153">
        <v>6000</v>
      </c>
      <c r="J173" s="153">
        <f>H173*I173</f>
        <v>30000</v>
      </c>
      <c r="K173" s="154"/>
      <c r="L173" s="154"/>
      <c r="M173" s="154">
        <f t="shared" si="53"/>
        <v>0</v>
      </c>
      <c r="N173" s="154"/>
      <c r="O173" s="154"/>
      <c r="P173" s="154">
        <f t="shared" si="54"/>
        <v>0</v>
      </c>
      <c r="Q173" s="154"/>
      <c r="R173" s="154"/>
      <c r="S173" s="154">
        <f t="shared" si="55"/>
        <v>0</v>
      </c>
      <c r="T173" s="154"/>
      <c r="U173" s="154"/>
      <c r="V173" s="154">
        <f t="shared" si="56"/>
        <v>0</v>
      </c>
      <c r="W173" s="155">
        <f t="shared" si="57"/>
        <v>30000</v>
      </c>
      <c r="X173" s="156">
        <f t="shared" si="58"/>
        <v>30000</v>
      </c>
      <c r="Y173" s="156">
        <f t="shared" si="59"/>
        <v>0</v>
      </c>
      <c r="Z173" s="157">
        <f t="shared" si="60"/>
        <v>0</v>
      </c>
      <c r="AA173" s="158"/>
      <c r="AB173" s="159"/>
      <c r="AC173" s="159"/>
      <c r="AD173" s="159"/>
      <c r="AE173" s="159"/>
      <c r="AF173" s="159"/>
      <c r="AG173" s="159"/>
    </row>
    <row r="174" spans="1:33" ht="15.5" customHeight="1">
      <c r="A174" s="148" t="s">
        <v>340</v>
      </c>
      <c r="B174" s="254">
        <v>44448</v>
      </c>
      <c r="C174" s="263" t="s">
        <v>243</v>
      </c>
      <c r="D174" s="255" t="s">
        <v>502</v>
      </c>
      <c r="E174" s="258">
        <v>1</v>
      </c>
      <c r="F174" s="152">
        <v>4300</v>
      </c>
      <c r="G174" s="152">
        <f t="shared" si="52"/>
        <v>4300</v>
      </c>
      <c r="H174" s="257">
        <v>1</v>
      </c>
      <c r="I174" s="153">
        <v>4300</v>
      </c>
      <c r="J174" s="153">
        <v>4300</v>
      </c>
      <c r="K174" s="154"/>
      <c r="L174" s="154"/>
      <c r="M174" s="154">
        <f t="shared" si="53"/>
        <v>0</v>
      </c>
      <c r="N174" s="154"/>
      <c r="O174" s="154"/>
      <c r="P174" s="154">
        <f t="shared" si="54"/>
        <v>0</v>
      </c>
      <c r="Q174" s="154"/>
      <c r="R174" s="154"/>
      <c r="S174" s="154">
        <f t="shared" si="55"/>
        <v>0</v>
      </c>
      <c r="T174" s="154"/>
      <c r="U174" s="154"/>
      <c r="V174" s="154">
        <f t="shared" si="56"/>
        <v>0</v>
      </c>
      <c r="W174" s="155">
        <f t="shared" si="57"/>
        <v>4300</v>
      </c>
      <c r="X174" s="156">
        <f t="shared" si="58"/>
        <v>4300</v>
      </c>
      <c r="Y174" s="156">
        <f t="shared" si="59"/>
        <v>0</v>
      </c>
      <c r="Z174" s="157">
        <f t="shared" si="60"/>
        <v>0</v>
      </c>
      <c r="AA174" s="158"/>
      <c r="AB174" s="159"/>
      <c r="AC174" s="159"/>
      <c r="AD174" s="159"/>
      <c r="AE174" s="159"/>
      <c r="AF174" s="159"/>
      <c r="AG174" s="159"/>
    </row>
    <row r="175" spans="1:33" ht="27" customHeight="1">
      <c r="A175" s="162" t="s">
        <v>340</v>
      </c>
      <c r="B175" s="254">
        <v>44478</v>
      </c>
      <c r="C175" s="225" t="s">
        <v>503</v>
      </c>
      <c r="D175" s="151"/>
      <c r="E175" s="165"/>
      <c r="F175" s="165">
        <v>0.22</v>
      </c>
      <c r="G175" s="165">
        <f t="shared" si="52"/>
        <v>0</v>
      </c>
      <c r="H175" s="165"/>
      <c r="I175" s="165">
        <v>0.22</v>
      </c>
      <c r="J175" s="165">
        <f>H175*I175</f>
        <v>0</v>
      </c>
      <c r="K175" s="165"/>
      <c r="L175" s="165">
        <v>0.22</v>
      </c>
      <c r="M175" s="165">
        <f t="shared" si="53"/>
        <v>0</v>
      </c>
      <c r="N175" s="165"/>
      <c r="O175" s="165">
        <v>0.22</v>
      </c>
      <c r="P175" s="165">
        <f t="shared" si="54"/>
        <v>0</v>
      </c>
      <c r="Q175" s="165"/>
      <c r="R175" s="165">
        <v>0.22</v>
      </c>
      <c r="S175" s="165">
        <f t="shared" si="55"/>
        <v>0</v>
      </c>
      <c r="T175" s="165"/>
      <c r="U175" s="165">
        <v>0.22</v>
      </c>
      <c r="V175" s="165">
        <f t="shared" si="56"/>
        <v>0</v>
      </c>
      <c r="W175" s="155">
        <f t="shared" si="57"/>
        <v>0</v>
      </c>
      <c r="X175" s="156">
        <f t="shared" si="58"/>
        <v>0</v>
      </c>
      <c r="Y175" s="182">
        <f t="shared" si="59"/>
        <v>0</v>
      </c>
      <c r="Z175" s="235" t="e">
        <f t="shared" si="60"/>
        <v>#DIV/0!</v>
      </c>
      <c r="AA175" s="166"/>
      <c r="AB175" s="7"/>
      <c r="AC175" s="7"/>
      <c r="AD175" s="7"/>
      <c r="AE175" s="7"/>
      <c r="AF175" s="7"/>
      <c r="AG175" s="7"/>
    </row>
    <row r="176" spans="1:33" ht="30" customHeight="1">
      <c r="A176" s="183" t="s">
        <v>504</v>
      </c>
      <c r="B176" s="184"/>
      <c r="C176" s="185"/>
      <c r="D176" s="186"/>
      <c r="E176" s="190">
        <f>SUM(E166:E174)</f>
        <v>9</v>
      </c>
      <c r="F176" s="189"/>
      <c r="G176" s="189">
        <f>SUM(G166:G175)</f>
        <v>176300</v>
      </c>
      <c r="H176" s="190">
        <f>SUM(H166:H174)</f>
        <v>35</v>
      </c>
      <c r="I176" s="189"/>
      <c r="J176" s="189">
        <f>SUM(J166:J175)</f>
        <v>176300</v>
      </c>
      <c r="K176" s="189">
        <f>SUM(K166:K174)</f>
        <v>0</v>
      </c>
      <c r="L176" s="189"/>
      <c r="M176" s="189">
        <f>SUM(M166:M175)</f>
        <v>0</v>
      </c>
      <c r="N176" s="189">
        <f>SUM(N166:N174)</f>
        <v>0</v>
      </c>
      <c r="O176" s="189"/>
      <c r="P176" s="189">
        <f>SUM(P166:P175)</f>
        <v>0</v>
      </c>
      <c r="Q176" s="189">
        <f>SUM(Q166:Q174)</f>
        <v>0</v>
      </c>
      <c r="R176" s="189"/>
      <c r="S176" s="189">
        <f>SUM(S166:S175)</f>
        <v>0</v>
      </c>
      <c r="T176" s="189">
        <f>SUM(T166:T174)</f>
        <v>0</v>
      </c>
      <c r="U176" s="189"/>
      <c r="V176" s="191">
        <f>SUM(V166:V175)</f>
        <v>0</v>
      </c>
      <c r="W176" s="236">
        <f>SUM(W166:W175)</f>
        <v>176300</v>
      </c>
      <c r="X176" s="237">
        <f>SUM(X166:X175)</f>
        <v>176300</v>
      </c>
      <c r="Y176" s="237">
        <f t="shared" si="59"/>
        <v>0</v>
      </c>
      <c r="Z176" s="237">
        <f t="shared" si="60"/>
        <v>0</v>
      </c>
      <c r="AA176" s="238"/>
      <c r="AB176" s="7"/>
      <c r="AC176" s="7"/>
      <c r="AD176" s="7"/>
      <c r="AE176" s="7"/>
      <c r="AF176" s="7"/>
      <c r="AG176" s="7"/>
    </row>
    <row r="177" spans="1:33" ht="30" customHeight="1">
      <c r="A177" s="193" t="s">
        <v>335</v>
      </c>
      <c r="B177" s="222">
        <v>10</v>
      </c>
      <c r="C177" s="195" t="s">
        <v>505</v>
      </c>
      <c r="D177" s="19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239"/>
      <c r="X177" s="239"/>
      <c r="Y177" s="197"/>
      <c r="Z177" s="239"/>
      <c r="AA177" s="240"/>
      <c r="AB177" s="7"/>
      <c r="AC177" s="7"/>
      <c r="AD177" s="7"/>
      <c r="AE177" s="7"/>
      <c r="AF177" s="7"/>
      <c r="AG177" s="7"/>
    </row>
    <row r="178" spans="1:33" ht="24.5" customHeight="1">
      <c r="A178" s="148" t="s">
        <v>340</v>
      </c>
      <c r="B178" s="254">
        <v>43840</v>
      </c>
      <c r="C178" s="264" t="s">
        <v>506</v>
      </c>
      <c r="D178" s="265"/>
      <c r="E178" s="266"/>
      <c r="F178" s="178"/>
      <c r="G178" s="178">
        <f>E178*F178</f>
        <v>0</v>
      </c>
      <c r="H178" s="266"/>
      <c r="I178" s="178"/>
      <c r="J178" s="178">
        <f>H178*I178</f>
        <v>0</v>
      </c>
      <c r="K178" s="178"/>
      <c r="L178" s="178"/>
      <c r="M178" s="178">
        <f>K178*L178</f>
        <v>0</v>
      </c>
      <c r="N178" s="178"/>
      <c r="O178" s="178"/>
      <c r="P178" s="178">
        <f>N178*O178</f>
        <v>0</v>
      </c>
      <c r="Q178" s="178"/>
      <c r="R178" s="178"/>
      <c r="S178" s="178">
        <f>Q178*R178</f>
        <v>0</v>
      </c>
      <c r="T178" s="178"/>
      <c r="U178" s="178"/>
      <c r="V178" s="267">
        <f>T178*U178</f>
        <v>0</v>
      </c>
      <c r="W178" s="242">
        <f>G178+M178+S178</f>
        <v>0</v>
      </c>
      <c r="X178" s="246">
        <f>J178+P178+V178</f>
        <v>0</v>
      </c>
      <c r="Y178" s="246">
        <f t="shared" ref="Y178:Y183" si="61">W178-X178</f>
        <v>0</v>
      </c>
      <c r="Z178" s="247" t="e">
        <f t="shared" ref="Z178:Z183" si="62">Y178/W178</f>
        <v>#DIV/0!</v>
      </c>
      <c r="AA178" s="158"/>
      <c r="AB178" s="159"/>
      <c r="AC178" s="159"/>
      <c r="AD178" s="159"/>
      <c r="AE178" s="159"/>
      <c r="AF178" s="159"/>
      <c r="AG178" s="159"/>
    </row>
    <row r="179" spans="1:33" ht="24.5" customHeight="1">
      <c r="A179" s="148" t="s">
        <v>340</v>
      </c>
      <c r="B179" s="254">
        <v>43871</v>
      </c>
      <c r="C179" s="264" t="s">
        <v>506</v>
      </c>
      <c r="D179" s="265"/>
      <c r="E179" s="256"/>
      <c r="F179" s="154"/>
      <c r="G179" s="154">
        <f>E179*F179</f>
        <v>0</v>
      </c>
      <c r="H179" s="256"/>
      <c r="I179" s="154"/>
      <c r="J179" s="154">
        <f>H179*I179</f>
        <v>0</v>
      </c>
      <c r="K179" s="154"/>
      <c r="L179" s="154"/>
      <c r="M179" s="154">
        <f>K179*L179</f>
        <v>0</v>
      </c>
      <c r="N179" s="154"/>
      <c r="O179" s="154"/>
      <c r="P179" s="154">
        <f>N179*O179</f>
        <v>0</v>
      </c>
      <c r="Q179" s="154"/>
      <c r="R179" s="154"/>
      <c r="S179" s="154">
        <f>Q179*R179</f>
        <v>0</v>
      </c>
      <c r="T179" s="154"/>
      <c r="U179" s="154"/>
      <c r="V179" s="241">
        <f>T179*U179</f>
        <v>0</v>
      </c>
      <c r="W179" s="242">
        <f>G179+M179+S179</f>
        <v>0</v>
      </c>
      <c r="X179" s="156">
        <f>J179+P179+V179</f>
        <v>0</v>
      </c>
      <c r="Y179" s="156">
        <f t="shared" si="61"/>
        <v>0</v>
      </c>
      <c r="Z179" s="157" t="e">
        <f t="shared" si="62"/>
        <v>#DIV/0!</v>
      </c>
      <c r="AA179" s="158"/>
      <c r="AB179" s="159"/>
      <c r="AC179" s="159"/>
      <c r="AD179" s="159"/>
      <c r="AE179" s="159"/>
      <c r="AF179" s="159"/>
      <c r="AG179" s="159"/>
    </row>
    <row r="180" spans="1:33" ht="30" customHeight="1">
      <c r="A180" s="148" t="s">
        <v>340</v>
      </c>
      <c r="B180" s="254">
        <v>43900</v>
      </c>
      <c r="C180" s="264" t="s">
        <v>506</v>
      </c>
      <c r="D180" s="265"/>
      <c r="E180" s="256"/>
      <c r="F180" s="154"/>
      <c r="G180" s="154">
        <f>E180*F180</f>
        <v>0</v>
      </c>
      <c r="H180" s="256"/>
      <c r="I180" s="154"/>
      <c r="J180" s="154">
        <f>H180*I180</f>
        <v>0</v>
      </c>
      <c r="K180" s="154"/>
      <c r="L180" s="154"/>
      <c r="M180" s="154">
        <f>K180*L180</f>
        <v>0</v>
      </c>
      <c r="N180" s="154"/>
      <c r="O180" s="154"/>
      <c r="P180" s="154">
        <f>N180*O180</f>
        <v>0</v>
      </c>
      <c r="Q180" s="154"/>
      <c r="R180" s="154"/>
      <c r="S180" s="154">
        <f>Q180*R180</f>
        <v>0</v>
      </c>
      <c r="T180" s="154"/>
      <c r="U180" s="154"/>
      <c r="V180" s="241">
        <f>T180*U180</f>
        <v>0</v>
      </c>
      <c r="W180" s="242">
        <f>G180+M180+S180</f>
        <v>0</v>
      </c>
      <c r="X180" s="156">
        <f>J180+P180+V180</f>
        <v>0</v>
      </c>
      <c r="Y180" s="156">
        <f t="shared" si="61"/>
        <v>0</v>
      </c>
      <c r="Z180" s="157" t="e">
        <f t="shared" si="62"/>
        <v>#DIV/0!</v>
      </c>
      <c r="AA180" s="158"/>
      <c r="AB180" s="159"/>
      <c r="AC180" s="159"/>
      <c r="AD180" s="159"/>
      <c r="AE180" s="159"/>
      <c r="AF180" s="159"/>
      <c r="AG180" s="159"/>
    </row>
    <row r="181" spans="1:33" ht="16.25" customHeight="1">
      <c r="A181" s="162" t="s">
        <v>340</v>
      </c>
      <c r="B181" s="268">
        <v>43931</v>
      </c>
      <c r="C181" s="181" t="s">
        <v>507</v>
      </c>
      <c r="D181" s="269" t="s">
        <v>341</v>
      </c>
      <c r="E181" s="270"/>
      <c r="F181" s="165"/>
      <c r="G181" s="154">
        <f>E181*F181</f>
        <v>0</v>
      </c>
      <c r="H181" s="270"/>
      <c r="I181" s="165"/>
      <c r="J181" s="154">
        <f>H181*I181</f>
        <v>0</v>
      </c>
      <c r="K181" s="165"/>
      <c r="L181" s="165"/>
      <c r="M181" s="165">
        <f>K181*L181</f>
        <v>0</v>
      </c>
      <c r="N181" s="165"/>
      <c r="O181" s="165"/>
      <c r="P181" s="165">
        <f>N181*O181</f>
        <v>0</v>
      </c>
      <c r="Q181" s="165"/>
      <c r="R181" s="165"/>
      <c r="S181" s="165">
        <f>Q181*R181</f>
        <v>0</v>
      </c>
      <c r="T181" s="165"/>
      <c r="U181" s="165"/>
      <c r="V181" s="243">
        <f>T181*U181</f>
        <v>0</v>
      </c>
      <c r="W181" s="248">
        <f>G181+M181+S181</f>
        <v>0</v>
      </c>
      <c r="X181" s="156">
        <f>J181+P181+V181</f>
        <v>0</v>
      </c>
      <c r="Y181" s="156">
        <f t="shared" si="61"/>
        <v>0</v>
      </c>
      <c r="Z181" s="157" t="e">
        <f t="shared" si="62"/>
        <v>#DIV/0!</v>
      </c>
      <c r="AA181" s="166"/>
      <c r="AB181" s="159"/>
      <c r="AC181" s="159"/>
      <c r="AD181" s="159"/>
      <c r="AE181" s="159"/>
      <c r="AF181" s="159"/>
      <c r="AG181" s="159"/>
    </row>
    <row r="182" spans="1:33" ht="30" customHeight="1">
      <c r="A182" s="162" t="s">
        <v>340</v>
      </c>
      <c r="B182" s="254">
        <v>43961</v>
      </c>
      <c r="C182" s="225" t="s">
        <v>508</v>
      </c>
      <c r="D182" s="265"/>
      <c r="E182" s="165"/>
      <c r="F182" s="165">
        <v>0.22</v>
      </c>
      <c r="G182" s="165">
        <f>E182*F182</f>
        <v>0</v>
      </c>
      <c r="H182" s="165"/>
      <c r="I182" s="165">
        <v>0.22</v>
      </c>
      <c r="J182" s="165">
        <f>H182*I182</f>
        <v>0</v>
      </c>
      <c r="K182" s="165"/>
      <c r="L182" s="165">
        <v>0.22</v>
      </c>
      <c r="M182" s="165">
        <f>K182*L182</f>
        <v>0</v>
      </c>
      <c r="N182" s="165"/>
      <c r="O182" s="165">
        <v>0.22</v>
      </c>
      <c r="P182" s="165">
        <f>N182*O182</f>
        <v>0</v>
      </c>
      <c r="Q182" s="165"/>
      <c r="R182" s="165">
        <v>0.22</v>
      </c>
      <c r="S182" s="165">
        <f>Q182*R182</f>
        <v>0</v>
      </c>
      <c r="T182" s="165"/>
      <c r="U182" s="165">
        <v>0.22</v>
      </c>
      <c r="V182" s="243">
        <f>T182*U182</f>
        <v>0</v>
      </c>
      <c r="W182" s="242">
        <f>G182+M182+S182</f>
        <v>0</v>
      </c>
      <c r="X182" s="156">
        <f>J182+P182+V182</f>
        <v>0</v>
      </c>
      <c r="Y182" s="156">
        <f t="shared" si="61"/>
        <v>0</v>
      </c>
      <c r="Z182" s="157" t="e">
        <f t="shared" si="62"/>
        <v>#DIV/0!</v>
      </c>
      <c r="AA182" s="158"/>
      <c r="AB182" s="7"/>
      <c r="AC182" s="7"/>
      <c r="AD182" s="7"/>
      <c r="AE182" s="7"/>
      <c r="AF182" s="7"/>
      <c r="AG182" s="7"/>
    </row>
    <row r="183" spans="1:33" ht="30" customHeight="1">
      <c r="A183" s="183" t="s">
        <v>509</v>
      </c>
      <c r="B183" s="184"/>
      <c r="C183" s="185"/>
      <c r="D183" s="186"/>
      <c r="E183" s="190">
        <f>SUM(E178:E181)</f>
        <v>0</v>
      </c>
      <c r="F183" s="189"/>
      <c r="G183" s="189">
        <f>SUM(G178:G182)</f>
        <v>0</v>
      </c>
      <c r="H183" s="190">
        <f>SUM(H178:H181)</f>
        <v>0</v>
      </c>
      <c r="I183" s="189"/>
      <c r="J183" s="189">
        <f>SUM(J178:J182)</f>
        <v>0</v>
      </c>
      <c r="K183" s="189">
        <f>SUM(K178:K181)</f>
        <v>0</v>
      </c>
      <c r="L183" s="189"/>
      <c r="M183" s="189">
        <f>SUM(M178:M182)</f>
        <v>0</v>
      </c>
      <c r="N183" s="189">
        <f>SUM(N178:N181)</f>
        <v>0</v>
      </c>
      <c r="O183" s="189"/>
      <c r="P183" s="189">
        <f>SUM(P178:P182)</f>
        <v>0</v>
      </c>
      <c r="Q183" s="189">
        <f>SUM(Q178:Q181)</f>
        <v>0</v>
      </c>
      <c r="R183" s="189"/>
      <c r="S183" s="189">
        <f>SUM(S178:S182)</f>
        <v>0</v>
      </c>
      <c r="T183" s="189">
        <f>SUM(T178:T181)</f>
        <v>0</v>
      </c>
      <c r="U183" s="189"/>
      <c r="V183" s="191">
        <f>SUM(V178:V182)</f>
        <v>0</v>
      </c>
      <c r="W183" s="236">
        <f>SUM(W178:W182)</f>
        <v>0</v>
      </c>
      <c r="X183" s="237">
        <f>SUM(X178:X182)</f>
        <v>0</v>
      </c>
      <c r="Y183" s="237">
        <f t="shared" si="61"/>
        <v>0</v>
      </c>
      <c r="Z183" s="237" t="e">
        <f t="shared" si="62"/>
        <v>#DIV/0!</v>
      </c>
      <c r="AA183" s="238"/>
      <c r="AB183" s="7"/>
      <c r="AC183" s="7"/>
      <c r="AD183" s="7"/>
      <c r="AE183" s="7"/>
      <c r="AF183" s="7"/>
      <c r="AG183" s="7"/>
    </row>
    <row r="184" spans="1:33" ht="30" customHeight="1">
      <c r="A184" s="193" t="s">
        <v>335</v>
      </c>
      <c r="B184" s="222">
        <v>11</v>
      </c>
      <c r="C184" s="195" t="s">
        <v>510</v>
      </c>
      <c r="D184" s="19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239"/>
      <c r="X184" s="239"/>
      <c r="Y184" s="197"/>
      <c r="Z184" s="239"/>
      <c r="AA184" s="240"/>
      <c r="AB184" s="7"/>
      <c r="AC184" s="7"/>
      <c r="AD184" s="7"/>
      <c r="AE184" s="7"/>
      <c r="AF184" s="7"/>
      <c r="AG184" s="7"/>
    </row>
    <row r="185" spans="1:33" ht="25.75" customHeight="1">
      <c r="A185" s="245" t="s">
        <v>340</v>
      </c>
      <c r="B185" s="254">
        <v>43841</v>
      </c>
      <c r="C185" s="264" t="s">
        <v>511</v>
      </c>
      <c r="D185" s="177" t="s">
        <v>366</v>
      </c>
      <c r="E185" s="178"/>
      <c r="F185" s="178"/>
      <c r="G185" s="178">
        <f>E185*F185</f>
        <v>0</v>
      </c>
      <c r="H185" s="178"/>
      <c r="I185" s="178"/>
      <c r="J185" s="178">
        <f>H185*I185</f>
        <v>0</v>
      </c>
      <c r="K185" s="178"/>
      <c r="L185" s="178"/>
      <c r="M185" s="178">
        <f>K185*L185</f>
        <v>0</v>
      </c>
      <c r="N185" s="178"/>
      <c r="O185" s="178"/>
      <c r="P185" s="178">
        <f>N185*O185</f>
        <v>0</v>
      </c>
      <c r="Q185" s="178"/>
      <c r="R185" s="178"/>
      <c r="S185" s="178">
        <f>Q185*R185</f>
        <v>0</v>
      </c>
      <c r="T185" s="178"/>
      <c r="U185" s="178"/>
      <c r="V185" s="267">
        <f>T185*U185</f>
        <v>0</v>
      </c>
      <c r="W185" s="242">
        <f>G185+M185+S185</f>
        <v>0</v>
      </c>
      <c r="X185" s="246">
        <f>J185+P185+V185</f>
        <v>0</v>
      </c>
      <c r="Y185" s="246">
        <f>W185-X185</f>
        <v>0</v>
      </c>
      <c r="Z185" s="247" t="e">
        <f>Y185/W185</f>
        <v>#DIV/0!</v>
      </c>
      <c r="AA185" s="158"/>
      <c r="AB185" s="159"/>
      <c r="AC185" s="159"/>
      <c r="AD185" s="159"/>
      <c r="AE185" s="159"/>
      <c r="AF185" s="159"/>
      <c r="AG185" s="159"/>
    </row>
    <row r="186" spans="1:33" ht="25.75" customHeight="1">
      <c r="A186" s="249" t="s">
        <v>340</v>
      </c>
      <c r="B186" s="254">
        <v>43872</v>
      </c>
      <c r="C186" s="181" t="s">
        <v>511</v>
      </c>
      <c r="D186" s="164" t="s">
        <v>366</v>
      </c>
      <c r="E186" s="165"/>
      <c r="F186" s="165"/>
      <c r="G186" s="154">
        <f>E186*F186</f>
        <v>0</v>
      </c>
      <c r="H186" s="165"/>
      <c r="I186" s="165"/>
      <c r="J186" s="154">
        <f>H186*I186</f>
        <v>0</v>
      </c>
      <c r="K186" s="165"/>
      <c r="L186" s="165"/>
      <c r="M186" s="165">
        <f>K186*L186</f>
        <v>0</v>
      </c>
      <c r="N186" s="165"/>
      <c r="O186" s="165"/>
      <c r="P186" s="165">
        <f>N186*O186</f>
        <v>0</v>
      </c>
      <c r="Q186" s="165"/>
      <c r="R186" s="165"/>
      <c r="S186" s="165">
        <f>Q186*R186</f>
        <v>0</v>
      </c>
      <c r="T186" s="165"/>
      <c r="U186" s="165"/>
      <c r="V186" s="243">
        <f>T186*U186</f>
        <v>0</v>
      </c>
      <c r="W186" s="242">
        <f>G186+M186+S186</f>
        <v>0</v>
      </c>
      <c r="X186" s="156">
        <f>J186+P186+V186</f>
        <v>0</v>
      </c>
      <c r="Y186" s="156">
        <f>W186-X186</f>
        <v>0</v>
      </c>
      <c r="Z186" s="157" t="e">
        <f>Y186/W186</f>
        <v>#DIV/0!</v>
      </c>
      <c r="AA186" s="158"/>
      <c r="AB186" s="159"/>
      <c r="AC186" s="159"/>
      <c r="AD186" s="159"/>
      <c r="AE186" s="159"/>
      <c r="AF186" s="159"/>
      <c r="AG186" s="159"/>
    </row>
    <row r="187" spans="1:33" ht="30" customHeight="1">
      <c r="A187" s="343" t="s">
        <v>512</v>
      </c>
      <c r="B187" s="343"/>
      <c r="C187" s="343"/>
      <c r="D187" s="343"/>
      <c r="E187" s="190">
        <f>SUM(E185:E186)</f>
        <v>0</v>
      </c>
      <c r="F187" s="189"/>
      <c r="G187" s="189">
        <f>SUM(G185:G186)</f>
        <v>0</v>
      </c>
      <c r="H187" s="190">
        <f>SUM(H185:H186)</f>
        <v>0</v>
      </c>
      <c r="I187" s="189"/>
      <c r="J187" s="189">
        <f>SUM(J185:J186)</f>
        <v>0</v>
      </c>
      <c r="K187" s="189">
        <f>SUM(K185:K186)</f>
        <v>0</v>
      </c>
      <c r="L187" s="189"/>
      <c r="M187" s="189">
        <f>SUM(M185:M186)</f>
        <v>0</v>
      </c>
      <c r="N187" s="189">
        <f>SUM(N185:N186)</f>
        <v>0</v>
      </c>
      <c r="O187" s="189"/>
      <c r="P187" s="189">
        <f>SUM(P185:P186)</f>
        <v>0</v>
      </c>
      <c r="Q187" s="189">
        <f>SUM(Q185:Q186)</f>
        <v>0</v>
      </c>
      <c r="R187" s="189"/>
      <c r="S187" s="189">
        <f>SUM(S185:S186)</f>
        <v>0</v>
      </c>
      <c r="T187" s="189">
        <f>SUM(T185:T186)</f>
        <v>0</v>
      </c>
      <c r="U187" s="189"/>
      <c r="V187" s="191">
        <f>SUM(V185:V186)</f>
        <v>0</v>
      </c>
      <c r="W187" s="236">
        <f>SUM(W185:W186)</f>
        <v>0</v>
      </c>
      <c r="X187" s="237">
        <f>SUM(X185:X186)</f>
        <v>0</v>
      </c>
      <c r="Y187" s="237">
        <f>W187-X187</f>
        <v>0</v>
      </c>
      <c r="Z187" s="237" t="e">
        <f>Y187/W187</f>
        <v>#DIV/0!</v>
      </c>
      <c r="AA187" s="238"/>
      <c r="AB187" s="7"/>
      <c r="AC187" s="7"/>
      <c r="AD187" s="7"/>
      <c r="AE187" s="7"/>
      <c r="AF187" s="7"/>
      <c r="AG187" s="7"/>
    </row>
    <row r="188" spans="1:33" ht="22.25" customHeight="1">
      <c r="A188" s="221" t="s">
        <v>335</v>
      </c>
      <c r="B188" s="222">
        <v>12</v>
      </c>
      <c r="C188" s="134" t="s">
        <v>513</v>
      </c>
      <c r="D188" s="271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239"/>
      <c r="X188" s="239"/>
      <c r="Y188" s="197"/>
      <c r="Z188" s="239"/>
      <c r="AA188" s="240"/>
      <c r="AB188" s="7"/>
      <c r="AC188" s="7"/>
      <c r="AD188" s="7"/>
      <c r="AE188" s="7"/>
      <c r="AF188" s="7"/>
      <c r="AG188" s="7"/>
    </row>
    <row r="189" spans="1:33" ht="26.5" customHeight="1">
      <c r="A189" s="175" t="s">
        <v>340</v>
      </c>
      <c r="B189" s="272">
        <v>43842</v>
      </c>
      <c r="C189" s="225" t="s">
        <v>514</v>
      </c>
      <c r="D189" s="265" t="s">
        <v>515</v>
      </c>
      <c r="E189" s="266"/>
      <c r="F189" s="178"/>
      <c r="G189" s="178">
        <f>E189*F189</f>
        <v>0</v>
      </c>
      <c r="H189" s="266"/>
      <c r="I189" s="178"/>
      <c r="J189" s="178">
        <f>H189*I189</f>
        <v>0</v>
      </c>
      <c r="K189" s="178"/>
      <c r="L189" s="178"/>
      <c r="M189" s="178">
        <f>K189*L189</f>
        <v>0</v>
      </c>
      <c r="N189" s="178"/>
      <c r="O189" s="178"/>
      <c r="P189" s="178">
        <f>N189*O189</f>
        <v>0</v>
      </c>
      <c r="Q189" s="178"/>
      <c r="R189" s="178"/>
      <c r="S189" s="178">
        <f>Q189*R189</f>
        <v>0</v>
      </c>
      <c r="T189" s="178"/>
      <c r="U189" s="178"/>
      <c r="V189" s="267">
        <f>T189*U189</f>
        <v>0</v>
      </c>
      <c r="W189" s="242">
        <f>G189+M189+S189</f>
        <v>0</v>
      </c>
      <c r="X189" s="246">
        <f>J189+P189+V189</f>
        <v>0</v>
      </c>
      <c r="Y189" s="246">
        <f>W189-X189</f>
        <v>0</v>
      </c>
      <c r="Z189" s="247" t="e">
        <f>Y189/W189</f>
        <v>#DIV/0!</v>
      </c>
      <c r="AA189" s="273"/>
      <c r="AB189" s="159"/>
      <c r="AC189" s="159"/>
      <c r="AD189" s="159"/>
      <c r="AE189" s="159"/>
      <c r="AF189" s="159"/>
      <c r="AG189" s="159"/>
    </row>
    <row r="190" spans="1:33" ht="17.5" customHeight="1">
      <c r="A190" s="148" t="s">
        <v>340</v>
      </c>
      <c r="B190" s="254">
        <v>43873</v>
      </c>
      <c r="C190" s="172" t="s">
        <v>516</v>
      </c>
      <c r="D190" s="265" t="s">
        <v>486</v>
      </c>
      <c r="E190" s="256"/>
      <c r="F190" s="154"/>
      <c r="G190" s="154">
        <f>E190*F190</f>
        <v>0</v>
      </c>
      <c r="H190" s="256"/>
      <c r="I190" s="154"/>
      <c r="J190" s="154">
        <f>H190*I190</f>
        <v>0</v>
      </c>
      <c r="K190" s="154"/>
      <c r="L190" s="154"/>
      <c r="M190" s="154">
        <f>K190*L190</f>
        <v>0</v>
      </c>
      <c r="N190" s="154"/>
      <c r="O190" s="154"/>
      <c r="P190" s="154">
        <f>N190*O190</f>
        <v>0</v>
      </c>
      <c r="Q190" s="154"/>
      <c r="R190" s="154"/>
      <c r="S190" s="154">
        <f>Q190*R190</f>
        <v>0</v>
      </c>
      <c r="T190" s="154"/>
      <c r="U190" s="154"/>
      <c r="V190" s="241">
        <f>T190*U190</f>
        <v>0</v>
      </c>
      <c r="W190" s="242">
        <f>G190+M190+S190</f>
        <v>0</v>
      </c>
      <c r="X190" s="156">
        <f>J190+P190+V190</f>
        <v>0</v>
      </c>
      <c r="Y190" s="156">
        <f>W190-X190</f>
        <v>0</v>
      </c>
      <c r="Z190" s="157" t="e">
        <f>Y190/W190</f>
        <v>#DIV/0!</v>
      </c>
      <c r="AA190" s="273"/>
      <c r="AB190" s="159"/>
      <c r="AC190" s="159"/>
      <c r="AD190" s="159"/>
      <c r="AE190" s="159"/>
      <c r="AF190" s="159"/>
      <c r="AG190" s="159"/>
    </row>
    <row r="191" spans="1:33" ht="17" customHeight="1">
      <c r="A191" s="162" t="s">
        <v>340</v>
      </c>
      <c r="B191" s="268">
        <v>43902</v>
      </c>
      <c r="C191" s="181" t="s">
        <v>517</v>
      </c>
      <c r="D191" s="269" t="s">
        <v>486</v>
      </c>
      <c r="E191" s="270"/>
      <c r="F191" s="165"/>
      <c r="G191" s="165">
        <f>E191*F191</f>
        <v>0</v>
      </c>
      <c r="H191" s="270"/>
      <c r="I191" s="165"/>
      <c r="J191" s="165">
        <f>H191*I191</f>
        <v>0</v>
      </c>
      <c r="K191" s="165"/>
      <c r="L191" s="165"/>
      <c r="M191" s="165">
        <f>K191*L191</f>
        <v>0</v>
      </c>
      <c r="N191" s="165"/>
      <c r="O191" s="165"/>
      <c r="P191" s="165">
        <f>N191*O191</f>
        <v>0</v>
      </c>
      <c r="Q191" s="165"/>
      <c r="R191" s="165"/>
      <c r="S191" s="165">
        <f>Q191*R191</f>
        <v>0</v>
      </c>
      <c r="T191" s="165"/>
      <c r="U191" s="165"/>
      <c r="V191" s="243">
        <f>T191*U191</f>
        <v>0</v>
      </c>
      <c r="W191" s="248">
        <f>G191+M191+S191</f>
        <v>0</v>
      </c>
      <c r="X191" s="156">
        <f>J191+P191+V191</f>
        <v>0</v>
      </c>
      <c r="Y191" s="156">
        <f>W191-X191</f>
        <v>0</v>
      </c>
      <c r="Z191" s="157" t="e">
        <f>Y191/W191</f>
        <v>#DIV/0!</v>
      </c>
      <c r="AA191" s="274"/>
      <c r="AB191" s="159"/>
      <c r="AC191" s="159"/>
      <c r="AD191" s="159"/>
      <c r="AE191" s="159"/>
      <c r="AF191" s="159"/>
      <c r="AG191" s="159"/>
    </row>
    <row r="192" spans="1:33" ht="25.75" customHeight="1">
      <c r="A192" s="162" t="s">
        <v>340</v>
      </c>
      <c r="B192" s="268">
        <v>43933</v>
      </c>
      <c r="C192" s="225" t="s">
        <v>518</v>
      </c>
      <c r="D192" s="265"/>
      <c r="E192" s="270"/>
      <c r="F192" s="165">
        <v>0.22</v>
      </c>
      <c r="G192" s="165">
        <f>E192*F192</f>
        <v>0</v>
      </c>
      <c r="H192" s="270"/>
      <c r="I192" s="165">
        <v>0.22</v>
      </c>
      <c r="J192" s="165">
        <f>H192*I192</f>
        <v>0</v>
      </c>
      <c r="K192" s="165"/>
      <c r="L192" s="165">
        <v>0.22</v>
      </c>
      <c r="M192" s="165">
        <f>K192*L192</f>
        <v>0</v>
      </c>
      <c r="N192" s="165"/>
      <c r="O192" s="165">
        <v>0.22</v>
      </c>
      <c r="P192" s="165">
        <f>N192*O192</f>
        <v>0</v>
      </c>
      <c r="Q192" s="165"/>
      <c r="R192" s="165">
        <v>0.22</v>
      </c>
      <c r="S192" s="165">
        <f>Q192*R192</f>
        <v>0</v>
      </c>
      <c r="T192" s="165"/>
      <c r="U192" s="165">
        <v>0.22</v>
      </c>
      <c r="V192" s="243">
        <f>T192*U192</f>
        <v>0</v>
      </c>
      <c r="W192" s="242">
        <f>G192+M192+S192</f>
        <v>0</v>
      </c>
      <c r="X192" s="156">
        <f>J192+P192+V192</f>
        <v>0</v>
      </c>
      <c r="Y192" s="156">
        <f>W192-X192</f>
        <v>0</v>
      </c>
      <c r="Z192" s="157" t="e">
        <f>Y192/W192</f>
        <v>#DIV/0!</v>
      </c>
      <c r="AA192" s="158"/>
      <c r="AB192" s="7"/>
      <c r="AC192" s="7"/>
      <c r="AD192" s="7"/>
      <c r="AE192" s="7"/>
      <c r="AF192" s="7"/>
      <c r="AG192" s="7"/>
    </row>
    <row r="193" spans="1:33" ht="21" customHeight="1">
      <c r="A193" s="183" t="s">
        <v>519</v>
      </c>
      <c r="B193" s="184"/>
      <c r="C193" s="185"/>
      <c r="D193" s="275"/>
      <c r="E193" s="190">
        <f>SUM(E189:E191)</f>
        <v>0</v>
      </c>
      <c r="F193" s="189"/>
      <c r="G193" s="189">
        <f>SUM(G189:G192)</f>
        <v>0</v>
      </c>
      <c r="H193" s="190">
        <f>SUM(H189:H191)</f>
        <v>0</v>
      </c>
      <c r="I193" s="189"/>
      <c r="J193" s="189">
        <f>SUM(J189:J192)</f>
        <v>0</v>
      </c>
      <c r="K193" s="189">
        <f>SUM(K189:K191)</f>
        <v>0</v>
      </c>
      <c r="L193" s="189"/>
      <c r="M193" s="189">
        <f>SUM(M189:M192)</f>
        <v>0</v>
      </c>
      <c r="N193" s="189">
        <f>SUM(N189:N191)</f>
        <v>0</v>
      </c>
      <c r="O193" s="189"/>
      <c r="P193" s="189">
        <f>SUM(P189:P192)</f>
        <v>0</v>
      </c>
      <c r="Q193" s="189">
        <f>SUM(Q189:Q191)</f>
        <v>0</v>
      </c>
      <c r="R193" s="189"/>
      <c r="S193" s="189">
        <f>SUM(S189:S192)</f>
        <v>0</v>
      </c>
      <c r="T193" s="189">
        <f>SUM(T189:T191)</f>
        <v>0</v>
      </c>
      <c r="U193" s="189"/>
      <c r="V193" s="191">
        <f>SUM(V189:V192)</f>
        <v>0</v>
      </c>
      <c r="W193" s="236">
        <f>SUM(W189:W192)</f>
        <v>0</v>
      </c>
      <c r="X193" s="237">
        <f>SUM(X189:X192)</f>
        <v>0</v>
      </c>
      <c r="Y193" s="237">
        <f>W193-X193</f>
        <v>0</v>
      </c>
      <c r="Z193" s="237" t="e">
        <f>Y193/W193</f>
        <v>#DIV/0!</v>
      </c>
      <c r="AA193" s="238"/>
      <c r="AB193" s="7"/>
      <c r="AC193" s="7"/>
      <c r="AD193" s="7"/>
      <c r="AE193" s="7"/>
      <c r="AF193" s="7"/>
      <c r="AG193" s="7"/>
    </row>
    <row r="194" spans="1:33" ht="20.25" customHeight="1">
      <c r="A194" s="221" t="s">
        <v>335</v>
      </c>
      <c r="B194" s="133">
        <v>13</v>
      </c>
      <c r="C194" s="134" t="s">
        <v>520</v>
      </c>
      <c r="D194" s="13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239"/>
      <c r="X194" s="239"/>
      <c r="Y194" s="197"/>
      <c r="Z194" s="239"/>
      <c r="AA194" s="240"/>
      <c r="AB194" s="7"/>
      <c r="AC194" s="7"/>
      <c r="AD194" s="7"/>
      <c r="AE194" s="7"/>
      <c r="AF194" s="7"/>
      <c r="AG194" s="7"/>
    </row>
    <row r="195" spans="1:33" ht="15" customHeight="1">
      <c r="A195" s="139" t="s">
        <v>337</v>
      </c>
      <c r="B195" s="140" t="s">
        <v>521</v>
      </c>
      <c r="C195" s="276" t="s">
        <v>522</v>
      </c>
      <c r="D195" s="168"/>
      <c r="E195" s="169">
        <f>SUM(E196:E198)</f>
        <v>0</v>
      </c>
      <c r="F195" s="169"/>
      <c r="G195" s="169">
        <f>SUM(G196:G199)</f>
        <v>0</v>
      </c>
      <c r="H195" s="169">
        <f>SUM(H196:H198)</f>
        <v>0</v>
      </c>
      <c r="I195" s="169"/>
      <c r="J195" s="169">
        <f>SUM(J196:J199)</f>
        <v>0</v>
      </c>
      <c r="K195" s="169">
        <f>SUM(K196:K198)</f>
        <v>0</v>
      </c>
      <c r="L195" s="169"/>
      <c r="M195" s="169">
        <f>SUM(M196:M199)</f>
        <v>0</v>
      </c>
      <c r="N195" s="169">
        <f>SUM(N196:N198)</f>
        <v>0</v>
      </c>
      <c r="O195" s="169"/>
      <c r="P195" s="169">
        <f>SUM(P196:P199)</f>
        <v>0</v>
      </c>
      <c r="Q195" s="169">
        <f>SUM(Q196:Q198)</f>
        <v>0</v>
      </c>
      <c r="R195" s="169"/>
      <c r="S195" s="169">
        <f>SUM(S196:S199)</f>
        <v>0</v>
      </c>
      <c r="T195" s="169">
        <f>SUM(T196:T198)</f>
        <v>0</v>
      </c>
      <c r="U195" s="169"/>
      <c r="V195" s="277">
        <f>SUM(V196:V199)</f>
        <v>0</v>
      </c>
      <c r="W195" s="169">
        <f>SUM(W196:W199)</f>
        <v>0</v>
      </c>
      <c r="X195" s="169">
        <f>SUM(X196:X199)</f>
        <v>0</v>
      </c>
      <c r="Y195" s="169">
        <f t="shared" ref="Y195:Y222" si="63">W195-X195</f>
        <v>0</v>
      </c>
      <c r="Z195" s="169" t="e">
        <f t="shared" ref="Z195:Z223" si="64">Y195/W195</f>
        <v>#DIV/0!</v>
      </c>
      <c r="AA195" s="171"/>
      <c r="AB195" s="147"/>
      <c r="AC195" s="147"/>
      <c r="AD195" s="147"/>
      <c r="AE195" s="147"/>
      <c r="AF195" s="147"/>
      <c r="AG195" s="147"/>
    </row>
    <row r="196" spans="1:33" ht="12.75" customHeight="1">
      <c r="A196" s="148" t="s">
        <v>340</v>
      </c>
      <c r="B196" s="149" t="s">
        <v>523</v>
      </c>
      <c r="C196" s="278" t="s">
        <v>524</v>
      </c>
      <c r="D196" s="151" t="s">
        <v>397</v>
      </c>
      <c r="E196" s="154"/>
      <c r="F196" s="154"/>
      <c r="G196" s="154">
        <f>E196*F196</f>
        <v>0</v>
      </c>
      <c r="H196" s="154"/>
      <c r="I196" s="154"/>
      <c r="J196" s="154">
        <f>H196*I196</f>
        <v>0</v>
      </c>
      <c r="K196" s="154"/>
      <c r="L196" s="154"/>
      <c r="M196" s="154">
        <f>K196*L196</f>
        <v>0</v>
      </c>
      <c r="N196" s="154"/>
      <c r="O196" s="154"/>
      <c r="P196" s="154">
        <f>N196*O196</f>
        <v>0</v>
      </c>
      <c r="Q196" s="154"/>
      <c r="R196" s="154"/>
      <c r="S196" s="154">
        <f>Q196*R196</f>
        <v>0</v>
      </c>
      <c r="T196" s="154"/>
      <c r="U196" s="154"/>
      <c r="V196" s="241">
        <f>T196*U196</f>
        <v>0</v>
      </c>
      <c r="W196" s="242">
        <f>G196+M196+S196</f>
        <v>0</v>
      </c>
      <c r="X196" s="156">
        <f>J196+P196+V196</f>
        <v>0</v>
      </c>
      <c r="Y196" s="156">
        <f t="shared" si="63"/>
        <v>0</v>
      </c>
      <c r="Z196" s="157" t="e">
        <f t="shared" si="64"/>
        <v>#DIV/0!</v>
      </c>
      <c r="AA196" s="158"/>
      <c r="AB196" s="159"/>
      <c r="AC196" s="159"/>
      <c r="AD196" s="159"/>
      <c r="AE196" s="159"/>
      <c r="AF196" s="159"/>
      <c r="AG196" s="159"/>
    </row>
    <row r="197" spans="1:33" ht="15" customHeight="1">
      <c r="A197" s="148" t="s">
        <v>340</v>
      </c>
      <c r="B197" s="149" t="s">
        <v>525</v>
      </c>
      <c r="C197" s="273" t="s">
        <v>526</v>
      </c>
      <c r="D197" s="151" t="s">
        <v>397</v>
      </c>
      <c r="E197" s="154"/>
      <c r="F197" s="154"/>
      <c r="G197" s="154">
        <f>E197*F197</f>
        <v>0</v>
      </c>
      <c r="H197" s="154"/>
      <c r="I197" s="154"/>
      <c r="J197" s="154">
        <f>H197*I197</f>
        <v>0</v>
      </c>
      <c r="K197" s="154"/>
      <c r="L197" s="154"/>
      <c r="M197" s="154">
        <f>K197*L197</f>
        <v>0</v>
      </c>
      <c r="N197" s="154"/>
      <c r="O197" s="154"/>
      <c r="P197" s="154">
        <f>N197*O197</f>
        <v>0</v>
      </c>
      <c r="Q197" s="154"/>
      <c r="R197" s="154"/>
      <c r="S197" s="154">
        <f>Q197*R197</f>
        <v>0</v>
      </c>
      <c r="T197" s="154"/>
      <c r="U197" s="154"/>
      <c r="V197" s="241">
        <f>T197*U197</f>
        <v>0</v>
      </c>
      <c r="W197" s="242">
        <f>G197+M197+S197</f>
        <v>0</v>
      </c>
      <c r="X197" s="156">
        <f>J197+P197+V197</f>
        <v>0</v>
      </c>
      <c r="Y197" s="156">
        <f t="shared" si="63"/>
        <v>0</v>
      </c>
      <c r="Z197" s="157" t="e">
        <f t="shared" si="64"/>
        <v>#DIV/0!</v>
      </c>
      <c r="AA197" s="158"/>
      <c r="AB197" s="159"/>
      <c r="AC197" s="159"/>
      <c r="AD197" s="159"/>
      <c r="AE197" s="159"/>
      <c r="AF197" s="159"/>
      <c r="AG197" s="159"/>
    </row>
    <row r="198" spans="1:33" ht="13.5" customHeight="1">
      <c r="A198" s="148" t="s">
        <v>340</v>
      </c>
      <c r="B198" s="149" t="s">
        <v>527</v>
      </c>
      <c r="C198" s="273" t="s">
        <v>528</v>
      </c>
      <c r="D198" s="151" t="s">
        <v>397</v>
      </c>
      <c r="E198" s="154"/>
      <c r="F198" s="154"/>
      <c r="G198" s="154">
        <f>E198*F198</f>
        <v>0</v>
      </c>
      <c r="H198" s="154"/>
      <c r="I198" s="154"/>
      <c r="J198" s="154">
        <f>H198*I198</f>
        <v>0</v>
      </c>
      <c r="K198" s="154"/>
      <c r="L198" s="154"/>
      <c r="M198" s="154">
        <f>K198*L198</f>
        <v>0</v>
      </c>
      <c r="N198" s="154"/>
      <c r="O198" s="154"/>
      <c r="P198" s="154">
        <f>N198*O198</f>
        <v>0</v>
      </c>
      <c r="Q198" s="154"/>
      <c r="R198" s="154"/>
      <c r="S198" s="154">
        <f>Q198*R198</f>
        <v>0</v>
      </c>
      <c r="T198" s="154"/>
      <c r="U198" s="154"/>
      <c r="V198" s="241">
        <f>T198*U198</f>
        <v>0</v>
      </c>
      <c r="W198" s="242">
        <f>G198+M198+S198</f>
        <v>0</v>
      </c>
      <c r="X198" s="156">
        <f>J198+P198+V198</f>
        <v>0</v>
      </c>
      <c r="Y198" s="156">
        <f t="shared" si="63"/>
        <v>0</v>
      </c>
      <c r="Z198" s="157" t="e">
        <f t="shared" si="64"/>
        <v>#DIV/0!</v>
      </c>
      <c r="AA198" s="158"/>
      <c r="AB198" s="159"/>
      <c r="AC198" s="159"/>
      <c r="AD198" s="159"/>
      <c r="AE198" s="159"/>
      <c r="AF198" s="159"/>
      <c r="AG198" s="159"/>
    </row>
    <row r="199" spans="1:33" ht="27" customHeight="1">
      <c r="A199" s="148" t="s">
        <v>340</v>
      </c>
      <c r="B199" s="149" t="s">
        <v>529</v>
      </c>
      <c r="C199" s="273" t="s">
        <v>530</v>
      </c>
      <c r="D199" s="151"/>
      <c r="E199" s="154"/>
      <c r="F199" s="279">
        <v>0.22</v>
      </c>
      <c r="G199" s="154">
        <f>E199*F199</f>
        <v>0</v>
      </c>
      <c r="H199" s="154"/>
      <c r="I199" s="279">
        <v>0.22</v>
      </c>
      <c r="J199" s="154">
        <f>H199*I199</f>
        <v>0</v>
      </c>
      <c r="K199" s="154"/>
      <c r="L199" s="279">
        <v>0.22</v>
      </c>
      <c r="M199" s="154">
        <f>K199*L199</f>
        <v>0</v>
      </c>
      <c r="N199" s="154"/>
      <c r="O199" s="279">
        <v>0.22</v>
      </c>
      <c r="P199" s="154">
        <f>N199*O199</f>
        <v>0</v>
      </c>
      <c r="Q199" s="154"/>
      <c r="R199" s="279">
        <v>0.22</v>
      </c>
      <c r="S199" s="154">
        <f>Q199*R199</f>
        <v>0</v>
      </c>
      <c r="T199" s="154"/>
      <c r="U199" s="279">
        <v>0.22</v>
      </c>
      <c r="V199" s="241">
        <f>T199*U199</f>
        <v>0</v>
      </c>
      <c r="W199" s="242">
        <f>G199+M199+S199</f>
        <v>0</v>
      </c>
      <c r="X199" s="156">
        <f>J199+P199+V199</f>
        <v>0</v>
      </c>
      <c r="Y199" s="156">
        <f t="shared" si="63"/>
        <v>0</v>
      </c>
      <c r="Z199" s="157" t="e">
        <f t="shared" si="64"/>
        <v>#DIV/0!</v>
      </c>
      <c r="AA199" s="158"/>
      <c r="AB199" s="159"/>
      <c r="AC199" s="159"/>
      <c r="AD199" s="159"/>
      <c r="AE199" s="159"/>
      <c r="AF199" s="159"/>
      <c r="AG199" s="159"/>
    </row>
    <row r="200" spans="1:33" ht="25" customHeight="1">
      <c r="A200" s="280" t="s">
        <v>337</v>
      </c>
      <c r="B200" s="281" t="s">
        <v>521</v>
      </c>
      <c r="C200" s="232" t="s">
        <v>531</v>
      </c>
      <c r="D200" s="142"/>
      <c r="E200" s="143">
        <f>SUM(E201:E203)</f>
        <v>0</v>
      </c>
      <c r="F200" s="143"/>
      <c r="G200" s="143">
        <f>SUM(G201:G204)</f>
        <v>0</v>
      </c>
      <c r="H200" s="143">
        <f>SUM(H201:H203)</f>
        <v>0</v>
      </c>
      <c r="I200" s="143"/>
      <c r="J200" s="143">
        <f>SUM(J201:J204)</f>
        <v>0</v>
      </c>
      <c r="K200" s="143">
        <f>SUM(K201:K203)</f>
        <v>0</v>
      </c>
      <c r="L200" s="143"/>
      <c r="M200" s="143">
        <f>SUM(M201:M204)</f>
        <v>0</v>
      </c>
      <c r="N200" s="143">
        <f>SUM(N201:N203)</f>
        <v>0</v>
      </c>
      <c r="O200" s="143"/>
      <c r="P200" s="143">
        <f>SUM(P201:P204)</f>
        <v>0</v>
      </c>
      <c r="Q200" s="143">
        <f>SUM(Q201:Q203)</f>
        <v>0</v>
      </c>
      <c r="R200" s="143"/>
      <c r="S200" s="143">
        <f>SUM(S201:S204)</f>
        <v>0</v>
      </c>
      <c r="T200" s="143">
        <f>SUM(T201:T203)</f>
        <v>0</v>
      </c>
      <c r="U200" s="143"/>
      <c r="V200" s="143">
        <f>SUM(V201:V204)</f>
        <v>0</v>
      </c>
      <c r="W200" s="143">
        <f>SUM(W201:W204)</f>
        <v>0</v>
      </c>
      <c r="X200" s="143">
        <f>SUM(X201:X204)</f>
        <v>0</v>
      </c>
      <c r="Y200" s="143">
        <f t="shared" si="63"/>
        <v>0</v>
      </c>
      <c r="Z200" s="143" t="e">
        <f t="shared" si="64"/>
        <v>#DIV/0!</v>
      </c>
      <c r="AA200" s="143"/>
      <c r="AB200" s="147"/>
      <c r="AC200" s="147"/>
      <c r="AD200" s="147"/>
      <c r="AE200" s="147"/>
      <c r="AF200" s="147"/>
      <c r="AG200" s="147"/>
    </row>
    <row r="201" spans="1:33" ht="25" customHeight="1">
      <c r="A201" s="148" t="s">
        <v>340</v>
      </c>
      <c r="B201" s="149" t="s">
        <v>532</v>
      </c>
      <c r="C201" s="172" t="s">
        <v>533</v>
      </c>
      <c r="D201" s="255"/>
      <c r="E201" s="258"/>
      <c r="F201" s="152"/>
      <c r="G201" s="154">
        <f>E201*F201</f>
        <v>0</v>
      </c>
      <c r="H201" s="154"/>
      <c r="I201" s="154"/>
      <c r="J201" s="154">
        <f>H201*I201</f>
        <v>0</v>
      </c>
      <c r="K201" s="154"/>
      <c r="L201" s="154"/>
      <c r="M201" s="154">
        <f>K201*L201</f>
        <v>0</v>
      </c>
      <c r="N201" s="154"/>
      <c r="O201" s="154"/>
      <c r="P201" s="154">
        <f>N201*O201</f>
        <v>0</v>
      </c>
      <c r="Q201" s="154"/>
      <c r="R201" s="154"/>
      <c r="S201" s="154">
        <f>Q201*R201</f>
        <v>0</v>
      </c>
      <c r="T201" s="154"/>
      <c r="U201" s="154"/>
      <c r="V201" s="154">
        <f>T201*U201</f>
        <v>0</v>
      </c>
      <c r="W201" s="155">
        <f>G201+M201+S201</f>
        <v>0</v>
      </c>
      <c r="X201" s="156">
        <f>J201+P201+V201</f>
        <v>0</v>
      </c>
      <c r="Y201" s="156">
        <f t="shared" si="63"/>
        <v>0</v>
      </c>
      <c r="Z201" s="157" t="e">
        <f t="shared" si="64"/>
        <v>#DIV/0!</v>
      </c>
      <c r="AA201" s="158"/>
      <c r="AB201" s="159"/>
      <c r="AC201" s="159"/>
      <c r="AD201" s="159"/>
      <c r="AE201" s="159"/>
      <c r="AF201" s="159"/>
      <c r="AG201" s="159"/>
    </row>
    <row r="202" spans="1:33" ht="24.5" customHeight="1">
      <c r="A202" s="148" t="s">
        <v>340</v>
      </c>
      <c r="B202" s="149" t="s">
        <v>534</v>
      </c>
      <c r="C202" s="172" t="s">
        <v>533</v>
      </c>
      <c r="D202" s="151"/>
      <c r="E202" s="154"/>
      <c r="F202" s="154"/>
      <c r="G202" s="154">
        <f>E202*F202</f>
        <v>0</v>
      </c>
      <c r="H202" s="154"/>
      <c r="I202" s="154"/>
      <c r="J202" s="154">
        <f>H202*I202</f>
        <v>0</v>
      </c>
      <c r="K202" s="154"/>
      <c r="L202" s="154"/>
      <c r="M202" s="154">
        <f>K202*L202</f>
        <v>0</v>
      </c>
      <c r="N202" s="154"/>
      <c r="O202" s="154"/>
      <c r="P202" s="154">
        <f>N202*O202</f>
        <v>0</v>
      </c>
      <c r="Q202" s="154"/>
      <c r="R202" s="154"/>
      <c r="S202" s="154">
        <f>Q202*R202</f>
        <v>0</v>
      </c>
      <c r="T202" s="154"/>
      <c r="U202" s="154"/>
      <c r="V202" s="154">
        <f>T202*U202</f>
        <v>0</v>
      </c>
      <c r="W202" s="155">
        <f>G202+M202+S202</f>
        <v>0</v>
      </c>
      <c r="X202" s="156">
        <f>J202+P202+V202</f>
        <v>0</v>
      </c>
      <c r="Y202" s="156">
        <f t="shared" si="63"/>
        <v>0</v>
      </c>
      <c r="Z202" s="157" t="e">
        <f t="shared" si="64"/>
        <v>#DIV/0!</v>
      </c>
      <c r="AA202" s="158"/>
      <c r="AB202" s="159"/>
      <c r="AC202" s="159"/>
      <c r="AD202" s="159"/>
      <c r="AE202" s="159"/>
      <c r="AF202" s="159"/>
      <c r="AG202" s="159"/>
    </row>
    <row r="203" spans="1:33" ht="24.5" customHeight="1">
      <c r="A203" s="162" t="s">
        <v>340</v>
      </c>
      <c r="B203" s="163" t="s">
        <v>535</v>
      </c>
      <c r="C203" s="172" t="s">
        <v>533</v>
      </c>
      <c r="D203" s="164"/>
      <c r="E203" s="165"/>
      <c r="F203" s="165"/>
      <c r="G203" s="165">
        <f>E203*F203</f>
        <v>0</v>
      </c>
      <c r="H203" s="165"/>
      <c r="I203" s="165"/>
      <c r="J203" s="165">
        <f>H203*I203</f>
        <v>0</v>
      </c>
      <c r="K203" s="165"/>
      <c r="L203" s="165"/>
      <c r="M203" s="165">
        <f>K203*L203</f>
        <v>0</v>
      </c>
      <c r="N203" s="165"/>
      <c r="O203" s="165"/>
      <c r="P203" s="165">
        <f>N203*O203</f>
        <v>0</v>
      </c>
      <c r="Q203" s="165"/>
      <c r="R203" s="165"/>
      <c r="S203" s="165">
        <f>Q203*R203</f>
        <v>0</v>
      </c>
      <c r="T203" s="165"/>
      <c r="U203" s="165"/>
      <c r="V203" s="165">
        <f>T203*U203</f>
        <v>0</v>
      </c>
      <c r="W203" s="173">
        <f>G203+M203+S203</f>
        <v>0</v>
      </c>
      <c r="X203" s="156">
        <f>J203+P203+V203</f>
        <v>0</v>
      </c>
      <c r="Y203" s="156">
        <f t="shared" si="63"/>
        <v>0</v>
      </c>
      <c r="Z203" s="157" t="e">
        <f t="shared" si="64"/>
        <v>#DIV/0!</v>
      </c>
      <c r="AA203" s="166"/>
      <c r="AB203" s="159"/>
      <c r="AC203" s="159"/>
      <c r="AD203" s="159"/>
      <c r="AE203" s="159"/>
      <c r="AF203" s="159"/>
      <c r="AG203" s="159"/>
    </row>
    <row r="204" spans="1:33" ht="40" customHeight="1">
      <c r="A204" s="162" t="s">
        <v>340</v>
      </c>
      <c r="B204" s="163" t="s">
        <v>536</v>
      </c>
      <c r="C204" s="172" t="s">
        <v>537</v>
      </c>
      <c r="D204" s="151"/>
      <c r="E204" s="282"/>
      <c r="F204" s="165">
        <v>0.22</v>
      </c>
      <c r="G204" s="165">
        <f>E204*F204</f>
        <v>0</v>
      </c>
      <c r="H204" s="282"/>
      <c r="I204" s="165">
        <v>0.22</v>
      </c>
      <c r="J204" s="165">
        <f>H204*I204</f>
        <v>0</v>
      </c>
      <c r="K204" s="282"/>
      <c r="L204" s="165">
        <v>0.22</v>
      </c>
      <c r="M204" s="165">
        <f>K204*L204</f>
        <v>0</v>
      </c>
      <c r="N204" s="282"/>
      <c r="O204" s="165">
        <v>0.22</v>
      </c>
      <c r="P204" s="165">
        <f>N204*O204</f>
        <v>0</v>
      </c>
      <c r="Q204" s="282"/>
      <c r="R204" s="165">
        <v>0.22</v>
      </c>
      <c r="S204" s="165">
        <f>Q204*R204</f>
        <v>0</v>
      </c>
      <c r="T204" s="282"/>
      <c r="U204" s="165">
        <v>0.22</v>
      </c>
      <c r="V204" s="165">
        <f>T204*U204</f>
        <v>0</v>
      </c>
      <c r="W204" s="173">
        <f>G204+M204+S204</f>
        <v>0</v>
      </c>
      <c r="X204" s="156">
        <f>J204+P204+V204</f>
        <v>0</v>
      </c>
      <c r="Y204" s="156">
        <f t="shared" si="63"/>
        <v>0</v>
      </c>
      <c r="Z204" s="157" t="e">
        <f t="shared" si="64"/>
        <v>#DIV/0!</v>
      </c>
      <c r="AA204" s="158"/>
      <c r="AB204" s="159"/>
      <c r="AC204" s="159"/>
      <c r="AD204" s="159"/>
      <c r="AE204" s="159"/>
      <c r="AF204" s="159"/>
      <c r="AG204" s="159"/>
    </row>
    <row r="205" spans="1:33" ht="15.5" customHeight="1">
      <c r="A205" s="139" t="s">
        <v>337</v>
      </c>
      <c r="B205" s="140" t="s">
        <v>538</v>
      </c>
      <c r="C205" s="232" t="s">
        <v>539</v>
      </c>
      <c r="D205" s="168"/>
      <c r="E205" s="169">
        <f>SUM(E206:E208)</f>
        <v>0</v>
      </c>
      <c r="F205" s="169"/>
      <c r="G205" s="169">
        <f>SUM(G206:G208)</f>
        <v>0</v>
      </c>
      <c r="H205" s="169">
        <f>SUM(H206:H208)</f>
        <v>0</v>
      </c>
      <c r="I205" s="169"/>
      <c r="J205" s="169">
        <f>SUM(J206:J208)</f>
        <v>0</v>
      </c>
      <c r="K205" s="169">
        <f>SUM(K206:K208)</f>
        <v>0</v>
      </c>
      <c r="L205" s="169"/>
      <c r="M205" s="169">
        <f>SUM(M206:M208)</f>
        <v>0</v>
      </c>
      <c r="N205" s="169">
        <f>SUM(N206:N208)</f>
        <v>0</v>
      </c>
      <c r="O205" s="169"/>
      <c r="P205" s="169">
        <f>SUM(P206:P208)</f>
        <v>0</v>
      </c>
      <c r="Q205" s="169">
        <f>SUM(Q206:Q208)</f>
        <v>0</v>
      </c>
      <c r="R205" s="169"/>
      <c r="S205" s="169">
        <f>SUM(S206:S208)</f>
        <v>0</v>
      </c>
      <c r="T205" s="169">
        <f>SUM(T206:T208)</f>
        <v>0</v>
      </c>
      <c r="U205" s="169"/>
      <c r="V205" s="169">
        <f>SUM(V206:V208)</f>
        <v>0</v>
      </c>
      <c r="W205" s="169">
        <f>SUM(W206:W208)</f>
        <v>0</v>
      </c>
      <c r="X205" s="169">
        <f>SUM(X206:X208)</f>
        <v>0</v>
      </c>
      <c r="Y205" s="169">
        <f t="shared" si="63"/>
        <v>0</v>
      </c>
      <c r="Z205" s="169" t="e">
        <f t="shared" si="64"/>
        <v>#DIV/0!</v>
      </c>
      <c r="AA205" s="283"/>
      <c r="AB205" s="147"/>
      <c r="AC205" s="147"/>
      <c r="AD205" s="147"/>
      <c r="AE205" s="147"/>
      <c r="AF205" s="147"/>
      <c r="AG205" s="147"/>
    </row>
    <row r="206" spans="1:33" ht="16.25" customHeight="1">
      <c r="A206" s="148" t="s">
        <v>340</v>
      </c>
      <c r="B206" s="149" t="s">
        <v>540</v>
      </c>
      <c r="C206" s="172" t="s">
        <v>541</v>
      </c>
      <c r="D206" s="151"/>
      <c r="E206" s="154"/>
      <c r="F206" s="154"/>
      <c r="G206" s="154">
        <f>E206*F206</f>
        <v>0</v>
      </c>
      <c r="H206" s="154"/>
      <c r="I206" s="154"/>
      <c r="J206" s="154">
        <f>H206*I206</f>
        <v>0</v>
      </c>
      <c r="K206" s="154"/>
      <c r="L206" s="154"/>
      <c r="M206" s="154">
        <f>K206*L206</f>
        <v>0</v>
      </c>
      <c r="N206" s="154"/>
      <c r="O206" s="154"/>
      <c r="P206" s="154">
        <f>N206*O206</f>
        <v>0</v>
      </c>
      <c r="Q206" s="154"/>
      <c r="R206" s="154"/>
      <c r="S206" s="154">
        <f>Q206*R206</f>
        <v>0</v>
      </c>
      <c r="T206" s="154"/>
      <c r="U206" s="154"/>
      <c r="V206" s="154">
        <f>T206*U206</f>
        <v>0</v>
      </c>
      <c r="W206" s="155">
        <f>G206+M206+S206</f>
        <v>0</v>
      </c>
      <c r="X206" s="156">
        <f>J206+P206+V206</f>
        <v>0</v>
      </c>
      <c r="Y206" s="156">
        <f t="shared" si="63"/>
        <v>0</v>
      </c>
      <c r="Z206" s="157" t="e">
        <f t="shared" si="64"/>
        <v>#DIV/0!</v>
      </c>
      <c r="AA206" s="273"/>
      <c r="AB206" s="159"/>
      <c r="AC206" s="159"/>
      <c r="AD206" s="159"/>
      <c r="AE206" s="159"/>
      <c r="AF206" s="159"/>
      <c r="AG206" s="159"/>
    </row>
    <row r="207" spans="1:33" ht="15.5" customHeight="1">
      <c r="A207" s="148" t="s">
        <v>340</v>
      </c>
      <c r="B207" s="149" t="s">
        <v>542</v>
      </c>
      <c r="C207" s="172" t="s">
        <v>541</v>
      </c>
      <c r="D207" s="151"/>
      <c r="E207" s="154"/>
      <c r="F207" s="154"/>
      <c r="G207" s="154">
        <f>E207*F207</f>
        <v>0</v>
      </c>
      <c r="H207" s="154"/>
      <c r="I207" s="154"/>
      <c r="J207" s="154">
        <f>H207*I207</f>
        <v>0</v>
      </c>
      <c r="K207" s="154"/>
      <c r="L207" s="154"/>
      <c r="M207" s="154">
        <f>K207*L207</f>
        <v>0</v>
      </c>
      <c r="N207" s="154"/>
      <c r="O207" s="154"/>
      <c r="P207" s="154">
        <f>N207*O207</f>
        <v>0</v>
      </c>
      <c r="Q207" s="154"/>
      <c r="R207" s="154"/>
      <c r="S207" s="154">
        <f>Q207*R207</f>
        <v>0</v>
      </c>
      <c r="T207" s="154"/>
      <c r="U207" s="154"/>
      <c r="V207" s="154">
        <f>T207*U207</f>
        <v>0</v>
      </c>
      <c r="W207" s="155">
        <f>G207+M207+S207</f>
        <v>0</v>
      </c>
      <c r="X207" s="156">
        <f>J207+P207+V207</f>
        <v>0</v>
      </c>
      <c r="Y207" s="156">
        <f t="shared" si="63"/>
        <v>0</v>
      </c>
      <c r="Z207" s="157" t="e">
        <f t="shared" si="64"/>
        <v>#DIV/0!</v>
      </c>
      <c r="AA207" s="273"/>
      <c r="AB207" s="159"/>
      <c r="AC207" s="159"/>
      <c r="AD207" s="159"/>
      <c r="AE207" s="159"/>
      <c r="AF207" s="159"/>
      <c r="AG207" s="159"/>
    </row>
    <row r="208" spans="1:33" ht="16.25" customHeight="1">
      <c r="A208" s="162" t="s">
        <v>340</v>
      </c>
      <c r="B208" s="163" t="s">
        <v>543</v>
      </c>
      <c r="C208" s="181" t="s">
        <v>541</v>
      </c>
      <c r="D208" s="164"/>
      <c r="E208" s="165"/>
      <c r="F208" s="165"/>
      <c r="G208" s="165">
        <f>E208*F208</f>
        <v>0</v>
      </c>
      <c r="H208" s="165"/>
      <c r="I208" s="165"/>
      <c r="J208" s="165">
        <f>H208*I208</f>
        <v>0</v>
      </c>
      <c r="K208" s="165"/>
      <c r="L208" s="165"/>
      <c r="M208" s="165">
        <f>K208*L208</f>
        <v>0</v>
      </c>
      <c r="N208" s="165"/>
      <c r="O208" s="165"/>
      <c r="P208" s="165">
        <f>N208*O208</f>
        <v>0</v>
      </c>
      <c r="Q208" s="165"/>
      <c r="R208" s="165"/>
      <c r="S208" s="165">
        <f>Q208*R208</f>
        <v>0</v>
      </c>
      <c r="T208" s="165"/>
      <c r="U208" s="165"/>
      <c r="V208" s="165">
        <f>T208*U208</f>
        <v>0</v>
      </c>
      <c r="W208" s="173">
        <f>G208+M208+S208</f>
        <v>0</v>
      </c>
      <c r="X208" s="156">
        <f>J208+P208+V208</f>
        <v>0</v>
      </c>
      <c r="Y208" s="156">
        <f t="shared" si="63"/>
        <v>0</v>
      </c>
      <c r="Z208" s="157" t="e">
        <f t="shared" si="64"/>
        <v>#DIV/0!</v>
      </c>
      <c r="AA208" s="274"/>
      <c r="AB208" s="159"/>
      <c r="AC208" s="159"/>
      <c r="AD208" s="159"/>
      <c r="AE208" s="159"/>
      <c r="AF208" s="159"/>
      <c r="AG208" s="159"/>
    </row>
    <row r="209" spans="1:33" ht="13.5" customHeight="1">
      <c r="A209" s="139" t="s">
        <v>337</v>
      </c>
      <c r="B209" s="140" t="s">
        <v>544</v>
      </c>
      <c r="C209" s="232" t="s">
        <v>520</v>
      </c>
      <c r="D209" s="168"/>
      <c r="E209" s="169">
        <f>SUM(E210:E220)</f>
        <v>11</v>
      </c>
      <c r="F209" s="169"/>
      <c r="G209" s="169">
        <f>SUM(G210:G221)</f>
        <v>333161</v>
      </c>
      <c r="H209" s="169">
        <f>SUM(H210:H220)</f>
        <v>11</v>
      </c>
      <c r="I209" s="169"/>
      <c r="J209" s="169">
        <f>SUM(J210:J221)</f>
        <v>333161</v>
      </c>
      <c r="K209" s="169">
        <f>SUM(K210:K220)</f>
        <v>0</v>
      </c>
      <c r="L209" s="169"/>
      <c r="M209" s="169">
        <f>SUM(M210:M221)</f>
        <v>0</v>
      </c>
      <c r="N209" s="169">
        <f>SUM(N210:N220)</f>
        <v>0</v>
      </c>
      <c r="O209" s="169"/>
      <c r="P209" s="169">
        <f>SUM(P210:P221)</f>
        <v>0</v>
      </c>
      <c r="Q209" s="169">
        <f>SUM(Q210:Q220)</f>
        <v>0</v>
      </c>
      <c r="R209" s="169"/>
      <c r="S209" s="169">
        <f>SUM(S210:S221)</f>
        <v>0</v>
      </c>
      <c r="T209" s="169">
        <f>SUM(T210:T220)</f>
        <v>0</v>
      </c>
      <c r="U209" s="169"/>
      <c r="V209" s="169">
        <f>SUM(V210:V221)</f>
        <v>0</v>
      </c>
      <c r="W209" s="169">
        <f>SUM(W210:W221)</f>
        <v>333161</v>
      </c>
      <c r="X209" s="169">
        <f>SUM(X210:X221)</f>
        <v>333161</v>
      </c>
      <c r="Y209" s="169">
        <f t="shared" si="63"/>
        <v>0</v>
      </c>
      <c r="Z209" s="169">
        <f t="shared" si="64"/>
        <v>0</v>
      </c>
      <c r="AA209" s="283"/>
      <c r="AB209" s="147"/>
      <c r="AC209" s="147"/>
      <c r="AD209" s="147"/>
      <c r="AE209" s="147"/>
      <c r="AF209" s="147"/>
      <c r="AG209" s="147"/>
    </row>
    <row r="210" spans="1:33" ht="25.75" customHeight="1">
      <c r="A210" s="148" t="s">
        <v>340</v>
      </c>
      <c r="B210" s="149" t="s">
        <v>245</v>
      </c>
      <c r="C210" s="284" t="s">
        <v>246</v>
      </c>
      <c r="D210" s="285" t="s">
        <v>397</v>
      </c>
      <c r="E210" s="152">
        <v>1</v>
      </c>
      <c r="F210" s="152">
        <v>15000</v>
      </c>
      <c r="G210" s="152">
        <f t="shared" ref="G210:G221" si="65">E210*F210</f>
        <v>15000</v>
      </c>
      <c r="H210" s="153">
        <v>1</v>
      </c>
      <c r="I210" s="153">
        <v>15000</v>
      </c>
      <c r="J210" s="153">
        <f t="shared" ref="J210:J221" si="66">H210*I210</f>
        <v>15000</v>
      </c>
      <c r="K210" s="154"/>
      <c r="L210" s="154"/>
      <c r="M210" s="154">
        <f t="shared" ref="M210:M221" si="67">K210*L210</f>
        <v>0</v>
      </c>
      <c r="N210" s="154"/>
      <c r="O210" s="154"/>
      <c r="P210" s="154">
        <f t="shared" ref="P210:P221" si="68">N210*O210</f>
        <v>0</v>
      </c>
      <c r="Q210" s="154"/>
      <c r="R210" s="154"/>
      <c r="S210" s="154">
        <f t="shared" ref="S210:S221" si="69">Q210*R210</f>
        <v>0</v>
      </c>
      <c r="T210" s="154"/>
      <c r="U210" s="154"/>
      <c r="V210" s="154"/>
      <c r="W210" s="173">
        <f t="shared" ref="W210:W221" si="70">G210+M210+S210</f>
        <v>15000</v>
      </c>
      <c r="X210" s="156">
        <f t="shared" ref="X210:X221" si="71">J210+P210+V210</f>
        <v>15000</v>
      </c>
      <c r="Y210" s="156">
        <f t="shared" si="63"/>
        <v>0</v>
      </c>
      <c r="Z210" s="157">
        <f t="shared" si="64"/>
        <v>0</v>
      </c>
      <c r="AA210" s="273"/>
      <c r="AB210" s="159"/>
      <c r="AC210" s="159"/>
      <c r="AD210" s="159"/>
      <c r="AE210" s="159"/>
      <c r="AF210" s="159"/>
      <c r="AG210" s="159"/>
    </row>
    <row r="211" spans="1:33" ht="27" customHeight="1">
      <c r="A211" s="148" t="s">
        <v>340</v>
      </c>
      <c r="B211" s="149" t="s">
        <v>251</v>
      </c>
      <c r="C211" s="284" t="s">
        <v>252</v>
      </c>
      <c r="D211" s="285" t="s">
        <v>397</v>
      </c>
      <c r="E211" s="152">
        <v>1</v>
      </c>
      <c r="F211" s="152">
        <v>20000</v>
      </c>
      <c r="G211" s="152">
        <f t="shared" si="65"/>
        <v>20000</v>
      </c>
      <c r="H211" s="153">
        <v>1</v>
      </c>
      <c r="I211" s="153">
        <v>20000</v>
      </c>
      <c r="J211" s="153">
        <f t="shared" si="66"/>
        <v>20000</v>
      </c>
      <c r="K211" s="154"/>
      <c r="L211" s="154"/>
      <c r="M211" s="154">
        <f t="shared" si="67"/>
        <v>0</v>
      </c>
      <c r="N211" s="154"/>
      <c r="O211" s="154"/>
      <c r="P211" s="154">
        <f t="shared" si="68"/>
        <v>0</v>
      </c>
      <c r="Q211" s="154"/>
      <c r="R211" s="154"/>
      <c r="S211" s="154">
        <f t="shared" si="69"/>
        <v>0</v>
      </c>
      <c r="T211" s="154"/>
      <c r="U211" s="154"/>
      <c r="V211" s="154">
        <f t="shared" ref="V211:V221" si="72">T211*U211</f>
        <v>0</v>
      </c>
      <c r="W211" s="173">
        <f t="shared" si="70"/>
        <v>20000</v>
      </c>
      <c r="X211" s="156">
        <f t="shared" si="71"/>
        <v>20000</v>
      </c>
      <c r="Y211" s="156">
        <f t="shared" si="63"/>
        <v>0</v>
      </c>
      <c r="Z211" s="157">
        <f t="shared" si="64"/>
        <v>0</v>
      </c>
      <c r="AA211" s="273"/>
      <c r="AB211" s="159"/>
      <c r="AC211" s="159"/>
      <c r="AD211" s="159"/>
      <c r="AE211" s="159"/>
      <c r="AF211" s="159"/>
      <c r="AG211" s="159"/>
    </row>
    <row r="212" spans="1:33" ht="25.75" customHeight="1">
      <c r="A212" s="148" t="s">
        <v>340</v>
      </c>
      <c r="B212" s="149" t="s">
        <v>257</v>
      </c>
      <c r="C212" s="286" t="s">
        <v>258</v>
      </c>
      <c r="D212" s="285" t="s">
        <v>397</v>
      </c>
      <c r="E212" s="152">
        <v>1</v>
      </c>
      <c r="F212" s="152">
        <v>15000</v>
      </c>
      <c r="G212" s="152">
        <f t="shared" si="65"/>
        <v>15000</v>
      </c>
      <c r="H212" s="153">
        <v>1</v>
      </c>
      <c r="I212" s="153">
        <v>15000</v>
      </c>
      <c r="J212" s="153">
        <f t="shared" si="66"/>
        <v>15000</v>
      </c>
      <c r="K212" s="154"/>
      <c r="L212" s="154"/>
      <c r="M212" s="154">
        <f t="shared" si="67"/>
        <v>0</v>
      </c>
      <c r="N212" s="154"/>
      <c r="O212" s="154"/>
      <c r="P212" s="154">
        <f t="shared" si="68"/>
        <v>0</v>
      </c>
      <c r="Q212" s="154"/>
      <c r="R212" s="154"/>
      <c r="S212" s="154">
        <f t="shared" si="69"/>
        <v>0</v>
      </c>
      <c r="T212" s="154"/>
      <c r="U212" s="154"/>
      <c r="V212" s="154">
        <f t="shared" si="72"/>
        <v>0</v>
      </c>
      <c r="W212" s="173">
        <f t="shared" si="70"/>
        <v>15000</v>
      </c>
      <c r="X212" s="156">
        <f t="shared" si="71"/>
        <v>15000</v>
      </c>
      <c r="Y212" s="156">
        <f t="shared" si="63"/>
        <v>0</v>
      </c>
      <c r="Z212" s="157">
        <f t="shared" si="64"/>
        <v>0</v>
      </c>
      <c r="AA212" s="273"/>
      <c r="AB212" s="159"/>
      <c r="AC212" s="159"/>
      <c r="AD212" s="159"/>
      <c r="AE212" s="159"/>
      <c r="AF212" s="159"/>
      <c r="AG212" s="159"/>
    </row>
    <row r="213" spans="1:33" ht="30" customHeight="1">
      <c r="A213" s="148" t="s">
        <v>340</v>
      </c>
      <c r="B213" s="149" t="s">
        <v>263</v>
      </c>
      <c r="C213" s="287" t="s">
        <v>264</v>
      </c>
      <c r="D213" s="285" t="s">
        <v>397</v>
      </c>
      <c r="E213" s="152">
        <v>1</v>
      </c>
      <c r="F213" s="152">
        <v>45000</v>
      </c>
      <c r="G213" s="152">
        <f t="shared" si="65"/>
        <v>45000</v>
      </c>
      <c r="H213" s="153">
        <v>1</v>
      </c>
      <c r="I213" s="153">
        <v>45000</v>
      </c>
      <c r="J213" s="153">
        <f t="shared" si="66"/>
        <v>45000</v>
      </c>
      <c r="K213" s="154"/>
      <c r="L213" s="154"/>
      <c r="M213" s="154">
        <f t="shared" si="67"/>
        <v>0</v>
      </c>
      <c r="N213" s="154"/>
      <c r="O213" s="154"/>
      <c r="P213" s="154">
        <f t="shared" si="68"/>
        <v>0</v>
      </c>
      <c r="Q213" s="154"/>
      <c r="R213" s="154"/>
      <c r="S213" s="154">
        <f t="shared" si="69"/>
        <v>0</v>
      </c>
      <c r="T213" s="154"/>
      <c r="U213" s="154"/>
      <c r="V213" s="154">
        <f t="shared" si="72"/>
        <v>0</v>
      </c>
      <c r="W213" s="173">
        <f t="shared" si="70"/>
        <v>45000</v>
      </c>
      <c r="X213" s="156">
        <f t="shared" si="71"/>
        <v>45000</v>
      </c>
      <c r="Y213" s="156">
        <f t="shared" si="63"/>
        <v>0</v>
      </c>
      <c r="Z213" s="157">
        <f t="shared" si="64"/>
        <v>0</v>
      </c>
      <c r="AA213" s="273"/>
      <c r="AB213" s="159"/>
      <c r="AC213" s="159"/>
      <c r="AD213" s="159"/>
      <c r="AE213" s="159"/>
      <c r="AF213" s="159"/>
      <c r="AG213" s="159"/>
    </row>
    <row r="214" spans="1:33" ht="19.5" customHeight="1">
      <c r="A214" s="148" t="s">
        <v>340</v>
      </c>
      <c r="B214" s="149" t="s">
        <v>269</v>
      </c>
      <c r="C214" s="288" t="s">
        <v>270</v>
      </c>
      <c r="D214" s="289" t="s">
        <v>397</v>
      </c>
      <c r="E214" s="152">
        <v>1</v>
      </c>
      <c r="F214" s="152">
        <v>50000</v>
      </c>
      <c r="G214" s="152">
        <f t="shared" si="65"/>
        <v>50000</v>
      </c>
      <c r="H214" s="152">
        <v>1</v>
      </c>
      <c r="I214" s="152">
        <v>50000</v>
      </c>
      <c r="J214" s="152">
        <f t="shared" si="66"/>
        <v>50000</v>
      </c>
      <c r="K214" s="154"/>
      <c r="L214" s="154"/>
      <c r="M214" s="154">
        <f t="shared" si="67"/>
        <v>0</v>
      </c>
      <c r="N214" s="154"/>
      <c r="O214" s="154"/>
      <c r="P214" s="154">
        <f t="shared" si="68"/>
        <v>0</v>
      </c>
      <c r="Q214" s="154"/>
      <c r="R214" s="154"/>
      <c r="S214" s="154">
        <f t="shared" si="69"/>
        <v>0</v>
      </c>
      <c r="T214" s="154"/>
      <c r="U214" s="154"/>
      <c r="V214" s="154">
        <f t="shared" si="72"/>
        <v>0</v>
      </c>
      <c r="W214" s="173">
        <f t="shared" si="70"/>
        <v>50000</v>
      </c>
      <c r="X214" s="156">
        <f t="shared" si="71"/>
        <v>50000</v>
      </c>
      <c r="Y214" s="156">
        <f t="shared" si="63"/>
        <v>0</v>
      </c>
      <c r="Z214" s="157">
        <f t="shared" si="64"/>
        <v>0</v>
      </c>
      <c r="AA214" s="273"/>
      <c r="AB214" s="159"/>
      <c r="AC214" s="159"/>
      <c r="AD214" s="159"/>
      <c r="AE214" s="159"/>
      <c r="AF214" s="159"/>
      <c r="AG214" s="159"/>
    </row>
    <row r="215" spans="1:33" ht="19.5" customHeight="1">
      <c r="A215" s="148" t="s">
        <v>340</v>
      </c>
      <c r="B215" s="149" t="s">
        <v>274</v>
      </c>
      <c r="C215" s="290" t="s">
        <v>275</v>
      </c>
      <c r="D215" s="289" t="s">
        <v>397</v>
      </c>
      <c r="E215" s="152">
        <v>1</v>
      </c>
      <c r="F215" s="152">
        <v>50000</v>
      </c>
      <c r="G215" s="152">
        <f t="shared" si="65"/>
        <v>50000</v>
      </c>
      <c r="H215" s="153">
        <v>1</v>
      </c>
      <c r="I215" s="153">
        <v>50000</v>
      </c>
      <c r="J215" s="153">
        <f t="shared" si="66"/>
        <v>50000</v>
      </c>
      <c r="K215" s="154"/>
      <c r="L215" s="154"/>
      <c r="M215" s="154">
        <f t="shared" si="67"/>
        <v>0</v>
      </c>
      <c r="N215" s="154"/>
      <c r="O215" s="154"/>
      <c r="P215" s="154">
        <f t="shared" si="68"/>
        <v>0</v>
      </c>
      <c r="Q215" s="154"/>
      <c r="R215" s="154"/>
      <c r="S215" s="154">
        <f t="shared" si="69"/>
        <v>0</v>
      </c>
      <c r="T215" s="154"/>
      <c r="U215" s="154"/>
      <c r="V215" s="154">
        <f t="shared" si="72"/>
        <v>0</v>
      </c>
      <c r="W215" s="173">
        <f t="shared" si="70"/>
        <v>50000</v>
      </c>
      <c r="X215" s="156">
        <f t="shared" si="71"/>
        <v>50000</v>
      </c>
      <c r="Y215" s="156">
        <f t="shared" si="63"/>
        <v>0</v>
      </c>
      <c r="Z215" s="157">
        <f t="shared" si="64"/>
        <v>0</v>
      </c>
      <c r="AA215" s="273"/>
      <c r="AB215" s="159"/>
      <c r="AC215" s="159"/>
      <c r="AD215" s="159"/>
      <c r="AE215" s="159"/>
      <c r="AF215" s="159"/>
      <c r="AG215" s="159"/>
    </row>
    <row r="216" spans="1:33" ht="18.25" customHeight="1">
      <c r="A216" s="148" t="s">
        <v>340</v>
      </c>
      <c r="B216" s="149" t="s">
        <v>280</v>
      </c>
      <c r="C216" s="291" t="s">
        <v>281</v>
      </c>
      <c r="D216" s="289" t="s">
        <v>397</v>
      </c>
      <c r="E216" s="152">
        <v>1</v>
      </c>
      <c r="F216" s="152">
        <v>22961</v>
      </c>
      <c r="G216" s="152">
        <f t="shared" si="65"/>
        <v>22961</v>
      </c>
      <c r="H216" s="153">
        <v>1</v>
      </c>
      <c r="I216" s="153">
        <v>22961</v>
      </c>
      <c r="J216" s="153">
        <f t="shared" si="66"/>
        <v>22961</v>
      </c>
      <c r="K216" s="154"/>
      <c r="L216" s="154"/>
      <c r="M216" s="154">
        <f t="shared" si="67"/>
        <v>0</v>
      </c>
      <c r="N216" s="154"/>
      <c r="O216" s="154"/>
      <c r="P216" s="154">
        <f t="shared" si="68"/>
        <v>0</v>
      </c>
      <c r="Q216" s="154"/>
      <c r="R216" s="154"/>
      <c r="S216" s="154">
        <f t="shared" si="69"/>
        <v>0</v>
      </c>
      <c r="T216" s="154"/>
      <c r="U216" s="154"/>
      <c r="V216" s="154">
        <f t="shared" si="72"/>
        <v>0</v>
      </c>
      <c r="W216" s="173">
        <f t="shared" si="70"/>
        <v>22961</v>
      </c>
      <c r="X216" s="156">
        <f t="shared" si="71"/>
        <v>22961</v>
      </c>
      <c r="Y216" s="156">
        <f t="shared" si="63"/>
        <v>0</v>
      </c>
      <c r="Z216" s="157">
        <f t="shared" si="64"/>
        <v>0</v>
      </c>
      <c r="AA216" s="273"/>
      <c r="AB216" s="159"/>
      <c r="AC216" s="159"/>
      <c r="AD216" s="159"/>
      <c r="AE216" s="159"/>
      <c r="AF216" s="159"/>
      <c r="AG216" s="159"/>
    </row>
    <row r="217" spans="1:33" ht="16.25" customHeight="1">
      <c r="A217" s="148" t="s">
        <v>340</v>
      </c>
      <c r="B217" s="149" t="s">
        <v>286</v>
      </c>
      <c r="C217" s="291" t="s">
        <v>287</v>
      </c>
      <c r="D217" s="292" t="s">
        <v>397</v>
      </c>
      <c r="E217" s="153">
        <v>1</v>
      </c>
      <c r="F217" s="153">
        <v>49000</v>
      </c>
      <c r="G217" s="153">
        <f t="shared" si="65"/>
        <v>49000</v>
      </c>
      <c r="H217" s="153">
        <v>1</v>
      </c>
      <c r="I217" s="153">
        <v>49000</v>
      </c>
      <c r="J217" s="153">
        <f t="shared" si="66"/>
        <v>49000</v>
      </c>
      <c r="K217" s="154"/>
      <c r="L217" s="154"/>
      <c r="M217" s="154">
        <f t="shared" si="67"/>
        <v>0</v>
      </c>
      <c r="N217" s="154"/>
      <c r="O217" s="154"/>
      <c r="P217" s="154">
        <f t="shared" si="68"/>
        <v>0</v>
      </c>
      <c r="Q217" s="154"/>
      <c r="R217" s="154"/>
      <c r="S217" s="154">
        <f t="shared" si="69"/>
        <v>0</v>
      </c>
      <c r="T217" s="154"/>
      <c r="U217" s="154"/>
      <c r="V217" s="154">
        <f t="shared" si="72"/>
        <v>0</v>
      </c>
      <c r="W217" s="173">
        <f t="shared" si="70"/>
        <v>49000</v>
      </c>
      <c r="X217" s="156">
        <f t="shared" si="71"/>
        <v>49000</v>
      </c>
      <c r="Y217" s="156">
        <f t="shared" si="63"/>
        <v>0</v>
      </c>
      <c r="Z217" s="157">
        <f t="shared" si="64"/>
        <v>0</v>
      </c>
      <c r="AA217" s="273"/>
      <c r="AB217" s="159"/>
      <c r="AC217" s="159"/>
      <c r="AD217" s="159"/>
      <c r="AE217" s="159"/>
      <c r="AF217" s="159"/>
      <c r="AG217" s="159"/>
    </row>
    <row r="218" spans="1:33" ht="16.25" customHeight="1">
      <c r="A218" s="148" t="s">
        <v>340</v>
      </c>
      <c r="B218" s="149" t="s">
        <v>290</v>
      </c>
      <c r="C218" s="291" t="s">
        <v>291</v>
      </c>
      <c r="D218" s="292" t="s">
        <v>397</v>
      </c>
      <c r="E218" s="153">
        <v>1</v>
      </c>
      <c r="F218" s="153">
        <v>18400</v>
      </c>
      <c r="G218" s="153">
        <f t="shared" si="65"/>
        <v>18400</v>
      </c>
      <c r="H218" s="153">
        <v>1</v>
      </c>
      <c r="I218" s="153">
        <v>18400</v>
      </c>
      <c r="J218" s="153">
        <f t="shared" si="66"/>
        <v>18400</v>
      </c>
      <c r="K218" s="154"/>
      <c r="L218" s="154"/>
      <c r="M218" s="154">
        <f t="shared" si="67"/>
        <v>0</v>
      </c>
      <c r="N218" s="154"/>
      <c r="O218" s="154"/>
      <c r="P218" s="154">
        <f t="shared" si="68"/>
        <v>0</v>
      </c>
      <c r="Q218" s="154"/>
      <c r="R218" s="154"/>
      <c r="S218" s="154">
        <f t="shared" si="69"/>
        <v>0</v>
      </c>
      <c r="T218" s="154"/>
      <c r="U218" s="154"/>
      <c r="V218" s="154">
        <f t="shared" si="72"/>
        <v>0</v>
      </c>
      <c r="W218" s="173">
        <f t="shared" si="70"/>
        <v>18400</v>
      </c>
      <c r="X218" s="156">
        <f t="shared" si="71"/>
        <v>18400</v>
      </c>
      <c r="Y218" s="156">
        <f t="shared" si="63"/>
        <v>0</v>
      </c>
      <c r="Z218" s="157">
        <f t="shared" si="64"/>
        <v>0</v>
      </c>
      <c r="AA218" s="273"/>
      <c r="AB218" s="159"/>
      <c r="AC218" s="159"/>
      <c r="AD218" s="159"/>
      <c r="AE218" s="159"/>
      <c r="AF218" s="159"/>
      <c r="AG218" s="159"/>
    </row>
    <row r="219" spans="1:33" ht="19" customHeight="1">
      <c r="A219" s="148" t="s">
        <v>340</v>
      </c>
      <c r="B219" s="149" t="s">
        <v>293</v>
      </c>
      <c r="C219" s="181" t="s">
        <v>294</v>
      </c>
      <c r="D219" s="293" t="s">
        <v>397</v>
      </c>
      <c r="E219" s="154">
        <v>1</v>
      </c>
      <c r="F219" s="154">
        <v>19800</v>
      </c>
      <c r="G219" s="154">
        <f t="shared" si="65"/>
        <v>19800</v>
      </c>
      <c r="H219" s="154">
        <v>1</v>
      </c>
      <c r="I219" s="154">
        <v>19800</v>
      </c>
      <c r="J219" s="154">
        <f t="shared" si="66"/>
        <v>19800</v>
      </c>
      <c r="K219" s="154"/>
      <c r="L219" s="154"/>
      <c r="M219" s="154">
        <f t="shared" si="67"/>
        <v>0</v>
      </c>
      <c r="N219" s="154"/>
      <c r="O219" s="154"/>
      <c r="P219" s="154">
        <f t="shared" si="68"/>
        <v>0</v>
      </c>
      <c r="Q219" s="154"/>
      <c r="R219" s="154"/>
      <c r="S219" s="154">
        <f t="shared" si="69"/>
        <v>0</v>
      </c>
      <c r="T219" s="154"/>
      <c r="U219" s="154"/>
      <c r="V219" s="154">
        <f t="shared" si="72"/>
        <v>0</v>
      </c>
      <c r="W219" s="173">
        <f t="shared" si="70"/>
        <v>19800</v>
      </c>
      <c r="X219" s="156">
        <f t="shared" si="71"/>
        <v>19800</v>
      </c>
      <c r="Y219" s="156">
        <f t="shared" si="63"/>
        <v>0</v>
      </c>
      <c r="Z219" s="157">
        <f t="shared" si="64"/>
        <v>0</v>
      </c>
      <c r="AA219" s="273"/>
      <c r="AB219" s="159"/>
      <c r="AC219" s="159"/>
      <c r="AD219" s="159"/>
      <c r="AE219" s="159"/>
      <c r="AF219" s="159"/>
      <c r="AG219" s="159"/>
    </row>
    <row r="220" spans="1:33" ht="15" customHeight="1">
      <c r="A220" s="148" t="s">
        <v>340</v>
      </c>
      <c r="B220" s="149" t="s">
        <v>298</v>
      </c>
      <c r="C220" s="181" t="s">
        <v>299</v>
      </c>
      <c r="D220" s="293" t="s">
        <v>397</v>
      </c>
      <c r="E220" s="154">
        <v>1</v>
      </c>
      <c r="F220" s="154">
        <v>28000</v>
      </c>
      <c r="G220" s="154">
        <f t="shared" si="65"/>
        <v>28000</v>
      </c>
      <c r="H220" s="154">
        <v>1</v>
      </c>
      <c r="I220" s="154">
        <v>28000</v>
      </c>
      <c r="J220" s="154">
        <f t="shared" si="66"/>
        <v>28000</v>
      </c>
      <c r="K220" s="154"/>
      <c r="L220" s="154"/>
      <c r="M220" s="154">
        <f t="shared" si="67"/>
        <v>0</v>
      </c>
      <c r="N220" s="154"/>
      <c r="O220" s="154"/>
      <c r="P220" s="154">
        <f t="shared" si="68"/>
        <v>0</v>
      </c>
      <c r="Q220" s="154"/>
      <c r="R220" s="154"/>
      <c r="S220" s="154">
        <f t="shared" si="69"/>
        <v>0</v>
      </c>
      <c r="T220" s="154"/>
      <c r="U220" s="154"/>
      <c r="V220" s="154">
        <f t="shared" si="72"/>
        <v>0</v>
      </c>
      <c r="W220" s="173">
        <f t="shared" si="70"/>
        <v>28000</v>
      </c>
      <c r="X220" s="156">
        <f t="shared" si="71"/>
        <v>28000</v>
      </c>
      <c r="Y220" s="156">
        <f t="shared" si="63"/>
        <v>0</v>
      </c>
      <c r="Z220" s="157">
        <f t="shared" si="64"/>
        <v>0</v>
      </c>
      <c r="AA220" s="273"/>
      <c r="AB220" s="159"/>
      <c r="AC220" s="159"/>
      <c r="AD220" s="159"/>
      <c r="AE220" s="159"/>
      <c r="AF220" s="159"/>
      <c r="AG220" s="159"/>
    </row>
    <row r="221" spans="1:33" ht="30" customHeight="1">
      <c r="A221" s="162" t="s">
        <v>340</v>
      </c>
      <c r="B221" s="149" t="s">
        <v>545</v>
      </c>
      <c r="C221" s="172" t="s">
        <v>546</v>
      </c>
      <c r="D221" s="151"/>
      <c r="E221" s="282"/>
      <c r="F221" s="165">
        <v>0.22</v>
      </c>
      <c r="G221" s="165">
        <f t="shared" si="65"/>
        <v>0</v>
      </c>
      <c r="H221" s="282"/>
      <c r="I221" s="165">
        <v>0.22</v>
      </c>
      <c r="J221" s="165">
        <f t="shared" si="66"/>
        <v>0</v>
      </c>
      <c r="K221" s="282"/>
      <c r="L221" s="165">
        <v>0.22</v>
      </c>
      <c r="M221" s="165">
        <f t="shared" si="67"/>
        <v>0</v>
      </c>
      <c r="N221" s="282"/>
      <c r="O221" s="165">
        <v>0.22</v>
      </c>
      <c r="P221" s="165">
        <f t="shared" si="68"/>
        <v>0</v>
      </c>
      <c r="Q221" s="282"/>
      <c r="R221" s="165">
        <v>0.22</v>
      </c>
      <c r="S221" s="165">
        <f t="shared" si="69"/>
        <v>0</v>
      </c>
      <c r="T221" s="282"/>
      <c r="U221" s="165">
        <v>0.22</v>
      </c>
      <c r="V221" s="165">
        <f t="shared" si="72"/>
        <v>0</v>
      </c>
      <c r="W221" s="173">
        <f t="shared" si="70"/>
        <v>0</v>
      </c>
      <c r="X221" s="156">
        <f t="shared" si="71"/>
        <v>0</v>
      </c>
      <c r="Y221" s="156">
        <f t="shared" si="63"/>
        <v>0</v>
      </c>
      <c r="Z221" s="157" t="e">
        <f t="shared" si="64"/>
        <v>#DIV/0!</v>
      </c>
      <c r="AA221" s="158"/>
      <c r="AB221" s="7"/>
      <c r="AC221" s="7"/>
      <c r="AD221" s="7"/>
      <c r="AE221" s="7"/>
      <c r="AF221" s="7"/>
      <c r="AG221" s="7"/>
    </row>
    <row r="222" spans="1:33" ht="23.75" customHeight="1">
      <c r="A222" s="294" t="s">
        <v>547</v>
      </c>
      <c r="B222" s="295"/>
      <c r="C222" s="296"/>
      <c r="D222" s="297"/>
      <c r="E222" s="190">
        <f>E209+E205+E200+E195</f>
        <v>11</v>
      </c>
      <c r="F222" s="189"/>
      <c r="G222" s="188">
        <f>G209+G205+G195</f>
        <v>333161</v>
      </c>
      <c r="H222" s="190">
        <f>H209+H205+H200+H195</f>
        <v>11</v>
      </c>
      <c r="I222" s="189"/>
      <c r="J222" s="188">
        <f>J209+J205+J200+J195</f>
        <v>333161</v>
      </c>
      <c r="K222" s="190">
        <f>K209+K205+K200+K195</f>
        <v>0</v>
      </c>
      <c r="L222" s="189"/>
      <c r="M222" s="188">
        <f>M209+M205+M200+M195</f>
        <v>0</v>
      </c>
      <c r="N222" s="190">
        <f>N209+N205+N200+N195</f>
        <v>0</v>
      </c>
      <c r="O222" s="189"/>
      <c r="P222" s="188">
        <f>P209+P205+P200+P195</f>
        <v>0</v>
      </c>
      <c r="Q222" s="190">
        <f>Q209+Q205+Q200+Q195</f>
        <v>0</v>
      </c>
      <c r="R222" s="189"/>
      <c r="S222" s="188">
        <f>S209+S205+S200+S195</f>
        <v>0</v>
      </c>
      <c r="T222" s="190">
        <f>T209+T205+T200+T195</f>
        <v>0</v>
      </c>
      <c r="U222" s="189"/>
      <c r="V222" s="188">
        <f>V209+V205+V200+V195</f>
        <v>0</v>
      </c>
      <c r="W222" s="237">
        <f>W209+W195+W205+W200</f>
        <v>333161</v>
      </c>
      <c r="X222" s="237">
        <f>X209+X195+X205+X200</f>
        <v>333161</v>
      </c>
      <c r="Y222" s="237">
        <f t="shared" si="63"/>
        <v>0</v>
      </c>
      <c r="Z222" s="237">
        <f t="shared" si="64"/>
        <v>0</v>
      </c>
      <c r="AA222" s="238"/>
      <c r="AB222" s="7"/>
      <c r="AC222" s="7"/>
      <c r="AD222" s="7"/>
      <c r="AE222" s="7"/>
      <c r="AF222" s="7"/>
      <c r="AG222" s="7"/>
    </row>
    <row r="223" spans="1:33" ht="23" customHeight="1">
      <c r="A223" s="298" t="s">
        <v>548</v>
      </c>
      <c r="B223" s="299"/>
      <c r="C223" s="300"/>
      <c r="D223" s="301"/>
      <c r="E223" s="302"/>
      <c r="F223" s="303"/>
      <c r="G223" s="304">
        <f>G37+G51+G60+G117+G131+G145+G156+G164+G176+G183+G187+G193+G222</f>
        <v>2220434.1799999997</v>
      </c>
      <c r="H223" s="302"/>
      <c r="I223" s="303"/>
      <c r="J223" s="304">
        <f>J37+J51+J60+J117+J131+J145+J156+J164+J176+J183+J187+J193+J222</f>
        <v>2220434.1799999997</v>
      </c>
      <c r="K223" s="302"/>
      <c r="L223" s="303"/>
      <c r="M223" s="304">
        <f>M37+M51+M60+M117+M131+M145+M156+M164+M176+M183+M187+M193+M222</f>
        <v>0</v>
      </c>
      <c r="N223" s="302"/>
      <c r="O223" s="303"/>
      <c r="P223" s="304">
        <f>P37+P51+P60+P117+P131+P145+P156+P164+P176+P183+P187+P193+P222</f>
        <v>4115.1000000000004</v>
      </c>
      <c r="Q223" s="302"/>
      <c r="R223" s="303"/>
      <c r="S223" s="304">
        <f>S37+S51+S60+S117+S131+S145+S156+S164+S176+S183+S187+S193+S222</f>
        <v>0</v>
      </c>
      <c r="T223" s="302"/>
      <c r="U223" s="303"/>
      <c r="V223" s="304">
        <f>V37+V51+V60+V117+V131+V145+V156+V164+V176+V183+V187+V193+V222</f>
        <v>0</v>
      </c>
      <c r="W223" s="304">
        <f>W37+W51+W60+W117+W131+W145+W156+W164+W176+W183+W187+W193+W222</f>
        <v>2220434.1799999997</v>
      </c>
      <c r="X223" s="304">
        <f>X37+X51+X60+X117+X131+X145+X156+X164+X176+X183+X187+X193+X222</f>
        <v>2224549.2800000003</v>
      </c>
      <c r="Y223" s="304">
        <f>Y37+Y51+Y60+Y117+Y131+Y145+Y156+Y164+Y176+Y183+Y187+Y193+Y222</f>
        <v>-4115.1000000000004</v>
      </c>
      <c r="Z223" s="305">
        <f t="shared" si="64"/>
        <v>-1.8532861892803329E-3</v>
      </c>
      <c r="AA223" s="306"/>
      <c r="AB223" s="7"/>
      <c r="AC223" s="7"/>
      <c r="AD223" s="7"/>
      <c r="AE223" s="7"/>
      <c r="AF223" s="7"/>
      <c r="AG223" s="7"/>
    </row>
    <row r="224" spans="1:33" ht="15" customHeight="1">
      <c r="A224" s="91"/>
      <c r="B224" s="91"/>
      <c r="C224" s="91"/>
      <c r="D224" s="103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307"/>
      <c r="X224" s="307"/>
      <c r="Y224" s="307"/>
      <c r="Z224" s="307"/>
      <c r="AA224" s="114"/>
      <c r="AB224" s="7"/>
      <c r="AC224" s="7"/>
      <c r="AD224" s="7"/>
      <c r="AE224" s="7"/>
      <c r="AF224" s="7"/>
      <c r="AG224" s="7"/>
    </row>
    <row r="225" spans="1:33" ht="22.25" customHeight="1">
      <c r="A225" s="344" t="s">
        <v>549</v>
      </c>
      <c r="B225" s="344"/>
      <c r="C225" s="344"/>
      <c r="D225" s="308"/>
      <c r="E225" s="302"/>
      <c r="F225" s="303"/>
      <c r="G225" s="309">
        <f>Фінансування!C27-'Кошторис  витрат'!G223</f>
        <v>0</v>
      </c>
      <c r="H225" s="302"/>
      <c r="I225" s="303"/>
      <c r="J225" s="309">
        <f>Фінансування!C28-'Кошторис  витрат'!J223</f>
        <v>0</v>
      </c>
      <c r="K225" s="302"/>
      <c r="L225" s="303"/>
      <c r="M225" s="309">
        <f>'Кошторис  витрат'!J31-'Кошторис  витрат'!M223</f>
        <v>0</v>
      </c>
      <c r="N225" s="309"/>
      <c r="O225" s="309"/>
      <c r="P225" s="309">
        <f>Фінансування!J29-'Кошторис  витрат'!P223</f>
        <v>0</v>
      </c>
      <c r="Q225" s="302"/>
      <c r="R225" s="303"/>
      <c r="S225" s="309">
        <f>Фінансування!L27-'Кошторис  витрат'!S223</f>
        <v>0</v>
      </c>
      <c r="T225" s="302"/>
      <c r="U225" s="303"/>
      <c r="V225" s="309">
        <f>Фінансування!L28-'Кошторис  витрат'!V223</f>
        <v>0</v>
      </c>
      <c r="W225" s="310">
        <f>Фінансування!N27-'Кошторис  витрат'!W223</f>
        <v>0</v>
      </c>
      <c r="X225" s="310">
        <f>Фінансування!N28-'Кошторис  витрат'!X223</f>
        <v>0</v>
      </c>
      <c r="Y225" s="310"/>
      <c r="Z225" s="310"/>
      <c r="AA225" s="311"/>
      <c r="AB225" s="7"/>
      <c r="AC225" s="7"/>
      <c r="AD225" s="7"/>
      <c r="AE225" s="7"/>
      <c r="AF225" s="7"/>
      <c r="AG225" s="7"/>
    </row>
    <row r="226" spans="1:33" ht="15.75" customHeight="1">
      <c r="A226" s="1"/>
      <c r="B226" s="312"/>
      <c r="C226" s="2"/>
      <c r="D226" s="313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100"/>
      <c r="X226" s="100"/>
      <c r="Y226" s="100"/>
      <c r="Z226" s="100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2"/>
      <c r="C227" s="2"/>
      <c r="D227" s="313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100"/>
      <c r="X227" s="100"/>
      <c r="Y227" s="100"/>
      <c r="Z227" s="100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2"/>
      <c r="C228" s="2"/>
      <c r="D228" s="313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100"/>
      <c r="X228" s="100"/>
      <c r="Y228" s="100"/>
      <c r="Z228" s="100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314"/>
      <c r="B229" s="315"/>
      <c r="C229" s="316" t="s">
        <v>550</v>
      </c>
      <c r="D229" s="313"/>
      <c r="E229" s="317"/>
      <c r="F229" s="317"/>
      <c r="G229" s="99"/>
      <c r="H229" s="91"/>
      <c r="I229" s="91"/>
      <c r="J229" s="99"/>
      <c r="K229" s="345" t="s">
        <v>551</v>
      </c>
      <c r="L229" s="345"/>
      <c r="M229" s="317"/>
      <c r="N229" s="318"/>
      <c r="O229" s="314"/>
      <c r="P229" s="317"/>
      <c r="Q229" s="99"/>
      <c r="R229" s="99"/>
      <c r="S229" s="99"/>
      <c r="T229" s="99"/>
      <c r="U229" s="99"/>
      <c r="V229" s="99"/>
      <c r="W229" s="100"/>
      <c r="X229" s="100"/>
      <c r="Y229" s="100"/>
      <c r="Z229" s="100"/>
      <c r="AA229" s="2"/>
      <c r="AB229" s="1"/>
      <c r="AC229" s="2"/>
      <c r="AD229" s="1"/>
      <c r="AE229" s="1"/>
      <c r="AF229" s="1"/>
      <c r="AG229" s="1"/>
    </row>
    <row r="230" spans="1:33" ht="15.75" customHeight="1">
      <c r="A230" s="319"/>
      <c r="B230" s="320"/>
      <c r="C230" s="321" t="s">
        <v>552</v>
      </c>
      <c r="D230" s="322"/>
      <c r="E230" s="323"/>
      <c r="F230" s="324" t="s">
        <v>553</v>
      </c>
      <c r="G230" s="323"/>
      <c r="H230" s="323"/>
      <c r="I230" s="324"/>
      <c r="J230" s="323"/>
      <c r="K230" s="325"/>
      <c r="L230" s="326" t="s">
        <v>554</v>
      </c>
      <c r="M230" s="323"/>
      <c r="N230" s="325"/>
      <c r="O230" s="326"/>
      <c r="P230" s="323"/>
      <c r="Q230" s="323"/>
      <c r="R230" s="323"/>
      <c r="S230" s="323"/>
      <c r="T230" s="323"/>
      <c r="U230" s="323"/>
      <c r="V230" s="323"/>
      <c r="W230" s="327"/>
      <c r="X230" s="327"/>
      <c r="Y230" s="327"/>
      <c r="Z230" s="327"/>
      <c r="AA230" s="319"/>
      <c r="AB230" s="328"/>
      <c r="AC230" s="319"/>
      <c r="AD230" s="328"/>
      <c r="AE230" s="328"/>
      <c r="AF230" s="328"/>
      <c r="AG230" s="328"/>
    </row>
    <row r="231" spans="1:33" ht="15.75" customHeight="1">
      <c r="A231" s="1"/>
      <c r="B231" s="312"/>
      <c r="C231" s="2"/>
      <c r="D231" s="313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100"/>
      <c r="X231" s="100"/>
      <c r="Y231" s="100"/>
      <c r="Z231" s="100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2"/>
      <c r="C232" s="2"/>
      <c r="D232" s="313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100"/>
      <c r="X232" s="100"/>
      <c r="Y232" s="100"/>
      <c r="Z232" s="100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2"/>
      <c r="C233" s="2"/>
      <c r="D233" s="313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100"/>
      <c r="X233" s="100"/>
      <c r="Y233" s="100"/>
      <c r="Z233" s="100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2"/>
      <c r="C234" s="2"/>
      <c r="D234" s="313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329"/>
      <c r="X234" s="329"/>
      <c r="Y234" s="329"/>
      <c r="Z234" s="329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2"/>
      <c r="C235" s="2"/>
      <c r="D235" s="313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329"/>
      <c r="X235" s="329"/>
      <c r="Y235" s="329"/>
      <c r="Z235" s="329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2"/>
      <c r="C236" s="2"/>
      <c r="D236" s="313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329"/>
      <c r="X236" s="329"/>
      <c r="Y236" s="329"/>
      <c r="Z236" s="329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2"/>
      <c r="C237" s="2"/>
      <c r="D237" s="313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329"/>
      <c r="X237" s="329"/>
      <c r="Y237" s="329"/>
      <c r="Z237" s="329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2"/>
      <c r="C238" s="2"/>
      <c r="D238" s="313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329"/>
      <c r="X238" s="329"/>
      <c r="Y238" s="329"/>
      <c r="Z238" s="329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2"/>
      <c r="C239" s="2"/>
      <c r="D239" s="313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329"/>
      <c r="X239" s="329"/>
      <c r="Y239" s="329"/>
      <c r="Z239" s="329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2"/>
      <c r="C240" s="2"/>
      <c r="D240" s="313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329"/>
      <c r="X240" s="329"/>
      <c r="Y240" s="329"/>
      <c r="Z240" s="329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2"/>
      <c r="C241" s="2"/>
      <c r="D241" s="313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329"/>
      <c r="X241" s="329"/>
      <c r="Y241" s="329"/>
      <c r="Z241" s="329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2"/>
      <c r="C242" s="2"/>
      <c r="D242" s="313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329"/>
      <c r="X242" s="329"/>
      <c r="Y242" s="329"/>
      <c r="Z242" s="329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2"/>
      <c r="C243" s="2"/>
      <c r="D243" s="313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329"/>
      <c r="X243" s="329"/>
      <c r="Y243" s="329"/>
      <c r="Z243" s="329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2"/>
      <c r="C244" s="2"/>
      <c r="D244" s="313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329"/>
      <c r="X244" s="329"/>
      <c r="Y244" s="329"/>
      <c r="Z244" s="329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2"/>
      <c r="C245" s="2"/>
      <c r="D245" s="313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329"/>
      <c r="X245" s="329"/>
      <c r="Y245" s="329"/>
      <c r="Z245" s="329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2"/>
      <c r="C246" s="2"/>
      <c r="D246" s="313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329"/>
      <c r="X246" s="329"/>
      <c r="Y246" s="329"/>
      <c r="Z246" s="329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2"/>
      <c r="C247" s="2"/>
      <c r="D247" s="313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329"/>
      <c r="X247" s="329"/>
      <c r="Y247" s="329"/>
      <c r="Z247" s="329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2"/>
      <c r="C248" s="2"/>
      <c r="D248" s="313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329"/>
      <c r="X248" s="329"/>
      <c r="Y248" s="329"/>
      <c r="Z248" s="329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2"/>
      <c r="C249" s="2"/>
      <c r="D249" s="313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329"/>
      <c r="X249" s="329"/>
      <c r="Y249" s="329"/>
      <c r="Z249" s="329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2"/>
      <c r="C250" s="2"/>
      <c r="D250" s="313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329"/>
      <c r="X250" s="329"/>
      <c r="Y250" s="329"/>
      <c r="Z250" s="329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2"/>
      <c r="C251" s="2"/>
      <c r="D251" s="313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329"/>
      <c r="X251" s="329"/>
      <c r="Y251" s="329"/>
      <c r="Z251" s="329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2"/>
      <c r="C252" s="2"/>
      <c r="D252" s="313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329"/>
      <c r="X252" s="329"/>
      <c r="Y252" s="329"/>
      <c r="Z252" s="329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2"/>
      <c r="C253" s="2"/>
      <c r="D253" s="313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329"/>
      <c r="X253" s="329"/>
      <c r="Y253" s="329"/>
      <c r="Z253" s="329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2"/>
      <c r="C254" s="2"/>
      <c r="D254" s="313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329"/>
      <c r="X254" s="329"/>
      <c r="Y254" s="329"/>
      <c r="Z254" s="329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2"/>
      <c r="C255" s="2"/>
      <c r="D255" s="313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329"/>
      <c r="X255" s="329"/>
      <c r="Y255" s="329"/>
      <c r="Z255" s="329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2"/>
      <c r="C256" s="2"/>
      <c r="D256" s="313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329"/>
      <c r="X256" s="329"/>
      <c r="Y256" s="329"/>
      <c r="Z256" s="329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2"/>
      <c r="C257" s="2"/>
      <c r="D257" s="313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329"/>
      <c r="X257" s="329"/>
      <c r="Y257" s="329"/>
      <c r="Z257" s="329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2"/>
      <c r="C258" s="2"/>
      <c r="D258" s="313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329"/>
      <c r="X258" s="329"/>
      <c r="Y258" s="329"/>
      <c r="Z258" s="329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2"/>
      <c r="C259" s="2"/>
      <c r="D259" s="313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329"/>
      <c r="X259" s="329"/>
      <c r="Y259" s="329"/>
      <c r="Z259" s="329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2"/>
      <c r="C260" s="2"/>
      <c r="D260" s="313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329"/>
      <c r="X260" s="329"/>
      <c r="Y260" s="329"/>
      <c r="Z260" s="329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2"/>
      <c r="C261" s="2"/>
      <c r="D261" s="313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329"/>
      <c r="X261" s="329"/>
      <c r="Y261" s="329"/>
      <c r="Z261" s="329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2"/>
      <c r="C262" s="2"/>
      <c r="D262" s="313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329"/>
      <c r="X262" s="329"/>
      <c r="Y262" s="329"/>
      <c r="Z262" s="329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2"/>
      <c r="C263" s="2"/>
      <c r="D263" s="313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329"/>
      <c r="X263" s="329"/>
      <c r="Y263" s="329"/>
      <c r="Z263" s="329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2"/>
      <c r="C264" s="2"/>
      <c r="D264" s="313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329"/>
      <c r="X264" s="329"/>
      <c r="Y264" s="329"/>
      <c r="Z264" s="329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2"/>
      <c r="C265" s="2"/>
      <c r="D265" s="313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329"/>
      <c r="X265" s="329"/>
      <c r="Y265" s="329"/>
      <c r="Z265" s="329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2"/>
      <c r="C266" s="2"/>
      <c r="D266" s="313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329"/>
      <c r="X266" s="329"/>
      <c r="Y266" s="329"/>
      <c r="Z266" s="329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2"/>
      <c r="C267" s="2"/>
      <c r="D267" s="313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329"/>
      <c r="X267" s="329"/>
      <c r="Y267" s="329"/>
      <c r="Z267" s="329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2"/>
      <c r="C268" s="2"/>
      <c r="D268" s="313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329"/>
      <c r="X268" s="329"/>
      <c r="Y268" s="329"/>
      <c r="Z268" s="329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2"/>
      <c r="C269" s="2"/>
      <c r="D269" s="313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329"/>
      <c r="X269" s="329"/>
      <c r="Y269" s="329"/>
      <c r="Z269" s="329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2"/>
      <c r="C270" s="2"/>
      <c r="D270" s="313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329"/>
      <c r="X270" s="329"/>
      <c r="Y270" s="329"/>
      <c r="Z270" s="329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2"/>
      <c r="C271" s="2"/>
      <c r="D271" s="313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329"/>
      <c r="X271" s="329"/>
      <c r="Y271" s="329"/>
      <c r="Z271" s="329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2"/>
      <c r="C272" s="2"/>
      <c r="D272" s="313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329"/>
      <c r="X272" s="329"/>
      <c r="Y272" s="329"/>
      <c r="Z272" s="329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2"/>
      <c r="C273" s="2"/>
      <c r="D273" s="313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329"/>
      <c r="X273" s="329"/>
      <c r="Y273" s="329"/>
      <c r="Z273" s="329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2"/>
      <c r="C274" s="2"/>
      <c r="D274" s="313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329"/>
      <c r="X274" s="329"/>
      <c r="Y274" s="329"/>
      <c r="Z274" s="329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2"/>
      <c r="C275" s="2"/>
      <c r="D275" s="313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329"/>
      <c r="X275" s="329"/>
      <c r="Y275" s="329"/>
      <c r="Z275" s="329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2"/>
      <c r="C276" s="2"/>
      <c r="D276" s="313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329"/>
      <c r="X276" s="329"/>
      <c r="Y276" s="329"/>
      <c r="Z276" s="329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2"/>
      <c r="C277" s="2"/>
      <c r="D277" s="313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329"/>
      <c r="X277" s="329"/>
      <c r="Y277" s="329"/>
      <c r="Z277" s="329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2"/>
      <c r="C278" s="2"/>
      <c r="D278" s="313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329"/>
      <c r="X278" s="329"/>
      <c r="Y278" s="329"/>
      <c r="Z278" s="329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2"/>
      <c r="C279" s="2"/>
      <c r="D279" s="313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329"/>
      <c r="X279" s="329"/>
      <c r="Y279" s="329"/>
      <c r="Z279" s="329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2"/>
      <c r="C280" s="2"/>
      <c r="D280" s="313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329"/>
      <c r="X280" s="329"/>
      <c r="Y280" s="329"/>
      <c r="Z280" s="329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2"/>
      <c r="C281" s="2"/>
      <c r="D281" s="313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329"/>
      <c r="X281" s="329"/>
      <c r="Y281" s="329"/>
      <c r="Z281" s="329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2"/>
      <c r="C282" s="2"/>
      <c r="D282" s="313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329"/>
      <c r="X282" s="329"/>
      <c r="Y282" s="329"/>
      <c r="Z282" s="329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2"/>
      <c r="C283" s="2"/>
      <c r="D283" s="313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329"/>
      <c r="X283" s="329"/>
      <c r="Y283" s="329"/>
      <c r="Z283" s="329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2"/>
      <c r="C284" s="2"/>
      <c r="D284" s="313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329"/>
      <c r="X284" s="329"/>
      <c r="Y284" s="329"/>
      <c r="Z284" s="329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2"/>
      <c r="C285" s="2"/>
      <c r="D285" s="313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329"/>
      <c r="X285" s="329"/>
      <c r="Y285" s="329"/>
      <c r="Z285" s="329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2"/>
      <c r="C286" s="2"/>
      <c r="D286" s="313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329"/>
      <c r="X286" s="329"/>
      <c r="Y286" s="329"/>
      <c r="Z286" s="329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2"/>
      <c r="C287" s="2"/>
      <c r="D287" s="313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329"/>
      <c r="X287" s="329"/>
      <c r="Y287" s="329"/>
      <c r="Z287" s="329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2"/>
      <c r="C288" s="2"/>
      <c r="D288" s="313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329"/>
      <c r="X288" s="329"/>
      <c r="Y288" s="329"/>
      <c r="Z288" s="329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2"/>
      <c r="C289" s="2"/>
      <c r="D289" s="313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329"/>
      <c r="X289" s="329"/>
      <c r="Y289" s="329"/>
      <c r="Z289" s="329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2"/>
      <c r="C290" s="2"/>
      <c r="D290" s="313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329"/>
      <c r="X290" s="329"/>
      <c r="Y290" s="329"/>
      <c r="Z290" s="329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2"/>
      <c r="C291" s="2"/>
      <c r="D291" s="313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329"/>
      <c r="X291" s="329"/>
      <c r="Y291" s="329"/>
      <c r="Z291" s="329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2"/>
      <c r="C292" s="2"/>
      <c r="D292" s="313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329"/>
      <c r="X292" s="329"/>
      <c r="Y292" s="329"/>
      <c r="Z292" s="329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2"/>
      <c r="C293" s="2"/>
      <c r="D293" s="313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329"/>
      <c r="X293" s="329"/>
      <c r="Y293" s="329"/>
      <c r="Z293" s="329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2"/>
      <c r="C294" s="2"/>
      <c r="D294" s="313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329"/>
      <c r="X294" s="329"/>
      <c r="Y294" s="329"/>
      <c r="Z294" s="329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2"/>
      <c r="C295" s="2"/>
      <c r="D295" s="313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329"/>
      <c r="X295" s="329"/>
      <c r="Y295" s="329"/>
      <c r="Z295" s="329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2"/>
      <c r="C296" s="2"/>
      <c r="D296" s="313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329"/>
      <c r="X296" s="329"/>
      <c r="Y296" s="329"/>
      <c r="Z296" s="329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2"/>
      <c r="C297" s="2"/>
      <c r="D297" s="313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329"/>
      <c r="X297" s="329"/>
      <c r="Y297" s="329"/>
      <c r="Z297" s="329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2"/>
      <c r="C298" s="2"/>
      <c r="D298" s="313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329"/>
      <c r="X298" s="329"/>
      <c r="Y298" s="329"/>
      <c r="Z298" s="329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2"/>
      <c r="C299" s="2"/>
      <c r="D299" s="313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329"/>
      <c r="X299" s="329"/>
      <c r="Y299" s="329"/>
      <c r="Z299" s="329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2"/>
      <c r="C300" s="2"/>
      <c r="D300" s="313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329"/>
      <c r="X300" s="329"/>
      <c r="Y300" s="329"/>
      <c r="Z300" s="329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2"/>
      <c r="C301" s="2"/>
      <c r="D301" s="313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329"/>
      <c r="X301" s="329"/>
      <c r="Y301" s="329"/>
      <c r="Z301" s="329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2"/>
      <c r="C302" s="2"/>
      <c r="D302" s="313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329"/>
      <c r="X302" s="329"/>
      <c r="Y302" s="329"/>
      <c r="Z302" s="329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2"/>
      <c r="C303" s="2"/>
      <c r="D303" s="313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329"/>
      <c r="X303" s="329"/>
      <c r="Y303" s="329"/>
      <c r="Z303" s="329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2"/>
      <c r="C304" s="2"/>
      <c r="D304" s="313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329"/>
      <c r="X304" s="329"/>
      <c r="Y304" s="329"/>
      <c r="Z304" s="329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2"/>
      <c r="C305" s="2"/>
      <c r="D305" s="313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329"/>
      <c r="X305" s="329"/>
      <c r="Y305" s="329"/>
      <c r="Z305" s="329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2"/>
      <c r="C306" s="2"/>
      <c r="D306" s="313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329"/>
      <c r="X306" s="329"/>
      <c r="Y306" s="329"/>
      <c r="Z306" s="329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2"/>
      <c r="C307" s="2"/>
      <c r="D307" s="313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329"/>
      <c r="X307" s="329"/>
      <c r="Y307" s="329"/>
      <c r="Z307" s="329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2"/>
      <c r="C308" s="2"/>
      <c r="D308" s="313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329"/>
      <c r="X308" s="329"/>
      <c r="Y308" s="329"/>
      <c r="Z308" s="329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2"/>
      <c r="C309" s="2"/>
      <c r="D309" s="313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329"/>
      <c r="X309" s="329"/>
      <c r="Y309" s="329"/>
      <c r="Z309" s="329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2"/>
      <c r="C310" s="2"/>
      <c r="D310" s="313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329"/>
      <c r="X310" s="329"/>
      <c r="Y310" s="329"/>
      <c r="Z310" s="329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2"/>
      <c r="C311" s="2"/>
      <c r="D311" s="313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329"/>
      <c r="X311" s="329"/>
      <c r="Y311" s="329"/>
      <c r="Z311" s="329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2"/>
      <c r="C312" s="2"/>
      <c r="D312" s="313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329"/>
      <c r="X312" s="329"/>
      <c r="Y312" s="329"/>
      <c r="Z312" s="329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2"/>
      <c r="C313" s="2"/>
      <c r="D313" s="313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329"/>
      <c r="X313" s="329"/>
      <c r="Y313" s="329"/>
      <c r="Z313" s="329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2"/>
      <c r="C314" s="2"/>
      <c r="D314" s="313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329"/>
      <c r="X314" s="329"/>
      <c r="Y314" s="329"/>
      <c r="Z314" s="329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2"/>
      <c r="C315" s="2"/>
      <c r="D315" s="313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329"/>
      <c r="X315" s="329"/>
      <c r="Y315" s="329"/>
      <c r="Z315" s="329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2"/>
      <c r="C316" s="2"/>
      <c r="D316" s="313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329"/>
      <c r="X316" s="329"/>
      <c r="Y316" s="329"/>
      <c r="Z316" s="329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2"/>
      <c r="C317" s="2"/>
      <c r="D317" s="313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329"/>
      <c r="X317" s="329"/>
      <c r="Y317" s="329"/>
      <c r="Z317" s="329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2"/>
      <c r="C318" s="2"/>
      <c r="D318" s="313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329"/>
      <c r="X318" s="329"/>
      <c r="Y318" s="329"/>
      <c r="Z318" s="329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2"/>
      <c r="C319" s="2"/>
      <c r="D319" s="313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329"/>
      <c r="X319" s="329"/>
      <c r="Y319" s="329"/>
      <c r="Z319" s="329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2"/>
      <c r="C320" s="2"/>
      <c r="D320" s="313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329"/>
      <c r="X320" s="329"/>
      <c r="Y320" s="329"/>
      <c r="Z320" s="329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2"/>
      <c r="C321" s="2"/>
      <c r="D321" s="313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329"/>
      <c r="X321" s="329"/>
      <c r="Y321" s="329"/>
      <c r="Z321" s="329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2"/>
      <c r="C322" s="2"/>
      <c r="D322" s="313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329"/>
      <c r="X322" s="329"/>
      <c r="Y322" s="329"/>
      <c r="Z322" s="329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2"/>
      <c r="C323" s="2"/>
      <c r="D323" s="313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329"/>
      <c r="X323" s="329"/>
      <c r="Y323" s="329"/>
      <c r="Z323" s="329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2"/>
      <c r="C324" s="2"/>
      <c r="D324" s="313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329"/>
      <c r="X324" s="329"/>
      <c r="Y324" s="329"/>
      <c r="Z324" s="329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2"/>
      <c r="C325" s="2"/>
      <c r="D325" s="313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329"/>
      <c r="X325" s="329"/>
      <c r="Y325" s="329"/>
      <c r="Z325" s="329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2"/>
      <c r="C326" s="2"/>
      <c r="D326" s="313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329"/>
      <c r="X326" s="329"/>
      <c r="Y326" s="329"/>
      <c r="Z326" s="329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2"/>
      <c r="C327" s="2"/>
      <c r="D327" s="313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329"/>
      <c r="X327" s="329"/>
      <c r="Y327" s="329"/>
      <c r="Z327" s="329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2"/>
      <c r="C328" s="2"/>
      <c r="D328" s="313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329"/>
      <c r="X328" s="329"/>
      <c r="Y328" s="329"/>
      <c r="Z328" s="329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2"/>
      <c r="C329" s="2"/>
      <c r="D329" s="313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329"/>
      <c r="X329" s="329"/>
      <c r="Y329" s="329"/>
      <c r="Z329" s="329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2"/>
      <c r="C330" s="2"/>
      <c r="D330" s="313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329"/>
      <c r="X330" s="329"/>
      <c r="Y330" s="329"/>
      <c r="Z330" s="329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2"/>
      <c r="C331" s="2"/>
      <c r="D331" s="313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329"/>
      <c r="X331" s="329"/>
      <c r="Y331" s="329"/>
      <c r="Z331" s="329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2"/>
      <c r="C332" s="2"/>
      <c r="D332" s="313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329"/>
      <c r="X332" s="329"/>
      <c r="Y332" s="329"/>
      <c r="Z332" s="329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2"/>
      <c r="C333" s="2"/>
      <c r="D333" s="313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329"/>
      <c r="X333" s="329"/>
      <c r="Y333" s="329"/>
      <c r="Z333" s="329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2"/>
      <c r="C334" s="2"/>
      <c r="D334" s="313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329"/>
      <c r="X334" s="329"/>
      <c r="Y334" s="329"/>
      <c r="Z334" s="329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2"/>
      <c r="C335" s="2"/>
      <c r="D335" s="313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329"/>
      <c r="X335" s="329"/>
      <c r="Y335" s="329"/>
      <c r="Z335" s="329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2"/>
      <c r="C336" s="2"/>
      <c r="D336" s="313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329"/>
      <c r="X336" s="329"/>
      <c r="Y336" s="329"/>
      <c r="Z336" s="329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2"/>
      <c r="C337" s="2"/>
      <c r="D337" s="313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329"/>
      <c r="X337" s="329"/>
      <c r="Y337" s="329"/>
      <c r="Z337" s="329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2"/>
      <c r="C338" s="2"/>
      <c r="D338" s="313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329"/>
      <c r="X338" s="329"/>
      <c r="Y338" s="329"/>
      <c r="Z338" s="329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2"/>
      <c r="C339" s="2"/>
      <c r="D339" s="313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329"/>
      <c r="X339" s="329"/>
      <c r="Y339" s="329"/>
      <c r="Z339" s="329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2"/>
      <c r="C340" s="2"/>
      <c r="D340" s="313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329"/>
      <c r="X340" s="329"/>
      <c r="Y340" s="329"/>
      <c r="Z340" s="329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2"/>
      <c r="C341" s="2"/>
      <c r="D341" s="313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329"/>
      <c r="X341" s="329"/>
      <c r="Y341" s="329"/>
      <c r="Z341" s="329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2"/>
      <c r="C342" s="2"/>
      <c r="D342" s="313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329"/>
      <c r="X342" s="329"/>
      <c r="Y342" s="329"/>
      <c r="Z342" s="329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2"/>
      <c r="C343" s="2"/>
      <c r="D343" s="313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329"/>
      <c r="X343" s="329"/>
      <c r="Y343" s="329"/>
      <c r="Z343" s="329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2"/>
      <c r="C344" s="2"/>
      <c r="D344" s="313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329"/>
      <c r="X344" s="329"/>
      <c r="Y344" s="329"/>
      <c r="Z344" s="329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2"/>
      <c r="C345" s="2"/>
      <c r="D345" s="313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329"/>
      <c r="X345" s="329"/>
      <c r="Y345" s="329"/>
      <c r="Z345" s="329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2"/>
      <c r="C346" s="2"/>
      <c r="D346" s="313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329"/>
      <c r="X346" s="329"/>
      <c r="Y346" s="329"/>
      <c r="Z346" s="329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2"/>
      <c r="C347" s="2"/>
      <c r="D347" s="313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329"/>
      <c r="X347" s="329"/>
      <c r="Y347" s="329"/>
      <c r="Z347" s="329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2"/>
      <c r="C348" s="2"/>
      <c r="D348" s="313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329"/>
      <c r="X348" s="329"/>
      <c r="Y348" s="329"/>
      <c r="Z348" s="329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2"/>
      <c r="C349" s="2"/>
      <c r="D349" s="313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329"/>
      <c r="X349" s="329"/>
      <c r="Y349" s="329"/>
      <c r="Z349" s="329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2"/>
      <c r="C350" s="2"/>
      <c r="D350" s="313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329"/>
      <c r="X350" s="329"/>
      <c r="Y350" s="329"/>
      <c r="Z350" s="329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2"/>
      <c r="C351" s="2"/>
      <c r="D351" s="313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329"/>
      <c r="X351" s="329"/>
      <c r="Y351" s="329"/>
      <c r="Z351" s="329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2"/>
      <c r="C352" s="2"/>
      <c r="D352" s="313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329"/>
      <c r="X352" s="329"/>
      <c r="Y352" s="329"/>
      <c r="Z352" s="329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2"/>
      <c r="C353" s="2"/>
      <c r="D353" s="313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329"/>
      <c r="X353" s="329"/>
      <c r="Y353" s="329"/>
      <c r="Z353" s="329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2"/>
      <c r="C354" s="2"/>
      <c r="D354" s="313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329"/>
      <c r="X354" s="329"/>
      <c r="Y354" s="329"/>
      <c r="Z354" s="329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2"/>
      <c r="C355" s="2"/>
      <c r="D355" s="313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329"/>
      <c r="X355" s="329"/>
      <c r="Y355" s="329"/>
      <c r="Z355" s="329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2"/>
      <c r="C356" s="2"/>
      <c r="D356" s="313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329"/>
      <c r="X356" s="329"/>
      <c r="Y356" s="329"/>
      <c r="Z356" s="329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2"/>
      <c r="C357" s="2"/>
      <c r="D357" s="313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329"/>
      <c r="X357" s="329"/>
      <c r="Y357" s="329"/>
      <c r="Z357" s="329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2"/>
      <c r="C358" s="2"/>
      <c r="D358" s="313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329"/>
      <c r="X358" s="329"/>
      <c r="Y358" s="329"/>
      <c r="Z358" s="329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2"/>
      <c r="C359" s="2"/>
      <c r="D359" s="313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329"/>
      <c r="X359" s="329"/>
      <c r="Y359" s="329"/>
      <c r="Z359" s="329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2"/>
      <c r="C360" s="2"/>
      <c r="D360" s="313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329"/>
      <c r="X360" s="329"/>
      <c r="Y360" s="329"/>
      <c r="Z360" s="329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2"/>
      <c r="C361" s="2"/>
      <c r="D361" s="313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329"/>
      <c r="X361" s="329"/>
      <c r="Y361" s="329"/>
      <c r="Z361" s="329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2"/>
      <c r="C362" s="2"/>
      <c r="D362" s="313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329"/>
      <c r="X362" s="329"/>
      <c r="Y362" s="329"/>
      <c r="Z362" s="329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2"/>
      <c r="C363" s="2"/>
      <c r="D363" s="313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329"/>
      <c r="X363" s="329"/>
      <c r="Y363" s="329"/>
      <c r="Z363" s="329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2"/>
      <c r="C364" s="2"/>
      <c r="D364" s="313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329"/>
      <c r="X364" s="329"/>
      <c r="Y364" s="329"/>
      <c r="Z364" s="329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2"/>
      <c r="C365" s="2"/>
      <c r="D365" s="313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329"/>
      <c r="X365" s="329"/>
      <c r="Y365" s="329"/>
      <c r="Z365" s="329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2"/>
      <c r="C366" s="2"/>
      <c r="D366" s="313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329"/>
      <c r="X366" s="329"/>
      <c r="Y366" s="329"/>
      <c r="Z366" s="329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2"/>
      <c r="C367" s="2"/>
      <c r="D367" s="313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329"/>
      <c r="X367" s="329"/>
      <c r="Y367" s="329"/>
      <c r="Z367" s="329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2"/>
      <c r="C368" s="2"/>
      <c r="D368" s="313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329"/>
      <c r="X368" s="329"/>
      <c r="Y368" s="329"/>
      <c r="Z368" s="329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2"/>
      <c r="C369" s="2"/>
      <c r="D369" s="313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329"/>
      <c r="X369" s="329"/>
      <c r="Y369" s="329"/>
      <c r="Z369" s="329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2"/>
      <c r="C370" s="2"/>
      <c r="D370" s="313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329"/>
      <c r="X370" s="329"/>
      <c r="Y370" s="329"/>
      <c r="Z370" s="329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2"/>
      <c r="C371" s="2"/>
      <c r="D371" s="313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329"/>
      <c r="X371" s="329"/>
      <c r="Y371" s="329"/>
      <c r="Z371" s="329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2"/>
      <c r="C372" s="2"/>
      <c r="D372" s="313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329"/>
      <c r="X372" s="329"/>
      <c r="Y372" s="329"/>
      <c r="Z372" s="329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2"/>
      <c r="C373" s="2"/>
      <c r="D373" s="313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329"/>
      <c r="X373" s="329"/>
      <c r="Y373" s="329"/>
      <c r="Z373" s="329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2"/>
      <c r="C374" s="2"/>
      <c r="D374" s="313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329"/>
      <c r="X374" s="329"/>
      <c r="Y374" s="329"/>
      <c r="Z374" s="329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2"/>
      <c r="C375" s="2"/>
      <c r="D375" s="313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329"/>
      <c r="X375" s="329"/>
      <c r="Y375" s="329"/>
      <c r="Z375" s="329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2"/>
      <c r="C376" s="2"/>
      <c r="D376" s="313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329"/>
      <c r="X376" s="329"/>
      <c r="Y376" s="329"/>
      <c r="Z376" s="329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2"/>
      <c r="C377" s="2"/>
      <c r="D377" s="313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329"/>
      <c r="X377" s="329"/>
      <c r="Y377" s="329"/>
      <c r="Z377" s="329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2"/>
      <c r="C378" s="2"/>
      <c r="D378" s="313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329"/>
      <c r="X378" s="329"/>
      <c r="Y378" s="329"/>
      <c r="Z378" s="329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2"/>
      <c r="C379" s="2"/>
      <c r="D379" s="313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329"/>
      <c r="X379" s="329"/>
      <c r="Y379" s="329"/>
      <c r="Z379" s="329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2"/>
      <c r="C380" s="2"/>
      <c r="D380" s="313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329"/>
      <c r="X380" s="329"/>
      <c r="Y380" s="329"/>
      <c r="Z380" s="329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12"/>
      <c r="C381" s="2"/>
      <c r="D381" s="313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329"/>
      <c r="X381" s="329"/>
      <c r="Y381" s="329"/>
      <c r="Z381" s="329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12"/>
      <c r="C382" s="2"/>
      <c r="D382" s="313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329"/>
      <c r="X382" s="329"/>
      <c r="Y382" s="329"/>
      <c r="Z382" s="329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12"/>
      <c r="C383" s="2"/>
      <c r="D383" s="313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329"/>
      <c r="X383" s="329"/>
      <c r="Y383" s="329"/>
      <c r="Z383" s="329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12"/>
      <c r="C384" s="2"/>
      <c r="D384" s="313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329"/>
      <c r="X384" s="329"/>
      <c r="Y384" s="329"/>
      <c r="Z384" s="329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12"/>
      <c r="C385" s="2"/>
      <c r="D385" s="313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329"/>
      <c r="X385" s="329"/>
      <c r="Y385" s="329"/>
      <c r="Z385" s="329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12"/>
      <c r="C386" s="2"/>
      <c r="D386" s="313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329"/>
      <c r="X386" s="329"/>
      <c r="Y386" s="329"/>
      <c r="Z386" s="329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12"/>
      <c r="C387" s="2"/>
      <c r="D387" s="313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329"/>
      <c r="X387" s="329"/>
      <c r="Y387" s="329"/>
      <c r="Z387" s="329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12"/>
      <c r="C388" s="2"/>
      <c r="D388" s="313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329"/>
      <c r="X388" s="329"/>
      <c r="Y388" s="329"/>
      <c r="Z388" s="329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12"/>
      <c r="C389" s="2"/>
      <c r="D389" s="313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329"/>
      <c r="X389" s="329"/>
      <c r="Y389" s="329"/>
      <c r="Z389" s="329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312"/>
      <c r="C390" s="2"/>
      <c r="D390" s="313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329"/>
      <c r="X390" s="329"/>
      <c r="Y390" s="329"/>
      <c r="Z390" s="329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312"/>
      <c r="C391" s="2"/>
      <c r="D391" s="313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329"/>
      <c r="X391" s="329"/>
      <c r="Y391" s="329"/>
      <c r="Z391" s="329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312"/>
      <c r="C392" s="2"/>
      <c r="D392" s="313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329"/>
      <c r="X392" s="329"/>
      <c r="Y392" s="329"/>
      <c r="Z392" s="329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312"/>
      <c r="C393" s="2"/>
      <c r="D393" s="313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329"/>
      <c r="X393" s="329"/>
      <c r="Y393" s="329"/>
      <c r="Z393" s="329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312"/>
      <c r="C394" s="2"/>
      <c r="D394" s="313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329"/>
      <c r="X394" s="329"/>
      <c r="Y394" s="329"/>
      <c r="Z394" s="329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312"/>
      <c r="C395" s="2"/>
      <c r="D395" s="313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329"/>
      <c r="X395" s="329"/>
      <c r="Y395" s="329"/>
      <c r="Z395" s="329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312"/>
      <c r="C396" s="2"/>
      <c r="D396" s="313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329"/>
      <c r="X396" s="329"/>
      <c r="Y396" s="329"/>
      <c r="Z396" s="329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312"/>
      <c r="C397" s="2"/>
      <c r="D397" s="313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329"/>
      <c r="X397" s="329"/>
      <c r="Y397" s="329"/>
      <c r="Z397" s="329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312"/>
      <c r="C398" s="2"/>
      <c r="D398" s="313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329"/>
      <c r="X398" s="329"/>
      <c r="Y398" s="329"/>
      <c r="Z398" s="329"/>
      <c r="AA398" s="2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312"/>
      <c r="C399" s="2"/>
      <c r="D399" s="313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329"/>
      <c r="X399" s="329"/>
      <c r="Y399" s="329"/>
      <c r="Z399" s="329"/>
      <c r="AA399" s="2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312"/>
      <c r="C400" s="2"/>
      <c r="D400" s="313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329"/>
      <c r="X400" s="329"/>
      <c r="Y400" s="329"/>
      <c r="Z400" s="329"/>
      <c r="AA400" s="2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312"/>
      <c r="C401" s="2"/>
      <c r="D401" s="313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329"/>
      <c r="X401" s="329"/>
      <c r="Y401" s="329"/>
      <c r="Z401" s="329"/>
      <c r="AA401" s="2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312"/>
      <c r="C402" s="2"/>
      <c r="D402" s="313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329"/>
      <c r="X402" s="329"/>
      <c r="Y402" s="329"/>
      <c r="Z402" s="329"/>
      <c r="AA402" s="2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312"/>
      <c r="C403" s="2"/>
      <c r="D403" s="313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329"/>
      <c r="X403" s="329"/>
      <c r="Y403" s="329"/>
      <c r="Z403" s="329"/>
      <c r="AA403" s="2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312"/>
      <c r="C404" s="2"/>
      <c r="D404" s="313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329"/>
      <c r="X404" s="329"/>
      <c r="Y404" s="329"/>
      <c r="Z404" s="329"/>
      <c r="AA404" s="2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312"/>
      <c r="C405" s="2"/>
      <c r="D405" s="313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329"/>
      <c r="X405" s="329"/>
      <c r="Y405" s="329"/>
      <c r="Z405" s="329"/>
      <c r="AA405" s="2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312"/>
      <c r="C406" s="2"/>
      <c r="D406" s="313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329"/>
      <c r="X406" s="329"/>
      <c r="Y406" s="329"/>
      <c r="Z406" s="329"/>
      <c r="AA406" s="2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312"/>
      <c r="C407" s="2"/>
      <c r="D407" s="313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329"/>
      <c r="X407" s="329"/>
      <c r="Y407" s="329"/>
      <c r="Z407" s="329"/>
      <c r="AA407" s="2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312"/>
      <c r="C408" s="2"/>
      <c r="D408" s="313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329"/>
      <c r="X408" s="329"/>
      <c r="Y408" s="329"/>
      <c r="Z408" s="329"/>
      <c r="AA408" s="2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312"/>
      <c r="C409" s="2"/>
      <c r="D409" s="313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329"/>
      <c r="X409" s="329"/>
      <c r="Y409" s="329"/>
      <c r="Z409" s="329"/>
      <c r="AA409" s="2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312"/>
      <c r="C410" s="2"/>
      <c r="D410" s="313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329"/>
      <c r="X410" s="329"/>
      <c r="Y410" s="329"/>
      <c r="Z410" s="329"/>
      <c r="AA410" s="2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312"/>
      <c r="C411" s="2"/>
      <c r="D411" s="313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329"/>
      <c r="X411" s="329"/>
      <c r="Y411" s="329"/>
      <c r="Z411" s="329"/>
      <c r="AA411" s="2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312"/>
      <c r="C412" s="2"/>
      <c r="D412" s="313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329"/>
      <c r="X412" s="329"/>
      <c r="Y412" s="329"/>
      <c r="Z412" s="329"/>
      <c r="AA412" s="2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312"/>
      <c r="C413" s="2"/>
      <c r="D413" s="313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329"/>
      <c r="X413" s="329"/>
      <c r="Y413" s="329"/>
      <c r="Z413" s="329"/>
      <c r="AA413" s="2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312"/>
      <c r="C414" s="2"/>
      <c r="D414" s="313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329"/>
      <c r="X414" s="329"/>
      <c r="Y414" s="329"/>
      <c r="Z414" s="329"/>
      <c r="AA414" s="2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312"/>
      <c r="C415" s="2"/>
      <c r="D415" s="313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329"/>
      <c r="X415" s="329"/>
      <c r="Y415" s="329"/>
      <c r="Z415" s="329"/>
      <c r="AA415" s="2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312"/>
      <c r="C416" s="2"/>
      <c r="D416" s="313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329"/>
      <c r="X416" s="329"/>
      <c r="Y416" s="329"/>
      <c r="Z416" s="329"/>
      <c r="AA416" s="2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312"/>
      <c r="C417" s="2"/>
      <c r="D417" s="313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329"/>
      <c r="X417" s="329"/>
      <c r="Y417" s="329"/>
      <c r="Z417" s="329"/>
      <c r="AA417" s="2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312"/>
      <c r="C418" s="2"/>
      <c r="D418" s="313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329"/>
      <c r="X418" s="329"/>
      <c r="Y418" s="329"/>
      <c r="Z418" s="329"/>
      <c r="AA418" s="2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312"/>
      <c r="C419" s="2"/>
      <c r="D419" s="313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329"/>
      <c r="X419" s="329"/>
      <c r="Y419" s="329"/>
      <c r="Z419" s="329"/>
      <c r="AA419" s="2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312"/>
      <c r="C420" s="2"/>
      <c r="D420" s="313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329"/>
      <c r="X420" s="329"/>
      <c r="Y420" s="329"/>
      <c r="Z420" s="329"/>
      <c r="AA420" s="2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312"/>
      <c r="C421" s="2"/>
      <c r="D421" s="313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329"/>
      <c r="X421" s="329"/>
      <c r="Y421" s="329"/>
      <c r="Z421" s="329"/>
      <c r="AA421" s="2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312"/>
      <c r="C422" s="2"/>
      <c r="D422" s="313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329"/>
      <c r="X422" s="329"/>
      <c r="Y422" s="329"/>
      <c r="Z422" s="329"/>
      <c r="AA422" s="2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312"/>
      <c r="C423" s="2"/>
      <c r="D423" s="313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329"/>
      <c r="X423" s="329"/>
      <c r="Y423" s="329"/>
      <c r="Z423" s="329"/>
      <c r="AA423" s="2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312"/>
      <c r="C424" s="2"/>
      <c r="D424" s="313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329"/>
      <c r="X424" s="329"/>
      <c r="Y424" s="329"/>
      <c r="Z424" s="329"/>
      <c r="AA424" s="2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312"/>
      <c r="C425" s="2"/>
      <c r="D425" s="313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329"/>
      <c r="X425" s="329"/>
      <c r="Y425" s="329"/>
      <c r="Z425" s="329"/>
      <c r="AA425" s="2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313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329"/>
      <c r="X426" s="329"/>
      <c r="Y426" s="329"/>
      <c r="Z426" s="329"/>
      <c r="AA426" s="2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313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329"/>
      <c r="X427" s="329"/>
      <c r="Y427" s="329"/>
      <c r="Z427" s="329"/>
      <c r="AA427" s="2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313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329"/>
      <c r="X428" s="329"/>
      <c r="Y428" s="329"/>
      <c r="Z428" s="329"/>
      <c r="AA428" s="2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313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329"/>
      <c r="X429" s="329"/>
      <c r="Y429" s="329"/>
      <c r="Z429" s="329"/>
      <c r="AA429" s="2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313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329"/>
      <c r="X430" s="329"/>
      <c r="Y430" s="329"/>
      <c r="Z430" s="329"/>
      <c r="AA430" s="2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313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329"/>
      <c r="X431" s="329"/>
      <c r="Y431" s="329"/>
      <c r="Z431" s="329"/>
      <c r="AA431" s="2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313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329"/>
      <c r="X432" s="329"/>
      <c r="Y432" s="329"/>
      <c r="Z432" s="329"/>
      <c r="AA432" s="2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313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329"/>
      <c r="X433" s="329"/>
      <c r="Y433" s="329"/>
      <c r="Z433" s="329"/>
      <c r="AA433" s="2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313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329"/>
      <c r="X434" s="329"/>
      <c r="Y434" s="329"/>
      <c r="Z434" s="329"/>
      <c r="AA434" s="2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313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329"/>
      <c r="X435" s="329"/>
      <c r="Y435" s="329"/>
      <c r="Z435" s="329"/>
      <c r="AA435" s="2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313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329"/>
      <c r="X436" s="329"/>
      <c r="Y436" s="329"/>
      <c r="Z436" s="329"/>
      <c r="AA436" s="2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313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329"/>
      <c r="X437" s="329"/>
      <c r="Y437" s="329"/>
      <c r="Z437" s="329"/>
      <c r="AA437" s="2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313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329"/>
      <c r="X438" s="329"/>
      <c r="Y438" s="329"/>
      <c r="Z438" s="329"/>
      <c r="AA438" s="2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313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329"/>
      <c r="X439" s="329"/>
      <c r="Y439" s="329"/>
      <c r="Z439" s="329"/>
      <c r="AA439" s="2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313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329"/>
      <c r="X440" s="329"/>
      <c r="Y440" s="329"/>
      <c r="Z440" s="329"/>
      <c r="AA440" s="2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313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329"/>
      <c r="X441" s="329"/>
      <c r="Y441" s="329"/>
      <c r="Z441" s="329"/>
      <c r="AA441" s="2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313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329"/>
      <c r="X442" s="329"/>
      <c r="Y442" s="329"/>
      <c r="Z442" s="329"/>
      <c r="AA442" s="2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313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329"/>
      <c r="X443" s="329"/>
      <c r="Y443" s="329"/>
      <c r="Z443" s="329"/>
      <c r="AA443" s="2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313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329"/>
      <c r="X444" s="329"/>
      <c r="Y444" s="329"/>
      <c r="Z444" s="329"/>
      <c r="AA444" s="2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313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329"/>
      <c r="X445" s="329"/>
      <c r="Y445" s="329"/>
      <c r="Z445" s="329"/>
      <c r="AA445" s="2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313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329"/>
      <c r="X446" s="329"/>
      <c r="Y446" s="329"/>
      <c r="Z446" s="329"/>
      <c r="AA446" s="2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313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329"/>
      <c r="X447" s="329"/>
      <c r="Y447" s="329"/>
      <c r="Z447" s="329"/>
      <c r="AA447" s="2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313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329"/>
      <c r="X448" s="329"/>
      <c r="Y448" s="329"/>
      <c r="Z448" s="329"/>
      <c r="AA448" s="2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313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329"/>
      <c r="X449" s="329"/>
      <c r="Y449" s="329"/>
      <c r="Z449" s="329"/>
      <c r="AA449" s="2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313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329"/>
      <c r="X450" s="329"/>
      <c r="Y450" s="329"/>
      <c r="Z450" s="329"/>
      <c r="AA450" s="2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313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329"/>
      <c r="X451" s="329"/>
      <c r="Y451" s="329"/>
      <c r="Z451" s="329"/>
      <c r="AA451" s="2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313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329"/>
      <c r="X452" s="329"/>
      <c r="Y452" s="329"/>
      <c r="Z452" s="329"/>
      <c r="AA452" s="2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313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329"/>
      <c r="X453" s="329"/>
      <c r="Y453" s="329"/>
      <c r="Z453" s="329"/>
      <c r="AA453" s="2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313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329"/>
      <c r="X454" s="329"/>
      <c r="Y454" s="329"/>
      <c r="Z454" s="329"/>
      <c r="AA454" s="2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313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329"/>
      <c r="X455" s="329"/>
      <c r="Y455" s="329"/>
      <c r="Z455" s="329"/>
      <c r="AA455" s="2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313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329"/>
      <c r="X456" s="329"/>
      <c r="Y456" s="329"/>
      <c r="Z456" s="329"/>
      <c r="AA456" s="2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313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329"/>
      <c r="X457" s="329"/>
      <c r="Y457" s="329"/>
      <c r="Z457" s="329"/>
      <c r="AA457" s="2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313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329"/>
      <c r="X458" s="329"/>
      <c r="Y458" s="329"/>
      <c r="Z458" s="329"/>
      <c r="AA458" s="2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313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329"/>
      <c r="X459" s="329"/>
      <c r="Y459" s="329"/>
      <c r="Z459" s="329"/>
      <c r="AA459" s="2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313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329"/>
      <c r="X460" s="329"/>
      <c r="Y460" s="329"/>
      <c r="Z460" s="329"/>
      <c r="AA460" s="2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313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329"/>
      <c r="X461" s="329"/>
      <c r="Y461" s="329"/>
      <c r="Z461" s="329"/>
      <c r="AA461" s="2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313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329"/>
      <c r="X462" s="329"/>
      <c r="Y462" s="329"/>
      <c r="Z462" s="329"/>
      <c r="AA462" s="2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313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329"/>
      <c r="X463" s="329"/>
      <c r="Y463" s="329"/>
      <c r="Z463" s="329"/>
      <c r="AA463" s="2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313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329"/>
      <c r="X464" s="329"/>
      <c r="Y464" s="329"/>
      <c r="Z464" s="329"/>
      <c r="AA464" s="2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313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329"/>
      <c r="X465" s="329"/>
      <c r="Y465" s="329"/>
      <c r="Z465" s="329"/>
      <c r="AA465" s="2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313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329"/>
      <c r="X466" s="329"/>
      <c r="Y466" s="329"/>
      <c r="Z466" s="329"/>
      <c r="AA466" s="2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313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329"/>
      <c r="X467" s="329"/>
      <c r="Y467" s="329"/>
      <c r="Z467" s="329"/>
      <c r="AA467" s="2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313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329"/>
      <c r="X468" s="329"/>
      <c r="Y468" s="329"/>
      <c r="Z468" s="329"/>
      <c r="AA468" s="2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313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329"/>
      <c r="X469" s="329"/>
      <c r="Y469" s="329"/>
      <c r="Z469" s="329"/>
      <c r="AA469" s="2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313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329"/>
      <c r="X470" s="329"/>
      <c r="Y470" s="329"/>
      <c r="Z470" s="329"/>
      <c r="AA470" s="2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313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329"/>
      <c r="X471" s="329"/>
      <c r="Y471" s="329"/>
      <c r="Z471" s="329"/>
      <c r="AA471" s="2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313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329"/>
      <c r="X472" s="329"/>
      <c r="Y472" s="329"/>
      <c r="Z472" s="329"/>
      <c r="AA472" s="2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313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329"/>
      <c r="X473" s="329"/>
      <c r="Y473" s="329"/>
      <c r="Z473" s="329"/>
      <c r="AA473" s="2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313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329"/>
      <c r="X474" s="329"/>
      <c r="Y474" s="329"/>
      <c r="Z474" s="329"/>
      <c r="AA474" s="2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313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329"/>
      <c r="X475" s="329"/>
      <c r="Y475" s="329"/>
      <c r="Z475" s="329"/>
      <c r="AA475" s="2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313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329"/>
      <c r="X476" s="329"/>
      <c r="Y476" s="329"/>
      <c r="Z476" s="329"/>
      <c r="AA476" s="2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313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329"/>
      <c r="X477" s="329"/>
      <c r="Y477" s="329"/>
      <c r="Z477" s="329"/>
      <c r="AA477" s="2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313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329"/>
      <c r="X478" s="329"/>
      <c r="Y478" s="329"/>
      <c r="Z478" s="329"/>
      <c r="AA478" s="2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313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329"/>
      <c r="X479" s="329"/>
      <c r="Y479" s="329"/>
      <c r="Z479" s="329"/>
      <c r="AA479" s="2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313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329"/>
      <c r="X480" s="329"/>
      <c r="Y480" s="329"/>
      <c r="Z480" s="329"/>
      <c r="AA480" s="2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313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329"/>
      <c r="X481" s="329"/>
      <c r="Y481" s="329"/>
      <c r="Z481" s="329"/>
      <c r="AA481" s="2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313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329"/>
      <c r="X482" s="329"/>
      <c r="Y482" s="329"/>
      <c r="Z482" s="329"/>
      <c r="AA482" s="2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313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329"/>
      <c r="X483" s="329"/>
      <c r="Y483" s="329"/>
      <c r="Z483" s="329"/>
      <c r="AA483" s="2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313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329"/>
      <c r="X484" s="329"/>
      <c r="Y484" s="329"/>
      <c r="Z484" s="329"/>
      <c r="AA484" s="2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313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329"/>
      <c r="X485" s="329"/>
      <c r="Y485" s="329"/>
      <c r="Z485" s="329"/>
      <c r="AA485" s="2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313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329"/>
      <c r="X486" s="329"/>
      <c r="Y486" s="329"/>
      <c r="Z486" s="329"/>
      <c r="AA486" s="2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313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329"/>
      <c r="X487" s="329"/>
      <c r="Y487" s="329"/>
      <c r="Z487" s="329"/>
      <c r="AA487" s="2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313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329"/>
      <c r="X488" s="329"/>
      <c r="Y488" s="329"/>
      <c r="Z488" s="329"/>
      <c r="AA488" s="2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313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329"/>
      <c r="X489" s="329"/>
      <c r="Y489" s="329"/>
      <c r="Z489" s="329"/>
      <c r="AA489" s="2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313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329"/>
      <c r="X490" s="329"/>
      <c r="Y490" s="329"/>
      <c r="Z490" s="329"/>
      <c r="AA490" s="2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313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329"/>
      <c r="X491" s="329"/>
      <c r="Y491" s="329"/>
      <c r="Z491" s="329"/>
      <c r="AA491" s="2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313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329"/>
      <c r="X492" s="329"/>
      <c r="Y492" s="329"/>
      <c r="Z492" s="329"/>
      <c r="AA492" s="2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313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329"/>
      <c r="X493" s="329"/>
      <c r="Y493" s="329"/>
      <c r="Z493" s="329"/>
      <c r="AA493" s="2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313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329"/>
      <c r="X494" s="329"/>
      <c r="Y494" s="329"/>
      <c r="Z494" s="329"/>
      <c r="AA494" s="2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313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329"/>
      <c r="X495" s="329"/>
      <c r="Y495" s="329"/>
      <c r="Z495" s="329"/>
      <c r="AA495" s="2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313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329"/>
      <c r="X496" s="329"/>
      <c r="Y496" s="329"/>
      <c r="Z496" s="329"/>
      <c r="AA496" s="2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313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329"/>
      <c r="X497" s="329"/>
      <c r="Y497" s="329"/>
      <c r="Z497" s="329"/>
      <c r="AA497" s="2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313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329"/>
      <c r="X498" s="329"/>
      <c r="Y498" s="329"/>
      <c r="Z498" s="329"/>
      <c r="AA498" s="2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313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329"/>
      <c r="X499" s="329"/>
      <c r="Y499" s="329"/>
      <c r="Z499" s="329"/>
      <c r="AA499" s="2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313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329"/>
      <c r="X500" s="329"/>
      <c r="Y500" s="329"/>
      <c r="Z500" s="329"/>
      <c r="AA500" s="2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313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329"/>
      <c r="X501" s="329"/>
      <c r="Y501" s="329"/>
      <c r="Z501" s="329"/>
      <c r="AA501" s="2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313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329"/>
      <c r="X502" s="329"/>
      <c r="Y502" s="329"/>
      <c r="Z502" s="329"/>
      <c r="AA502" s="2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313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329"/>
      <c r="X503" s="329"/>
      <c r="Y503" s="329"/>
      <c r="Z503" s="329"/>
      <c r="AA503" s="2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313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329"/>
      <c r="X504" s="329"/>
      <c r="Y504" s="329"/>
      <c r="Z504" s="329"/>
      <c r="AA504" s="2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313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329"/>
      <c r="X505" s="329"/>
      <c r="Y505" s="329"/>
      <c r="Z505" s="329"/>
      <c r="AA505" s="2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313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329"/>
      <c r="X506" s="329"/>
      <c r="Y506" s="329"/>
      <c r="Z506" s="329"/>
      <c r="AA506" s="2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313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329"/>
      <c r="X507" s="329"/>
      <c r="Y507" s="329"/>
      <c r="Z507" s="329"/>
      <c r="AA507" s="2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313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329"/>
      <c r="X508" s="329"/>
      <c r="Y508" s="329"/>
      <c r="Z508" s="329"/>
      <c r="AA508" s="2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313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329"/>
      <c r="X509" s="329"/>
      <c r="Y509" s="329"/>
      <c r="Z509" s="329"/>
      <c r="AA509" s="2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313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329"/>
      <c r="X510" s="329"/>
      <c r="Y510" s="329"/>
      <c r="Z510" s="329"/>
      <c r="AA510" s="2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313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329"/>
      <c r="X511" s="329"/>
      <c r="Y511" s="329"/>
      <c r="Z511" s="329"/>
      <c r="AA511" s="2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313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329"/>
      <c r="X512" s="329"/>
      <c r="Y512" s="329"/>
      <c r="Z512" s="329"/>
      <c r="AA512" s="2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313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329"/>
      <c r="X513" s="329"/>
      <c r="Y513" s="329"/>
      <c r="Z513" s="329"/>
      <c r="AA513" s="2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313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329"/>
      <c r="X514" s="329"/>
      <c r="Y514" s="329"/>
      <c r="Z514" s="329"/>
      <c r="AA514" s="2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313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329"/>
      <c r="X515" s="329"/>
      <c r="Y515" s="329"/>
      <c r="Z515" s="329"/>
      <c r="AA515" s="2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313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329"/>
      <c r="X516" s="329"/>
      <c r="Y516" s="329"/>
      <c r="Z516" s="329"/>
      <c r="AA516" s="2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313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329"/>
      <c r="X517" s="329"/>
      <c r="Y517" s="329"/>
      <c r="Z517" s="329"/>
      <c r="AA517" s="2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313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329"/>
      <c r="X518" s="329"/>
      <c r="Y518" s="329"/>
      <c r="Z518" s="329"/>
      <c r="AA518" s="2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313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329"/>
      <c r="X519" s="329"/>
      <c r="Y519" s="329"/>
      <c r="Z519" s="329"/>
      <c r="AA519" s="2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313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329"/>
      <c r="X520" s="329"/>
      <c r="Y520" s="329"/>
      <c r="Z520" s="329"/>
      <c r="AA520" s="2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313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329"/>
      <c r="X521" s="329"/>
      <c r="Y521" s="329"/>
      <c r="Z521" s="329"/>
      <c r="AA521" s="2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313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329"/>
      <c r="X522" s="329"/>
      <c r="Y522" s="329"/>
      <c r="Z522" s="329"/>
      <c r="AA522" s="2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313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329"/>
      <c r="X523" s="329"/>
      <c r="Y523" s="329"/>
      <c r="Z523" s="329"/>
      <c r="AA523" s="2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313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329"/>
      <c r="X524" s="329"/>
      <c r="Y524" s="329"/>
      <c r="Z524" s="329"/>
      <c r="AA524" s="2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313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329"/>
      <c r="X525" s="329"/>
      <c r="Y525" s="329"/>
      <c r="Z525" s="329"/>
      <c r="AA525" s="2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313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329"/>
      <c r="X526" s="329"/>
      <c r="Y526" s="329"/>
      <c r="Z526" s="329"/>
      <c r="AA526" s="2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313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329"/>
      <c r="X527" s="329"/>
      <c r="Y527" s="329"/>
      <c r="Z527" s="329"/>
      <c r="AA527" s="2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313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329"/>
      <c r="X528" s="329"/>
      <c r="Y528" s="329"/>
      <c r="Z528" s="329"/>
      <c r="AA528" s="2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313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329"/>
      <c r="X529" s="329"/>
      <c r="Y529" s="329"/>
      <c r="Z529" s="329"/>
      <c r="AA529" s="2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313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329"/>
      <c r="X530" s="329"/>
      <c r="Y530" s="329"/>
      <c r="Z530" s="329"/>
      <c r="AA530" s="2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313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329"/>
      <c r="X531" s="329"/>
      <c r="Y531" s="329"/>
      <c r="Z531" s="329"/>
      <c r="AA531" s="2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313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329"/>
      <c r="X532" s="329"/>
      <c r="Y532" s="329"/>
      <c r="Z532" s="329"/>
      <c r="AA532" s="2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313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329"/>
      <c r="X533" s="329"/>
      <c r="Y533" s="329"/>
      <c r="Z533" s="329"/>
      <c r="AA533" s="2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313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329"/>
      <c r="X534" s="329"/>
      <c r="Y534" s="329"/>
      <c r="Z534" s="329"/>
      <c r="AA534" s="2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313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329"/>
      <c r="X535" s="329"/>
      <c r="Y535" s="329"/>
      <c r="Z535" s="329"/>
      <c r="AA535" s="2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313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329"/>
      <c r="X536" s="329"/>
      <c r="Y536" s="329"/>
      <c r="Z536" s="329"/>
      <c r="AA536" s="2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313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329"/>
      <c r="X537" s="329"/>
      <c r="Y537" s="329"/>
      <c r="Z537" s="329"/>
      <c r="AA537" s="2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313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329"/>
      <c r="X538" s="329"/>
      <c r="Y538" s="329"/>
      <c r="Z538" s="329"/>
      <c r="AA538" s="2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313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329"/>
      <c r="X539" s="329"/>
      <c r="Y539" s="329"/>
      <c r="Z539" s="329"/>
      <c r="AA539" s="2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313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329"/>
      <c r="X540" s="329"/>
      <c r="Y540" s="329"/>
      <c r="Z540" s="329"/>
      <c r="AA540" s="2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313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329"/>
      <c r="X541" s="329"/>
      <c r="Y541" s="329"/>
      <c r="Z541" s="329"/>
      <c r="AA541" s="2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313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329"/>
      <c r="X542" s="329"/>
      <c r="Y542" s="329"/>
      <c r="Z542" s="329"/>
      <c r="AA542" s="2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313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329"/>
      <c r="X543" s="329"/>
      <c r="Y543" s="329"/>
      <c r="Z543" s="329"/>
      <c r="AA543" s="2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313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329"/>
      <c r="X544" s="329"/>
      <c r="Y544" s="329"/>
      <c r="Z544" s="329"/>
      <c r="AA544" s="2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313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329"/>
      <c r="X545" s="329"/>
      <c r="Y545" s="329"/>
      <c r="Z545" s="329"/>
      <c r="AA545" s="2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313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329"/>
      <c r="X546" s="329"/>
      <c r="Y546" s="329"/>
      <c r="Z546" s="329"/>
      <c r="AA546" s="2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313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329"/>
      <c r="X547" s="329"/>
      <c r="Y547" s="329"/>
      <c r="Z547" s="329"/>
      <c r="AA547" s="2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313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329"/>
      <c r="X548" s="329"/>
      <c r="Y548" s="329"/>
      <c r="Z548" s="329"/>
      <c r="AA548" s="2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313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329"/>
      <c r="X549" s="329"/>
      <c r="Y549" s="329"/>
      <c r="Z549" s="329"/>
      <c r="AA549" s="2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313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329"/>
      <c r="X550" s="329"/>
      <c r="Y550" s="329"/>
      <c r="Z550" s="329"/>
      <c r="AA550" s="2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313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329"/>
      <c r="X551" s="329"/>
      <c r="Y551" s="329"/>
      <c r="Z551" s="329"/>
      <c r="AA551" s="2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313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329"/>
      <c r="X552" s="329"/>
      <c r="Y552" s="329"/>
      <c r="Z552" s="329"/>
      <c r="AA552" s="2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313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329"/>
      <c r="X553" s="329"/>
      <c r="Y553" s="329"/>
      <c r="Z553" s="329"/>
      <c r="AA553" s="2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313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329"/>
      <c r="X554" s="329"/>
      <c r="Y554" s="329"/>
      <c r="Z554" s="329"/>
      <c r="AA554" s="2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313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329"/>
      <c r="X555" s="329"/>
      <c r="Y555" s="329"/>
      <c r="Z555" s="329"/>
      <c r="AA555" s="2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313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329"/>
      <c r="X556" s="329"/>
      <c r="Y556" s="329"/>
      <c r="Z556" s="329"/>
      <c r="AA556" s="2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313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329"/>
      <c r="X557" s="329"/>
      <c r="Y557" s="329"/>
      <c r="Z557" s="329"/>
      <c r="AA557" s="2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313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329"/>
      <c r="X558" s="329"/>
      <c r="Y558" s="329"/>
      <c r="Z558" s="329"/>
      <c r="AA558" s="2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313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329"/>
      <c r="X559" s="329"/>
      <c r="Y559" s="329"/>
      <c r="Z559" s="329"/>
      <c r="AA559" s="2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313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329"/>
      <c r="X560" s="329"/>
      <c r="Y560" s="329"/>
      <c r="Z560" s="329"/>
      <c r="AA560" s="2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313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329"/>
      <c r="X561" s="329"/>
      <c r="Y561" s="329"/>
      <c r="Z561" s="329"/>
      <c r="AA561" s="2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313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329"/>
      <c r="X562" s="329"/>
      <c r="Y562" s="329"/>
      <c r="Z562" s="329"/>
      <c r="AA562" s="2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313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329"/>
      <c r="X563" s="329"/>
      <c r="Y563" s="329"/>
      <c r="Z563" s="329"/>
      <c r="AA563" s="2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313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329"/>
      <c r="X564" s="329"/>
      <c r="Y564" s="329"/>
      <c r="Z564" s="329"/>
      <c r="AA564" s="2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313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329"/>
      <c r="X565" s="329"/>
      <c r="Y565" s="329"/>
      <c r="Z565" s="329"/>
      <c r="AA565" s="2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313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329"/>
      <c r="X566" s="329"/>
      <c r="Y566" s="329"/>
      <c r="Z566" s="329"/>
      <c r="AA566" s="2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313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329"/>
      <c r="X567" s="329"/>
      <c r="Y567" s="329"/>
      <c r="Z567" s="329"/>
      <c r="AA567" s="2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313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329"/>
      <c r="X568" s="329"/>
      <c r="Y568" s="329"/>
      <c r="Z568" s="329"/>
      <c r="AA568" s="2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313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329"/>
      <c r="X569" s="329"/>
      <c r="Y569" s="329"/>
      <c r="Z569" s="329"/>
      <c r="AA569" s="2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313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329"/>
      <c r="X570" s="329"/>
      <c r="Y570" s="329"/>
      <c r="Z570" s="329"/>
      <c r="AA570" s="2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313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329"/>
      <c r="X571" s="329"/>
      <c r="Y571" s="329"/>
      <c r="Z571" s="329"/>
      <c r="AA571" s="2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313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329"/>
      <c r="X572" s="329"/>
      <c r="Y572" s="329"/>
      <c r="Z572" s="329"/>
      <c r="AA572" s="2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313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329"/>
      <c r="X573" s="329"/>
      <c r="Y573" s="329"/>
      <c r="Z573" s="329"/>
      <c r="AA573" s="2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313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329"/>
      <c r="X574" s="329"/>
      <c r="Y574" s="329"/>
      <c r="Z574" s="329"/>
      <c r="AA574" s="2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313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329"/>
      <c r="X575" s="329"/>
      <c r="Y575" s="329"/>
      <c r="Z575" s="329"/>
      <c r="AA575" s="2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313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329"/>
      <c r="X576" s="329"/>
      <c r="Y576" s="329"/>
      <c r="Z576" s="329"/>
      <c r="AA576" s="2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313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329"/>
      <c r="X577" s="329"/>
      <c r="Y577" s="329"/>
      <c r="Z577" s="329"/>
      <c r="AA577" s="2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313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329"/>
      <c r="X578" s="329"/>
      <c r="Y578" s="329"/>
      <c r="Z578" s="329"/>
      <c r="AA578" s="2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313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329"/>
      <c r="X579" s="329"/>
      <c r="Y579" s="329"/>
      <c r="Z579" s="329"/>
      <c r="AA579" s="2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313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329"/>
      <c r="X580" s="329"/>
      <c r="Y580" s="329"/>
      <c r="Z580" s="329"/>
      <c r="AA580" s="2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313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329"/>
      <c r="X581" s="329"/>
      <c r="Y581" s="329"/>
      <c r="Z581" s="329"/>
      <c r="AA581" s="2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313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329"/>
      <c r="X582" s="329"/>
      <c r="Y582" s="329"/>
      <c r="Z582" s="329"/>
      <c r="AA582" s="2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313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329"/>
      <c r="X583" s="329"/>
      <c r="Y583" s="329"/>
      <c r="Z583" s="329"/>
      <c r="AA583" s="2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313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329"/>
      <c r="X584" s="329"/>
      <c r="Y584" s="329"/>
      <c r="Z584" s="329"/>
      <c r="AA584" s="2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313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329"/>
      <c r="X585" s="329"/>
      <c r="Y585" s="329"/>
      <c r="Z585" s="329"/>
      <c r="AA585" s="2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313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329"/>
      <c r="X586" s="329"/>
      <c r="Y586" s="329"/>
      <c r="Z586" s="329"/>
      <c r="AA586" s="2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313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329"/>
      <c r="X587" s="329"/>
      <c r="Y587" s="329"/>
      <c r="Z587" s="329"/>
      <c r="AA587" s="2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313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329"/>
      <c r="X588" s="329"/>
      <c r="Y588" s="329"/>
      <c r="Z588" s="329"/>
      <c r="AA588" s="2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313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329"/>
      <c r="X589" s="329"/>
      <c r="Y589" s="329"/>
      <c r="Z589" s="329"/>
      <c r="AA589" s="2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313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329"/>
      <c r="X590" s="329"/>
      <c r="Y590" s="329"/>
      <c r="Z590" s="329"/>
      <c r="AA590" s="2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313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329"/>
      <c r="X591" s="329"/>
      <c r="Y591" s="329"/>
      <c r="Z591" s="329"/>
      <c r="AA591" s="2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313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329"/>
      <c r="X592" s="329"/>
      <c r="Y592" s="329"/>
      <c r="Z592" s="329"/>
      <c r="AA592" s="2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313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329"/>
      <c r="X593" s="329"/>
      <c r="Y593" s="329"/>
      <c r="Z593" s="329"/>
      <c r="AA593" s="2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313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329"/>
      <c r="X594" s="329"/>
      <c r="Y594" s="329"/>
      <c r="Z594" s="329"/>
      <c r="AA594" s="2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313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329"/>
      <c r="X595" s="329"/>
      <c r="Y595" s="329"/>
      <c r="Z595" s="329"/>
      <c r="AA595" s="2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313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329"/>
      <c r="X596" s="329"/>
      <c r="Y596" s="329"/>
      <c r="Z596" s="329"/>
      <c r="AA596" s="2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313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329"/>
      <c r="X597" s="329"/>
      <c r="Y597" s="329"/>
      <c r="Z597" s="329"/>
      <c r="AA597" s="2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313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329"/>
      <c r="X598" s="329"/>
      <c r="Y598" s="329"/>
      <c r="Z598" s="329"/>
      <c r="AA598" s="2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313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329"/>
      <c r="X599" s="329"/>
      <c r="Y599" s="329"/>
      <c r="Z599" s="329"/>
      <c r="AA599" s="2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313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329"/>
      <c r="X600" s="329"/>
      <c r="Y600" s="329"/>
      <c r="Z600" s="329"/>
      <c r="AA600" s="2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313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329"/>
      <c r="X601" s="329"/>
      <c r="Y601" s="329"/>
      <c r="Z601" s="329"/>
      <c r="AA601" s="2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313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329"/>
      <c r="X602" s="329"/>
      <c r="Y602" s="329"/>
      <c r="Z602" s="329"/>
      <c r="AA602" s="2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313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329"/>
      <c r="X603" s="329"/>
      <c r="Y603" s="329"/>
      <c r="Z603" s="329"/>
      <c r="AA603" s="2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313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329"/>
      <c r="X604" s="329"/>
      <c r="Y604" s="329"/>
      <c r="Z604" s="329"/>
      <c r="AA604" s="2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313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329"/>
      <c r="X605" s="329"/>
      <c r="Y605" s="329"/>
      <c r="Z605" s="329"/>
      <c r="AA605" s="2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313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329"/>
      <c r="X606" s="329"/>
      <c r="Y606" s="329"/>
      <c r="Z606" s="329"/>
      <c r="AA606" s="2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313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329"/>
      <c r="X607" s="329"/>
      <c r="Y607" s="329"/>
      <c r="Z607" s="329"/>
      <c r="AA607" s="2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313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329"/>
      <c r="X608" s="329"/>
      <c r="Y608" s="329"/>
      <c r="Z608" s="329"/>
      <c r="AA608" s="2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313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329"/>
      <c r="X609" s="329"/>
      <c r="Y609" s="329"/>
      <c r="Z609" s="329"/>
      <c r="AA609" s="2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313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329"/>
      <c r="X610" s="329"/>
      <c r="Y610" s="329"/>
      <c r="Z610" s="329"/>
      <c r="AA610" s="2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313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329"/>
      <c r="X611" s="329"/>
      <c r="Y611" s="329"/>
      <c r="Z611" s="329"/>
      <c r="AA611" s="2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313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329"/>
      <c r="X612" s="329"/>
      <c r="Y612" s="329"/>
      <c r="Z612" s="329"/>
      <c r="AA612" s="2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313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329"/>
      <c r="X613" s="329"/>
      <c r="Y613" s="329"/>
      <c r="Z613" s="329"/>
      <c r="AA613" s="2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313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329"/>
      <c r="X614" s="329"/>
      <c r="Y614" s="329"/>
      <c r="Z614" s="329"/>
      <c r="AA614" s="2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313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329"/>
      <c r="X615" s="329"/>
      <c r="Y615" s="329"/>
      <c r="Z615" s="329"/>
      <c r="AA615" s="2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313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329"/>
      <c r="X616" s="329"/>
      <c r="Y616" s="329"/>
      <c r="Z616" s="329"/>
      <c r="AA616" s="2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313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329"/>
      <c r="X617" s="329"/>
      <c r="Y617" s="329"/>
      <c r="Z617" s="329"/>
      <c r="AA617" s="2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313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329"/>
      <c r="X618" s="329"/>
      <c r="Y618" s="329"/>
      <c r="Z618" s="329"/>
      <c r="AA618" s="2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313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329"/>
      <c r="X619" s="329"/>
      <c r="Y619" s="329"/>
      <c r="Z619" s="329"/>
      <c r="AA619" s="2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313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329"/>
      <c r="X620" s="329"/>
      <c r="Y620" s="329"/>
      <c r="Z620" s="329"/>
      <c r="AA620" s="2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313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329"/>
      <c r="X621" s="329"/>
      <c r="Y621" s="329"/>
      <c r="Z621" s="329"/>
      <c r="AA621" s="2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313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329"/>
      <c r="X622" s="329"/>
      <c r="Y622" s="329"/>
      <c r="Z622" s="329"/>
      <c r="AA622" s="2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313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329"/>
      <c r="X623" s="329"/>
      <c r="Y623" s="329"/>
      <c r="Z623" s="329"/>
      <c r="AA623" s="2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313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329"/>
      <c r="X624" s="329"/>
      <c r="Y624" s="329"/>
      <c r="Z624" s="329"/>
      <c r="AA624" s="2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313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329"/>
      <c r="X625" s="329"/>
      <c r="Y625" s="329"/>
      <c r="Z625" s="329"/>
      <c r="AA625" s="2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313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329"/>
      <c r="X626" s="329"/>
      <c r="Y626" s="329"/>
      <c r="Z626" s="329"/>
      <c r="AA626" s="2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313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329"/>
      <c r="X627" s="329"/>
      <c r="Y627" s="329"/>
      <c r="Z627" s="329"/>
      <c r="AA627" s="2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313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329"/>
      <c r="X628" s="329"/>
      <c r="Y628" s="329"/>
      <c r="Z628" s="329"/>
      <c r="AA628" s="2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313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329"/>
      <c r="X629" s="329"/>
      <c r="Y629" s="329"/>
      <c r="Z629" s="329"/>
      <c r="AA629" s="2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313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329"/>
      <c r="X630" s="329"/>
      <c r="Y630" s="329"/>
      <c r="Z630" s="329"/>
      <c r="AA630" s="2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313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329"/>
      <c r="X631" s="329"/>
      <c r="Y631" s="329"/>
      <c r="Z631" s="329"/>
      <c r="AA631" s="2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313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329"/>
      <c r="X632" s="329"/>
      <c r="Y632" s="329"/>
      <c r="Z632" s="329"/>
      <c r="AA632" s="2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313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329"/>
      <c r="X633" s="329"/>
      <c r="Y633" s="329"/>
      <c r="Z633" s="329"/>
      <c r="AA633" s="2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313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329"/>
      <c r="X634" s="329"/>
      <c r="Y634" s="329"/>
      <c r="Z634" s="329"/>
      <c r="AA634" s="2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313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329"/>
      <c r="X635" s="329"/>
      <c r="Y635" s="329"/>
      <c r="Z635" s="329"/>
      <c r="AA635" s="2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313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329"/>
      <c r="X636" s="329"/>
      <c r="Y636" s="329"/>
      <c r="Z636" s="329"/>
      <c r="AA636" s="2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313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329"/>
      <c r="X637" s="329"/>
      <c r="Y637" s="329"/>
      <c r="Z637" s="329"/>
      <c r="AA637" s="2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313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329"/>
      <c r="X638" s="329"/>
      <c r="Y638" s="329"/>
      <c r="Z638" s="329"/>
      <c r="AA638" s="2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313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329"/>
      <c r="X639" s="329"/>
      <c r="Y639" s="329"/>
      <c r="Z639" s="329"/>
      <c r="AA639" s="2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313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329"/>
      <c r="X640" s="329"/>
      <c r="Y640" s="329"/>
      <c r="Z640" s="329"/>
      <c r="AA640" s="2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313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329"/>
      <c r="X641" s="329"/>
      <c r="Y641" s="329"/>
      <c r="Z641" s="329"/>
      <c r="AA641" s="2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313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329"/>
      <c r="X642" s="329"/>
      <c r="Y642" s="329"/>
      <c r="Z642" s="329"/>
      <c r="AA642" s="2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313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329"/>
      <c r="X643" s="329"/>
      <c r="Y643" s="329"/>
      <c r="Z643" s="329"/>
      <c r="AA643" s="2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313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329"/>
      <c r="X644" s="329"/>
      <c r="Y644" s="329"/>
      <c r="Z644" s="329"/>
      <c r="AA644" s="2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313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329"/>
      <c r="X645" s="329"/>
      <c r="Y645" s="329"/>
      <c r="Z645" s="329"/>
      <c r="AA645" s="2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313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329"/>
      <c r="X646" s="329"/>
      <c r="Y646" s="329"/>
      <c r="Z646" s="329"/>
      <c r="AA646" s="2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313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329"/>
      <c r="X647" s="329"/>
      <c r="Y647" s="329"/>
      <c r="Z647" s="329"/>
      <c r="AA647" s="2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313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329"/>
      <c r="X648" s="329"/>
      <c r="Y648" s="329"/>
      <c r="Z648" s="329"/>
      <c r="AA648" s="2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313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329"/>
      <c r="X649" s="329"/>
      <c r="Y649" s="329"/>
      <c r="Z649" s="329"/>
      <c r="AA649" s="2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313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329"/>
      <c r="X650" s="329"/>
      <c r="Y650" s="329"/>
      <c r="Z650" s="329"/>
      <c r="AA650" s="2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313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329"/>
      <c r="X651" s="329"/>
      <c r="Y651" s="329"/>
      <c r="Z651" s="329"/>
      <c r="AA651" s="2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313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329"/>
      <c r="X652" s="329"/>
      <c r="Y652" s="329"/>
      <c r="Z652" s="329"/>
      <c r="AA652" s="2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313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329"/>
      <c r="X653" s="329"/>
      <c r="Y653" s="329"/>
      <c r="Z653" s="329"/>
      <c r="AA653" s="2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313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329"/>
      <c r="X654" s="329"/>
      <c r="Y654" s="329"/>
      <c r="Z654" s="329"/>
      <c r="AA654" s="2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313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329"/>
      <c r="X655" s="329"/>
      <c r="Y655" s="329"/>
      <c r="Z655" s="329"/>
      <c r="AA655" s="2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313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329"/>
      <c r="X656" s="329"/>
      <c r="Y656" s="329"/>
      <c r="Z656" s="329"/>
      <c r="AA656" s="2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313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329"/>
      <c r="X657" s="329"/>
      <c r="Y657" s="329"/>
      <c r="Z657" s="329"/>
      <c r="AA657" s="2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313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329"/>
      <c r="X658" s="329"/>
      <c r="Y658" s="329"/>
      <c r="Z658" s="329"/>
      <c r="AA658" s="2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313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329"/>
      <c r="X659" s="329"/>
      <c r="Y659" s="329"/>
      <c r="Z659" s="329"/>
      <c r="AA659" s="2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313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329"/>
      <c r="X660" s="329"/>
      <c r="Y660" s="329"/>
      <c r="Z660" s="329"/>
      <c r="AA660" s="2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313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329"/>
      <c r="X661" s="329"/>
      <c r="Y661" s="329"/>
      <c r="Z661" s="329"/>
      <c r="AA661" s="2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313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329"/>
      <c r="X662" s="329"/>
      <c r="Y662" s="329"/>
      <c r="Z662" s="329"/>
      <c r="AA662" s="2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313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329"/>
      <c r="X663" s="329"/>
      <c r="Y663" s="329"/>
      <c r="Z663" s="329"/>
      <c r="AA663" s="2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313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329"/>
      <c r="X664" s="329"/>
      <c r="Y664" s="329"/>
      <c r="Z664" s="329"/>
      <c r="AA664" s="2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313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329"/>
      <c r="X665" s="329"/>
      <c r="Y665" s="329"/>
      <c r="Z665" s="329"/>
      <c r="AA665" s="2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313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329"/>
      <c r="X666" s="329"/>
      <c r="Y666" s="329"/>
      <c r="Z666" s="329"/>
      <c r="AA666" s="2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313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329"/>
      <c r="X667" s="329"/>
      <c r="Y667" s="329"/>
      <c r="Z667" s="329"/>
      <c r="AA667" s="2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313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329"/>
      <c r="X668" s="329"/>
      <c r="Y668" s="329"/>
      <c r="Z668" s="329"/>
      <c r="AA668" s="2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313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329"/>
      <c r="X669" s="329"/>
      <c r="Y669" s="329"/>
      <c r="Z669" s="329"/>
      <c r="AA669" s="2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313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329"/>
      <c r="X670" s="329"/>
      <c r="Y670" s="329"/>
      <c r="Z670" s="329"/>
      <c r="AA670" s="2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313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329"/>
      <c r="X671" s="329"/>
      <c r="Y671" s="329"/>
      <c r="Z671" s="329"/>
      <c r="AA671" s="2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313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329"/>
      <c r="X672" s="329"/>
      <c r="Y672" s="329"/>
      <c r="Z672" s="329"/>
      <c r="AA672" s="2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313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329"/>
      <c r="X673" s="329"/>
      <c r="Y673" s="329"/>
      <c r="Z673" s="329"/>
      <c r="AA673" s="2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313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329"/>
      <c r="X674" s="329"/>
      <c r="Y674" s="329"/>
      <c r="Z674" s="329"/>
      <c r="AA674" s="2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313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329"/>
      <c r="X675" s="329"/>
      <c r="Y675" s="329"/>
      <c r="Z675" s="329"/>
      <c r="AA675" s="2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313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329"/>
      <c r="X676" s="329"/>
      <c r="Y676" s="329"/>
      <c r="Z676" s="329"/>
      <c r="AA676" s="2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313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329"/>
      <c r="X677" s="329"/>
      <c r="Y677" s="329"/>
      <c r="Z677" s="329"/>
      <c r="AA677" s="2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313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329"/>
      <c r="X678" s="329"/>
      <c r="Y678" s="329"/>
      <c r="Z678" s="329"/>
      <c r="AA678" s="2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313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329"/>
      <c r="X679" s="329"/>
      <c r="Y679" s="329"/>
      <c r="Z679" s="329"/>
      <c r="AA679" s="2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313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329"/>
      <c r="X680" s="329"/>
      <c r="Y680" s="329"/>
      <c r="Z680" s="329"/>
      <c r="AA680" s="2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313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329"/>
      <c r="X681" s="329"/>
      <c r="Y681" s="329"/>
      <c r="Z681" s="329"/>
      <c r="AA681" s="2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313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329"/>
      <c r="X682" s="329"/>
      <c r="Y682" s="329"/>
      <c r="Z682" s="329"/>
      <c r="AA682" s="2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313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329"/>
      <c r="X683" s="329"/>
      <c r="Y683" s="329"/>
      <c r="Z683" s="329"/>
      <c r="AA683" s="2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313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329"/>
      <c r="X684" s="329"/>
      <c r="Y684" s="329"/>
      <c r="Z684" s="329"/>
      <c r="AA684" s="2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313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329"/>
      <c r="X685" s="329"/>
      <c r="Y685" s="329"/>
      <c r="Z685" s="329"/>
      <c r="AA685" s="2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313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329"/>
      <c r="X686" s="329"/>
      <c r="Y686" s="329"/>
      <c r="Z686" s="329"/>
      <c r="AA686" s="2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313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329"/>
      <c r="X687" s="329"/>
      <c r="Y687" s="329"/>
      <c r="Z687" s="329"/>
      <c r="AA687" s="2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313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329"/>
      <c r="X688" s="329"/>
      <c r="Y688" s="329"/>
      <c r="Z688" s="329"/>
      <c r="AA688" s="2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313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329"/>
      <c r="X689" s="329"/>
      <c r="Y689" s="329"/>
      <c r="Z689" s="329"/>
      <c r="AA689" s="2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313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329"/>
      <c r="X690" s="329"/>
      <c r="Y690" s="329"/>
      <c r="Z690" s="329"/>
      <c r="AA690" s="2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313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329"/>
      <c r="X691" s="329"/>
      <c r="Y691" s="329"/>
      <c r="Z691" s="329"/>
      <c r="AA691" s="2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313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329"/>
      <c r="X692" s="329"/>
      <c r="Y692" s="329"/>
      <c r="Z692" s="329"/>
      <c r="AA692" s="2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313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329"/>
      <c r="X693" s="329"/>
      <c r="Y693" s="329"/>
      <c r="Z693" s="329"/>
      <c r="AA693" s="2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313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329"/>
      <c r="X694" s="329"/>
      <c r="Y694" s="329"/>
      <c r="Z694" s="329"/>
      <c r="AA694" s="2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313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329"/>
      <c r="X695" s="329"/>
      <c r="Y695" s="329"/>
      <c r="Z695" s="329"/>
      <c r="AA695" s="2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313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329"/>
      <c r="X696" s="329"/>
      <c r="Y696" s="329"/>
      <c r="Z696" s="329"/>
      <c r="AA696" s="2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313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329"/>
      <c r="X697" s="329"/>
      <c r="Y697" s="329"/>
      <c r="Z697" s="329"/>
      <c r="AA697" s="2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313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329"/>
      <c r="X698" s="329"/>
      <c r="Y698" s="329"/>
      <c r="Z698" s="329"/>
      <c r="AA698" s="2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313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329"/>
      <c r="X699" s="329"/>
      <c r="Y699" s="329"/>
      <c r="Z699" s="329"/>
      <c r="AA699" s="2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313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329"/>
      <c r="X700" s="329"/>
      <c r="Y700" s="329"/>
      <c r="Z700" s="329"/>
      <c r="AA700" s="2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313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329"/>
      <c r="X701" s="329"/>
      <c r="Y701" s="329"/>
      <c r="Z701" s="329"/>
      <c r="AA701" s="2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313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329"/>
      <c r="X702" s="329"/>
      <c r="Y702" s="329"/>
      <c r="Z702" s="329"/>
      <c r="AA702" s="2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313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329"/>
      <c r="X703" s="329"/>
      <c r="Y703" s="329"/>
      <c r="Z703" s="329"/>
      <c r="AA703" s="2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313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329"/>
      <c r="X704" s="329"/>
      <c r="Y704" s="329"/>
      <c r="Z704" s="329"/>
      <c r="AA704" s="2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313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329"/>
      <c r="X705" s="329"/>
      <c r="Y705" s="329"/>
      <c r="Z705" s="329"/>
      <c r="AA705" s="2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313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329"/>
      <c r="X706" s="329"/>
      <c r="Y706" s="329"/>
      <c r="Z706" s="329"/>
      <c r="AA706" s="2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313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329"/>
      <c r="X707" s="329"/>
      <c r="Y707" s="329"/>
      <c r="Z707" s="329"/>
      <c r="AA707" s="2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313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329"/>
      <c r="X708" s="329"/>
      <c r="Y708" s="329"/>
      <c r="Z708" s="329"/>
      <c r="AA708" s="2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313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329"/>
      <c r="X709" s="329"/>
      <c r="Y709" s="329"/>
      <c r="Z709" s="329"/>
      <c r="AA709" s="2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313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329"/>
      <c r="X710" s="329"/>
      <c r="Y710" s="329"/>
      <c r="Z710" s="329"/>
      <c r="AA710" s="2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313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329"/>
      <c r="X711" s="329"/>
      <c r="Y711" s="329"/>
      <c r="Z711" s="329"/>
      <c r="AA711" s="2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313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329"/>
      <c r="X712" s="329"/>
      <c r="Y712" s="329"/>
      <c r="Z712" s="329"/>
      <c r="AA712" s="2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313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329"/>
      <c r="X713" s="329"/>
      <c r="Y713" s="329"/>
      <c r="Z713" s="329"/>
      <c r="AA713" s="2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313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329"/>
      <c r="X714" s="329"/>
      <c r="Y714" s="329"/>
      <c r="Z714" s="329"/>
      <c r="AA714" s="2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313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329"/>
      <c r="X715" s="329"/>
      <c r="Y715" s="329"/>
      <c r="Z715" s="329"/>
      <c r="AA715" s="2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313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329"/>
      <c r="X716" s="329"/>
      <c r="Y716" s="329"/>
      <c r="Z716" s="329"/>
      <c r="AA716" s="2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313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329"/>
      <c r="X717" s="329"/>
      <c r="Y717" s="329"/>
      <c r="Z717" s="329"/>
      <c r="AA717" s="2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313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329"/>
      <c r="X718" s="329"/>
      <c r="Y718" s="329"/>
      <c r="Z718" s="329"/>
      <c r="AA718" s="2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313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329"/>
      <c r="X719" s="329"/>
      <c r="Y719" s="329"/>
      <c r="Z719" s="329"/>
      <c r="AA719" s="2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313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329"/>
      <c r="X720" s="329"/>
      <c r="Y720" s="329"/>
      <c r="Z720" s="329"/>
      <c r="AA720" s="2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313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329"/>
      <c r="X721" s="329"/>
      <c r="Y721" s="329"/>
      <c r="Z721" s="329"/>
      <c r="AA721" s="2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313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329"/>
      <c r="X722" s="329"/>
      <c r="Y722" s="329"/>
      <c r="Z722" s="329"/>
      <c r="AA722" s="2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313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329"/>
      <c r="X723" s="329"/>
      <c r="Y723" s="329"/>
      <c r="Z723" s="329"/>
      <c r="AA723" s="2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313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329"/>
      <c r="X724" s="329"/>
      <c r="Y724" s="329"/>
      <c r="Z724" s="329"/>
      <c r="AA724" s="2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313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329"/>
      <c r="X725" s="329"/>
      <c r="Y725" s="329"/>
      <c r="Z725" s="329"/>
      <c r="AA725" s="2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313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329"/>
      <c r="X726" s="329"/>
      <c r="Y726" s="329"/>
      <c r="Z726" s="329"/>
      <c r="AA726" s="2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313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329"/>
      <c r="X727" s="329"/>
      <c r="Y727" s="329"/>
      <c r="Z727" s="329"/>
      <c r="AA727" s="2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313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329"/>
      <c r="X728" s="329"/>
      <c r="Y728" s="329"/>
      <c r="Z728" s="329"/>
      <c r="AA728" s="2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313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329"/>
      <c r="X729" s="329"/>
      <c r="Y729" s="329"/>
      <c r="Z729" s="329"/>
      <c r="AA729" s="2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313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329"/>
      <c r="X730" s="329"/>
      <c r="Y730" s="329"/>
      <c r="Z730" s="329"/>
      <c r="AA730" s="2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313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329"/>
      <c r="X731" s="329"/>
      <c r="Y731" s="329"/>
      <c r="Z731" s="329"/>
      <c r="AA731" s="2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313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329"/>
      <c r="X732" s="329"/>
      <c r="Y732" s="329"/>
      <c r="Z732" s="329"/>
      <c r="AA732" s="2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313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329"/>
      <c r="X733" s="329"/>
      <c r="Y733" s="329"/>
      <c r="Z733" s="329"/>
      <c r="AA733" s="2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313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329"/>
      <c r="X734" s="329"/>
      <c r="Y734" s="329"/>
      <c r="Z734" s="329"/>
      <c r="AA734" s="2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313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329"/>
      <c r="X735" s="329"/>
      <c r="Y735" s="329"/>
      <c r="Z735" s="329"/>
      <c r="AA735" s="2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313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329"/>
      <c r="X736" s="329"/>
      <c r="Y736" s="329"/>
      <c r="Z736" s="329"/>
      <c r="AA736" s="2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313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329"/>
      <c r="X737" s="329"/>
      <c r="Y737" s="329"/>
      <c r="Z737" s="329"/>
      <c r="AA737" s="2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313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329"/>
      <c r="X738" s="329"/>
      <c r="Y738" s="329"/>
      <c r="Z738" s="329"/>
      <c r="AA738" s="2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313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329"/>
      <c r="X739" s="329"/>
      <c r="Y739" s="329"/>
      <c r="Z739" s="329"/>
      <c r="AA739" s="2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313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329"/>
      <c r="X740" s="329"/>
      <c r="Y740" s="329"/>
      <c r="Z740" s="329"/>
      <c r="AA740" s="2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313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329"/>
      <c r="X741" s="329"/>
      <c r="Y741" s="329"/>
      <c r="Z741" s="329"/>
      <c r="AA741" s="2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313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329"/>
      <c r="X742" s="329"/>
      <c r="Y742" s="329"/>
      <c r="Z742" s="329"/>
      <c r="AA742" s="2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313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329"/>
      <c r="X743" s="329"/>
      <c r="Y743" s="329"/>
      <c r="Z743" s="329"/>
      <c r="AA743" s="2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313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329"/>
      <c r="X744" s="329"/>
      <c r="Y744" s="329"/>
      <c r="Z744" s="329"/>
      <c r="AA744" s="2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313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329"/>
      <c r="X745" s="329"/>
      <c r="Y745" s="329"/>
      <c r="Z745" s="329"/>
      <c r="AA745" s="2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313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329"/>
      <c r="X746" s="329"/>
      <c r="Y746" s="329"/>
      <c r="Z746" s="329"/>
      <c r="AA746" s="2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313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329"/>
      <c r="X747" s="329"/>
      <c r="Y747" s="329"/>
      <c r="Z747" s="329"/>
      <c r="AA747" s="2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313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329"/>
      <c r="X748" s="329"/>
      <c r="Y748" s="329"/>
      <c r="Z748" s="329"/>
      <c r="AA748" s="2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313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329"/>
      <c r="X749" s="329"/>
      <c r="Y749" s="329"/>
      <c r="Z749" s="329"/>
      <c r="AA749" s="2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313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329"/>
      <c r="X750" s="329"/>
      <c r="Y750" s="329"/>
      <c r="Z750" s="329"/>
      <c r="AA750" s="2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313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329"/>
      <c r="X751" s="329"/>
      <c r="Y751" s="329"/>
      <c r="Z751" s="329"/>
      <c r="AA751" s="2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313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329"/>
      <c r="X752" s="329"/>
      <c r="Y752" s="329"/>
      <c r="Z752" s="329"/>
      <c r="AA752" s="2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313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329"/>
      <c r="X753" s="329"/>
      <c r="Y753" s="329"/>
      <c r="Z753" s="329"/>
      <c r="AA753" s="2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313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329"/>
      <c r="X754" s="329"/>
      <c r="Y754" s="329"/>
      <c r="Z754" s="329"/>
      <c r="AA754" s="2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313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329"/>
      <c r="X755" s="329"/>
      <c r="Y755" s="329"/>
      <c r="Z755" s="329"/>
      <c r="AA755" s="2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313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329"/>
      <c r="X756" s="329"/>
      <c r="Y756" s="329"/>
      <c r="Z756" s="329"/>
      <c r="AA756" s="2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313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329"/>
      <c r="X757" s="329"/>
      <c r="Y757" s="329"/>
      <c r="Z757" s="329"/>
      <c r="AA757" s="2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313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329"/>
      <c r="X758" s="329"/>
      <c r="Y758" s="329"/>
      <c r="Z758" s="329"/>
      <c r="AA758" s="2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313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329"/>
      <c r="X759" s="329"/>
      <c r="Y759" s="329"/>
      <c r="Z759" s="329"/>
      <c r="AA759" s="2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313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329"/>
      <c r="X760" s="329"/>
      <c r="Y760" s="329"/>
      <c r="Z760" s="329"/>
      <c r="AA760" s="2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313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329"/>
      <c r="X761" s="329"/>
      <c r="Y761" s="329"/>
      <c r="Z761" s="329"/>
      <c r="AA761" s="2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313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329"/>
      <c r="X762" s="329"/>
      <c r="Y762" s="329"/>
      <c r="Z762" s="329"/>
      <c r="AA762" s="2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313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329"/>
      <c r="X763" s="329"/>
      <c r="Y763" s="329"/>
      <c r="Z763" s="329"/>
      <c r="AA763" s="2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313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329"/>
      <c r="X764" s="329"/>
      <c r="Y764" s="329"/>
      <c r="Z764" s="329"/>
      <c r="AA764" s="2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313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329"/>
      <c r="X765" s="329"/>
      <c r="Y765" s="329"/>
      <c r="Z765" s="329"/>
      <c r="AA765" s="2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313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329"/>
      <c r="X766" s="329"/>
      <c r="Y766" s="329"/>
      <c r="Z766" s="329"/>
      <c r="AA766" s="2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313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329"/>
      <c r="X767" s="329"/>
      <c r="Y767" s="329"/>
      <c r="Z767" s="329"/>
      <c r="AA767" s="2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313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329"/>
      <c r="X768" s="329"/>
      <c r="Y768" s="329"/>
      <c r="Z768" s="329"/>
      <c r="AA768" s="2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313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329"/>
      <c r="X769" s="329"/>
      <c r="Y769" s="329"/>
      <c r="Z769" s="329"/>
      <c r="AA769" s="2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313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329"/>
      <c r="X770" s="329"/>
      <c r="Y770" s="329"/>
      <c r="Z770" s="329"/>
      <c r="AA770" s="2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313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329"/>
      <c r="X771" s="329"/>
      <c r="Y771" s="329"/>
      <c r="Z771" s="329"/>
      <c r="AA771" s="2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313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329"/>
      <c r="X772" s="329"/>
      <c r="Y772" s="329"/>
      <c r="Z772" s="329"/>
      <c r="AA772" s="2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313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329"/>
      <c r="X773" s="329"/>
      <c r="Y773" s="329"/>
      <c r="Z773" s="329"/>
      <c r="AA773" s="2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313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329"/>
      <c r="X774" s="329"/>
      <c r="Y774" s="329"/>
      <c r="Z774" s="329"/>
      <c r="AA774" s="2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313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329"/>
      <c r="X775" s="329"/>
      <c r="Y775" s="329"/>
      <c r="Z775" s="329"/>
      <c r="AA775" s="2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313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329"/>
      <c r="X776" s="329"/>
      <c r="Y776" s="329"/>
      <c r="Z776" s="329"/>
      <c r="AA776" s="2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313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329"/>
      <c r="X777" s="329"/>
      <c r="Y777" s="329"/>
      <c r="Z777" s="329"/>
      <c r="AA777" s="2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313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329"/>
      <c r="X778" s="329"/>
      <c r="Y778" s="329"/>
      <c r="Z778" s="329"/>
      <c r="AA778" s="2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313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329"/>
      <c r="X779" s="329"/>
      <c r="Y779" s="329"/>
      <c r="Z779" s="329"/>
      <c r="AA779" s="2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313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329"/>
      <c r="X780" s="329"/>
      <c r="Y780" s="329"/>
      <c r="Z780" s="329"/>
      <c r="AA780" s="2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313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329"/>
      <c r="X781" s="329"/>
      <c r="Y781" s="329"/>
      <c r="Z781" s="329"/>
      <c r="AA781" s="2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313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329"/>
      <c r="X782" s="329"/>
      <c r="Y782" s="329"/>
      <c r="Z782" s="329"/>
      <c r="AA782" s="2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313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329"/>
      <c r="X783" s="329"/>
      <c r="Y783" s="329"/>
      <c r="Z783" s="329"/>
      <c r="AA783" s="2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313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329"/>
      <c r="X784" s="329"/>
      <c r="Y784" s="329"/>
      <c r="Z784" s="329"/>
      <c r="AA784" s="2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313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329"/>
      <c r="X785" s="329"/>
      <c r="Y785" s="329"/>
      <c r="Z785" s="329"/>
      <c r="AA785" s="2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313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329"/>
      <c r="X786" s="329"/>
      <c r="Y786" s="329"/>
      <c r="Z786" s="329"/>
      <c r="AA786" s="2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313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329"/>
      <c r="X787" s="329"/>
      <c r="Y787" s="329"/>
      <c r="Z787" s="329"/>
      <c r="AA787" s="2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313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329"/>
      <c r="X788" s="329"/>
      <c r="Y788" s="329"/>
      <c r="Z788" s="329"/>
      <c r="AA788" s="2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313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329"/>
      <c r="X789" s="329"/>
      <c r="Y789" s="329"/>
      <c r="Z789" s="329"/>
      <c r="AA789" s="2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313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329"/>
      <c r="X790" s="329"/>
      <c r="Y790" s="329"/>
      <c r="Z790" s="329"/>
      <c r="AA790" s="2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313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329"/>
      <c r="X791" s="329"/>
      <c r="Y791" s="329"/>
      <c r="Z791" s="329"/>
      <c r="AA791" s="2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313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329"/>
      <c r="X792" s="329"/>
      <c r="Y792" s="329"/>
      <c r="Z792" s="329"/>
      <c r="AA792" s="2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313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329"/>
      <c r="X793" s="329"/>
      <c r="Y793" s="329"/>
      <c r="Z793" s="329"/>
      <c r="AA793" s="2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313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329"/>
      <c r="X794" s="329"/>
      <c r="Y794" s="329"/>
      <c r="Z794" s="329"/>
      <c r="AA794" s="2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313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329"/>
      <c r="X795" s="329"/>
      <c r="Y795" s="329"/>
      <c r="Z795" s="329"/>
      <c r="AA795" s="2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313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329"/>
      <c r="X796" s="329"/>
      <c r="Y796" s="329"/>
      <c r="Z796" s="329"/>
      <c r="AA796" s="2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313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329"/>
      <c r="X797" s="329"/>
      <c r="Y797" s="329"/>
      <c r="Z797" s="329"/>
      <c r="AA797" s="2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313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329"/>
      <c r="X798" s="329"/>
      <c r="Y798" s="329"/>
      <c r="Z798" s="329"/>
      <c r="AA798" s="2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313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329"/>
      <c r="X799" s="329"/>
      <c r="Y799" s="329"/>
      <c r="Z799" s="329"/>
      <c r="AA799" s="2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313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329"/>
      <c r="X800" s="329"/>
      <c r="Y800" s="329"/>
      <c r="Z800" s="329"/>
      <c r="AA800" s="2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313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329"/>
      <c r="X801" s="329"/>
      <c r="Y801" s="329"/>
      <c r="Z801" s="329"/>
      <c r="AA801" s="2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313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329"/>
      <c r="X802" s="329"/>
      <c r="Y802" s="329"/>
      <c r="Z802" s="329"/>
      <c r="AA802" s="2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313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329"/>
      <c r="X803" s="329"/>
      <c r="Y803" s="329"/>
      <c r="Z803" s="329"/>
      <c r="AA803" s="2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313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329"/>
      <c r="X804" s="329"/>
      <c r="Y804" s="329"/>
      <c r="Z804" s="329"/>
      <c r="AA804" s="2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313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329"/>
      <c r="X805" s="329"/>
      <c r="Y805" s="329"/>
      <c r="Z805" s="329"/>
      <c r="AA805" s="2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313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329"/>
      <c r="X806" s="329"/>
      <c r="Y806" s="329"/>
      <c r="Z806" s="329"/>
      <c r="AA806" s="2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313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329"/>
      <c r="X807" s="329"/>
      <c r="Y807" s="329"/>
      <c r="Z807" s="329"/>
      <c r="AA807" s="2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313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329"/>
      <c r="X808" s="329"/>
      <c r="Y808" s="329"/>
      <c r="Z808" s="329"/>
      <c r="AA808" s="2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313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329"/>
      <c r="X809" s="329"/>
      <c r="Y809" s="329"/>
      <c r="Z809" s="329"/>
      <c r="AA809" s="2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313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329"/>
      <c r="X810" s="329"/>
      <c r="Y810" s="329"/>
      <c r="Z810" s="329"/>
      <c r="AA810" s="2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313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329"/>
      <c r="X811" s="329"/>
      <c r="Y811" s="329"/>
      <c r="Z811" s="329"/>
      <c r="AA811" s="2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313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329"/>
      <c r="X812" s="329"/>
      <c r="Y812" s="329"/>
      <c r="Z812" s="329"/>
      <c r="AA812" s="2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313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329"/>
      <c r="X813" s="329"/>
      <c r="Y813" s="329"/>
      <c r="Z813" s="329"/>
      <c r="AA813" s="2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313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329"/>
      <c r="X814" s="329"/>
      <c r="Y814" s="329"/>
      <c r="Z814" s="329"/>
      <c r="AA814" s="2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313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329"/>
      <c r="X815" s="329"/>
      <c r="Y815" s="329"/>
      <c r="Z815" s="329"/>
      <c r="AA815" s="2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313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329"/>
      <c r="X816" s="329"/>
      <c r="Y816" s="329"/>
      <c r="Z816" s="329"/>
      <c r="AA816" s="2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313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329"/>
      <c r="X817" s="329"/>
      <c r="Y817" s="329"/>
      <c r="Z817" s="329"/>
      <c r="AA817" s="2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313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329"/>
      <c r="X818" s="329"/>
      <c r="Y818" s="329"/>
      <c r="Z818" s="329"/>
      <c r="AA818" s="2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313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329"/>
      <c r="X819" s="329"/>
      <c r="Y819" s="329"/>
      <c r="Z819" s="329"/>
      <c r="AA819" s="2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313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329"/>
      <c r="X820" s="329"/>
      <c r="Y820" s="329"/>
      <c r="Z820" s="329"/>
      <c r="AA820" s="2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313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329"/>
      <c r="X821" s="329"/>
      <c r="Y821" s="329"/>
      <c r="Z821" s="329"/>
      <c r="AA821" s="2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313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329"/>
      <c r="X822" s="329"/>
      <c r="Y822" s="329"/>
      <c r="Z822" s="329"/>
      <c r="AA822" s="2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313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329"/>
      <c r="X823" s="329"/>
      <c r="Y823" s="329"/>
      <c r="Z823" s="329"/>
      <c r="AA823" s="2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313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329"/>
      <c r="X824" s="329"/>
      <c r="Y824" s="329"/>
      <c r="Z824" s="329"/>
      <c r="AA824" s="2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313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329"/>
      <c r="X825" s="329"/>
      <c r="Y825" s="329"/>
      <c r="Z825" s="329"/>
      <c r="AA825" s="2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313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329"/>
      <c r="X826" s="329"/>
      <c r="Y826" s="329"/>
      <c r="Z826" s="329"/>
      <c r="AA826" s="2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313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329"/>
      <c r="X827" s="329"/>
      <c r="Y827" s="329"/>
      <c r="Z827" s="329"/>
      <c r="AA827" s="2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313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329"/>
      <c r="X828" s="329"/>
      <c r="Y828" s="329"/>
      <c r="Z828" s="329"/>
      <c r="AA828" s="2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313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329"/>
      <c r="X829" s="329"/>
      <c r="Y829" s="329"/>
      <c r="Z829" s="329"/>
      <c r="AA829" s="2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313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329"/>
      <c r="X830" s="329"/>
      <c r="Y830" s="329"/>
      <c r="Z830" s="329"/>
      <c r="AA830" s="2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313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329"/>
      <c r="X831" s="329"/>
      <c r="Y831" s="329"/>
      <c r="Z831" s="329"/>
      <c r="AA831" s="2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313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329"/>
      <c r="X832" s="329"/>
      <c r="Y832" s="329"/>
      <c r="Z832" s="329"/>
      <c r="AA832" s="2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313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329"/>
      <c r="X833" s="329"/>
      <c r="Y833" s="329"/>
      <c r="Z833" s="329"/>
      <c r="AA833" s="2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313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329"/>
      <c r="X834" s="329"/>
      <c r="Y834" s="329"/>
      <c r="Z834" s="329"/>
      <c r="AA834" s="2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313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329"/>
      <c r="X835" s="329"/>
      <c r="Y835" s="329"/>
      <c r="Z835" s="329"/>
      <c r="AA835" s="2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313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329"/>
      <c r="X836" s="329"/>
      <c r="Y836" s="329"/>
      <c r="Z836" s="329"/>
      <c r="AA836" s="2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313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329"/>
      <c r="X837" s="329"/>
      <c r="Y837" s="329"/>
      <c r="Z837" s="329"/>
      <c r="AA837" s="2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313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329"/>
      <c r="X838" s="329"/>
      <c r="Y838" s="329"/>
      <c r="Z838" s="329"/>
      <c r="AA838" s="2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313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329"/>
      <c r="X839" s="329"/>
      <c r="Y839" s="329"/>
      <c r="Z839" s="329"/>
      <c r="AA839" s="2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313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329"/>
      <c r="X840" s="329"/>
      <c r="Y840" s="329"/>
      <c r="Z840" s="329"/>
      <c r="AA840" s="2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313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329"/>
      <c r="X841" s="329"/>
      <c r="Y841" s="329"/>
      <c r="Z841" s="329"/>
      <c r="AA841" s="2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313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329"/>
      <c r="X842" s="329"/>
      <c r="Y842" s="329"/>
      <c r="Z842" s="329"/>
      <c r="AA842" s="2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313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329"/>
      <c r="X843" s="329"/>
      <c r="Y843" s="329"/>
      <c r="Z843" s="329"/>
      <c r="AA843" s="2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313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329"/>
      <c r="X844" s="329"/>
      <c r="Y844" s="329"/>
      <c r="Z844" s="329"/>
      <c r="AA844" s="2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313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329"/>
      <c r="X845" s="329"/>
      <c r="Y845" s="329"/>
      <c r="Z845" s="329"/>
      <c r="AA845" s="2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313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329"/>
      <c r="X846" s="329"/>
      <c r="Y846" s="329"/>
      <c r="Z846" s="329"/>
      <c r="AA846" s="2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313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329"/>
      <c r="X847" s="329"/>
      <c r="Y847" s="329"/>
      <c r="Z847" s="329"/>
      <c r="AA847" s="2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313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329"/>
      <c r="X848" s="329"/>
      <c r="Y848" s="329"/>
      <c r="Z848" s="329"/>
      <c r="AA848" s="2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313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329"/>
      <c r="X849" s="329"/>
      <c r="Y849" s="329"/>
      <c r="Z849" s="329"/>
      <c r="AA849" s="2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313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329"/>
      <c r="X850" s="329"/>
      <c r="Y850" s="329"/>
      <c r="Z850" s="329"/>
      <c r="AA850" s="2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313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329"/>
      <c r="X851" s="329"/>
      <c r="Y851" s="329"/>
      <c r="Z851" s="329"/>
      <c r="AA851" s="2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313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329"/>
      <c r="X852" s="329"/>
      <c r="Y852" s="329"/>
      <c r="Z852" s="329"/>
      <c r="AA852" s="2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313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329"/>
      <c r="X853" s="329"/>
      <c r="Y853" s="329"/>
      <c r="Z853" s="329"/>
      <c r="AA853" s="2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313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329"/>
      <c r="X854" s="329"/>
      <c r="Y854" s="329"/>
      <c r="Z854" s="329"/>
      <c r="AA854" s="2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313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329"/>
      <c r="X855" s="329"/>
      <c r="Y855" s="329"/>
      <c r="Z855" s="329"/>
      <c r="AA855" s="2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313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329"/>
      <c r="X856" s="329"/>
      <c r="Y856" s="329"/>
      <c r="Z856" s="329"/>
      <c r="AA856" s="2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313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329"/>
      <c r="X857" s="329"/>
      <c r="Y857" s="329"/>
      <c r="Z857" s="329"/>
      <c r="AA857" s="2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313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329"/>
      <c r="X858" s="329"/>
      <c r="Y858" s="329"/>
      <c r="Z858" s="329"/>
      <c r="AA858" s="2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313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329"/>
      <c r="X859" s="329"/>
      <c r="Y859" s="329"/>
      <c r="Z859" s="329"/>
      <c r="AA859" s="2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313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329"/>
      <c r="X860" s="329"/>
      <c r="Y860" s="329"/>
      <c r="Z860" s="329"/>
      <c r="AA860" s="2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313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329"/>
      <c r="X861" s="329"/>
      <c r="Y861" s="329"/>
      <c r="Z861" s="329"/>
      <c r="AA861" s="2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313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329"/>
      <c r="X862" s="329"/>
      <c r="Y862" s="329"/>
      <c r="Z862" s="329"/>
      <c r="AA862" s="2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313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329"/>
      <c r="X863" s="329"/>
      <c r="Y863" s="329"/>
      <c r="Z863" s="329"/>
      <c r="AA863" s="2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313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329"/>
      <c r="X864" s="329"/>
      <c r="Y864" s="329"/>
      <c r="Z864" s="329"/>
      <c r="AA864" s="2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313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329"/>
      <c r="X865" s="329"/>
      <c r="Y865" s="329"/>
      <c r="Z865" s="329"/>
      <c r="AA865" s="2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313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329"/>
      <c r="X866" s="329"/>
      <c r="Y866" s="329"/>
      <c r="Z866" s="329"/>
      <c r="AA866" s="2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313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329"/>
      <c r="X867" s="329"/>
      <c r="Y867" s="329"/>
      <c r="Z867" s="329"/>
      <c r="AA867" s="2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313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329"/>
      <c r="X868" s="329"/>
      <c r="Y868" s="329"/>
      <c r="Z868" s="329"/>
      <c r="AA868" s="2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313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329"/>
      <c r="X869" s="329"/>
      <c r="Y869" s="329"/>
      <c r="Z869" s="329"/>
      <c r="AA869" s="2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313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329"/>
      <c r="X870" s="329"/>
      <c r="Y870" s="329"/>
      <c r="Z870" s="329"/>
      <c r="AA870" s="2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313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329"/>
      <c r="X871" s="329"/>
      <c r="Y871" s="329"/>
      <c r="Z871" s="329"/>
      <c r="AA871" s="2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313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329"/>
      <c r="X872" s="329"/>
      <c r="Y872" s="329"/>
      <c r="Z872" s="329"/>
      <c r="AA872" s="2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313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329"/>
      <c r="X873" s="329"/>
      <c r="Y873" s="329"/>
      <c r="Z873" s="329"/>
      <c r="AA873" s="2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313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329"/>
      <c r="X874" s="329"/>
      <c r="Y874" s="329"/>
      <c r="Z874" s="329"/>
      <c r="AA874" s="2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313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329"/>
      <c r="X875" s="329"/>
      <c r="Y875" s="329"/>
      <c r="Z875" s="329"/>
      <c r="AA875" s="2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313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329"/>
      <c r="X876" s="329"/>
      <c r="Y876" s="329"/>
      <c r="Z876" s="329"/>
      <c r="AA876" s="2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313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329"/>
      <c r="X877" s="329"/>
      <c r="Y877" s="329"/>
      <c r="Z877" s="329"/>
      <c r="AA877" s="2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313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329"/>
      <c r="X878" s="329"/>
      <c r="Y878" s="329"/>
      <c r="Z878" s="329"/>
      <c r="AA878" s="2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313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329"/>
      <c r="X879" s="329"/>
      <c r="Y879" s="329"/>
      <c r="Z879" s="329"/>
      <c r="AA879" s="2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313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329"/>
      <c r="X880" s="329"/>
      <c r="Y880" s="329"/>
      <c r="Z880" s="329"/>
      <c r="AA880" s="2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313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329"/>
      <c r="X881" s="329"/>
      <c r="Y881" s="329"/>
      <c r="Z881" s="329"/>
      <c r="AA881" s="2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313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329"/>
      <c r="X882" s="329"/>
      <c r="Y882" s="329"/>
      <c r="Z882" s="329"/>
      <c r="AA882" s="2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313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329"/>
      <c r="X883" s="329"/>
      <c r="Y883" s="329"/>
      <c r="Z883" s="329"/>
      <c r="AA883" s="2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313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329"/>
      <c r="X884" s="329"/>
      <c r="Y884" s="329"/>
      <c r="Z884" s="329"/>
      <c r="AA884" s="2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313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329"/>
      <c r="X885" s="329"/>
      <c r="Y885" s="329"/>
      <c r="Z885" s="329"/>
      <c r="AA885" s="2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313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329"/>
      <c r="X886" s="329"/>
      <c r="Y886" s="329"/>
      <c r="Z886" s="329"/>
      <c r="AA886" s="2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313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329"/>
      <c r="X887" s="329"/>
      <c r="Y887" s="329"/>
      <c r="Z887" s="329"/>
      <c r="AA887" s="2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313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329"/>
      <c r="X888" s="329"/>
      <c r="Y888" s="329"/>
      <c r="Z888" s="329"/>
      <c r="AA888" s="2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313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329"/>
      <c r="X889" s="329"/>
      <c r="Y889" s="329"/>
      <c r="Z889" s="329"/>
      <c r="AA889" s="2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313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329"/>
      <c r="X890" s="329"/>
      <c r="Y890" s="329"/>
      <c r="Z890" s="329"/>
      <c r="AA890" s="2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313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329"/>
      <c r="X891" s="329"/>
      <c r="Y891" s="329"/>
      <c r="Z891" s="329"/>
      <c r="AA891" s="2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313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329"/>
      <c r="X892" s="329"/>
      <c r="Y892" s="329"/>
      <c r="Z892" s="329"/>
      <c r="AA892" s="2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313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329"/>
      <c r="X893" s="329"/>
      <c r="Y893" s="329"/>
      <c r="Z893" s="329"/>
      <c r="AA893" s="2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313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329"/>
      <c r="X894" s="329"/>
      <c r="Y894" s="329"/>
      <c r="Z894" s="329"/>
      <c r="AA894" s="2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313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329"/>
      <c r="X895" s="329"/>
      <c r="Y895" s="329"/>
      <c r="Z895" s="329"/>
      <c r="AA895" s="2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313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329"/>
      <c r="X896" s="329"/>
      <c r="Y896" s="329"/>
      <c r="Z896" s="329"/>
      <c r="AA896" s="2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313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329"/>
      <c r="X897" s="329"/>
      <c r="Y897" s="329"/>
      <c r="Z897" s="329"/>
      <c r="AA897" s="2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313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329"/>
      <c r="X898" s="329"/>
      <c r="Y898" s="329"/>
      <c r="Z898" s="329"/>
      <c r="AA898" s="2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313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329"/>
      <c r="X899" s="329"/>
      <c r="Y899" s="329"/>
      <c r="Z899" s="329"/>
      <c r="AA899" s="2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313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329"/>
      <c r="X900" s="329"/>
      <c r="Y900" s="329"/>
      <c r="Z900" s="329"/>
      <c r="AA900" s="2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313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329"/>
      <c r="X901" s="329"/>
      <c r="Y901" s="329"/>
      <c r="Z901" s="329"/>
      <c r="AA901" s="2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313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329"/>
      <c r="X902" s="329"/>
      <c r="Y902" s="329"/>
      <c r="Z902" s="329"/>
      <c r="AA902" s="2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313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329"/>
      <c r="X903" s="329"/>
      <c r="Y903" s="329"/>
      <c r="Z903" s="329"/>
      <c r="AA903" s="2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313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329"/>
      <c r="X904" s="329"/>
      <c r="Y904" s="329"/>
      <c r="Z904" s="329"/>
      <c r="AA904" s="2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313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329"/>
      <c r="X905" s="329"/>
      <c r="Y905" s="329"/>
      <c r="Z905" s="329"/>
      <c r="AA905" s="2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313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329"/>
      <c r="X906" s="329"/>
      <c r="Y906" s="329"/>
      <c r="Z906" s="329"/>
      <c r="AA906" s="2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313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329"/>
      <c r="X907" s="329"/>
      <c r="Y907" s="329"/>
      <c r="Z907" s="329"/>
      <c r="AA907" s="2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313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329"/>
      <c r="X908" s="329"/>
      <c r="Y908" s="329"/>
      <c r="Z908" s="329"/>
      <c r="AA908" s="2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313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329"/>
      <c r="X909" s="329"/>
      <c r="Y909" s="329"/>
      <c r="Z909" s="329"/>
      <c r="AA909" s="2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313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329"/>
      <c r="X910" s="329"/>
      <c r="Y910" s="329"/>
      <c r="Z910" s="329"/>
      <c r="AA910" s="2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313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329"/>
      <c r="X911" s="329"/>
      <c r="Y911" s="329"/>
      <c r="Z911" s="329"/>
      <c r="AA911" s="2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313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329"/>
      <c r="X912" s="329"/>
      <c r="Y912" s="329"/>
      <c r="Z912" s="329"/>
      <c r="AA912" s="2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313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329"/>
      <c r="X913" s="329"/>
      <c r="Y913" s="329"/>
      <c r="Z913" s="329"/>
      <c r="AA913" s="2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313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329"/>
      <c r="X914" s="329"/>
      <c r="Y914" s="329"/>
      <c r="Z914" s="329"/>
      <c r="AA914" s="2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313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329"/>
      <c r="X915" s="329"/>
      <c r="Y915" s="329"/>
      <c r="Z915" s="329"/>
      <c r="AA915" s="2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313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329"/>
      <c r="X916" s="329"/>
      <c r="Y916" s="329"/>
      <c r="Z916" s="329"/>
      <c r="AA916" s="2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313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329"/>
      <c r="X917" s="329"/>
      <c r="Y917" s="329"/>
      <c r="Z917" s="329"/>
      <c r="AA917" s="2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313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329"/>
      <c r="X918" s="329"/>
      <c r="Y918" s="329"/>
      <c r="Z918" s="329"/>
      <c r="AA918" s="2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313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329"/>
      <c r="X919" s="329"/>
      <c r="Y919" s="329"/>
      <c r="Z919" s="329"/>
      <c r="AA919" s="2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313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329"/>
      <c r="X920" s="329"/>
      <c r="Y920" s="329"/>
      <c r="Z920" s="329"/>
      <c r="AA920" s="2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313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329"/>
      <c r="X921" s="329"/>
      <c r="Y921" s="329"/>
      <c r="Z921" s="329"/>
      <c r="AA921" s="2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313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329"/>
      <c r="X922" s="329"/>
      <c r="Y922" s="329"/>
      <c r="Z922" s="329"/>
      <c r="AA922" s="2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313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329"/>
      <c r="X923" s="329"/>
      <c r="Y923" s="329"/>
      <c r="Z923" s="329"/>
      <c r="AA923" s="2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313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329"/>
      <c r="X924" s="329"/>
      <c r="Y924" s="329"/>
      <c r="Z924" s="329"/>
      <c r="AA924" s="2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313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329"/>
      <c r="X925" s="329"/>
      <c r="Y925" s="329"/>
      <c r="Z925" s="329"/>
      <c r="AA925" s="2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313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329"/>
      <c r="X926" s="329"/>
      <c r="Y926" s="329"/>
      <c r="Z926" s="329"/>
      <c r="AA926" s="2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313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329"/>
      <c r="X927" s="329"/>
      <c r="Y927" s="329"/>
      <c r="Z927" s="329"/>
      <c r="AA927" s="2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313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329"/>
      <c r="X928" s="329"/>
      <c r="Y928" s="329"/>
      <c r="Z928" s="329"/>
      <c r="AA928" s="2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313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329"/>
      <c r="X929" s="329"/>
      <c r="Y929" s="329"/>
      <c r="Z929" s="329"/>
      <c r="AA929" s="2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313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329"/>
      <c r="X930" s="329"/>
      <c r="Y930" s="329"/>
      <c r="Z930" s="329"/>
      <c r="AA930" s="2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313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329"/>
      <c r="X931" s="329"/>
      <c r="Y931" s="329"/>
      <c r="Z931" s="329"/>
      <c r="AA931" s="2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313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329"/>
      <c r="X932" s="329"/>
      <c r="Y932" s="329"/>
      <c r="Z932" s="329"/>
      <c r="AA932" s="2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313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329"/>
      <c r="X933" s="329"/>
      <c r="Y933" s="329"/>
      <c r="Z933" s="329"/>
      <c r="AA933" s="2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313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329"/>
      <c r="X934" s="329"/>
      <c r="Y934" s="329"/>
      <c r="Z934" s="329"/>
      <c r="AA934" s="2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313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329"/>
      <c r="X935" s="329"/>
      <c r="Y935" s="329"/>
      <c r="Z935" s="329"/>
      <c r="AA935" s="2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313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329"/>
      <c r="X936" s="329"/>
      <c r="Y936" s="329"/>
      <c r="Z936" s="329"/>
      <c r="AA936" s="2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313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329"/>
      <c r="X937" s="329"/>
      <c r="Y937" s="329"/>
      <c r="Z937" s="329"/>
      <c r="AA937" s="2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313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329"/>
      <c r="X938" s="329"/>
      <c r="Y938" s="329"/>
      <c r="Z938" s="329"/>
      <c r="AA938" s="2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313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329"/>
      <c r="X939" s="329"/>
      <c r="Y939" s="329"/>
      <c r="Z939" s="329"/>
      <c r="AA939" s="2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313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329"/>
      <c r="X940" s="329"/>
      <c r="Y940" s="329"/>
      <c r="Z940" s="329"/>
      <c r="AA940" s="2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313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329"/>
      <c r="X941" s="329"/>
      <c r="Y941" s="329"/>
      <c r="Z941" s="329"/>
      <c r="AA941" s="2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313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329"/>
      <c r="X942" s="329"/>
      <c r="Y942" s="329"/>
      <c r="Z942" s="329"/>
      <c r="AA942" s="2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313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329"/>
      <c r="X943" s="329"/>
      <c r="Y943" s="329"/>
      <c r="Z943" s="329"/>
      <c r="AA943" s="2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313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329"/>
      <c r="X944" s="329"/>
      <c r="Y944" s="329"/>
      <c r="Z944" s="329"/>
      <c r="AA944" s="2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313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329"/>
      <c r="X945" s="329"/>
      <c r="Y945" s="329"/>
      <c r="Z945" s="329"/>
      <c r="AA945" s="2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313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329"/>
      <c r="X946" s="329"/>
      <c r="Y946" s="329"/>
      <c r="Z946" s="329"/>
      <c r="AA946" s="2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313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329"/>
      <c r="X947" s="329"/>
      <c r="Y947" s="329"/>
      <c r="Z947" s="329"/>
      <c r="AA947" s="2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313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329"/>
      <c r="X948" s="329"/>
      <c r="Y948" s="329"/>
      <c r="Z948" s="329"/>
      <c r="AA948" s="2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313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329"/>
      <c r="X949" s="329"/>
      <c r="Y949" s="329"/>
      <c r="Z949" s="329"/>
      <c r="AA949" s="2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313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329"/>
      <c r="X950" s="329"/>
      <c r="Y950" s="329"/>
      <c r="Z950" s="329"/>
      <c r="AA950" s="2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313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329"/>
      <c r="X951" s="329"/>
      <c r="Y951" s="329"/>
      <c r="Z951" s="329"/>
      <c r="AA951" s="2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313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329"/>
      <c r="X952" s="329"/>
      <c r="Y952" s="329"/>
      <c r="Z952" s="329"/>
      <c r="AA952" s="2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313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329"/>
      <c r="X953" s="329"/>
      <c r="Y953" s="329"/>
      <c r="Z953" s="329"/>
      <c r="AA953" s="2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313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329"/>
      <c r="X954" s="329"/>
      <c r="Y954" s="329"/>
      <c r="Z954" s="329"/>
      <c r="AA954" s="2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313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329"/>
      <c r="X955" s="329"/>
      <c r="Y955" s="329"/>
      <c r="Z955" s="329"/>
      <c r="AA955" s="2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313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329"/>
      <c r="X956" s="329"/>
      <c r="Y956" s="329"/>
      <c r="Z956" s="329"/>
      <c r="AA956" s="2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313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329"/>
      <c r="X957" s="329"/>
      <c r="Y957" s="329"/>
      <c r="Z957" s="329"/>
      <c r="AA957" s="2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313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329"/>
      <c r="X958" s="329"/>
      <c r="Y958" s="329"/>
      <c r="Z958" s="329"/>
      <c r="AA958" s="2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313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329"/>
      <c r="X959" s="329"/>
      <c r="Y959" s="329"/>
      <c r="Z959" s="329"/>
      <c r="AA959" s="2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313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329"/>
      <c r="X960" s="329"/>
      <c r="Y960" s="329"/>
      <c r="Z960" s="329"/>
      <c r="AA960" s="2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313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329"/>
      <c r="X961" s="329"/>
      <c r="Y961" s="329"/>
      <c r="Z961" s="329"/>
      <c r="AA961" s="2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313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329"/>
      <c r="X962" s="329"/>
      <c r="Y962" s="329"/>
      <c r="Z962" s="329"/>
      <c r="AA962" s="2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313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329"/>
      <c r="X963" s="329"/>
      <c r="Y963" s="329"/>
      <c r="Z963" s="329"/>
      <c r="AA963" s="2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313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329"/>
      <c r="X964" s="329"/>
      <c r="Y964" s="329"/>
      <c r="Z964" s="329"/>
      <c r="AA964" s="2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313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329"/>
      <c r="X965" s="329"/>
      <c r="Y965" s="329"/>
      <c r="Z965" s="329"/>
      <c r="AA965" s="2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313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329"/>
      <c r="X966" s="329"/>
      <c r="Y966" s="329"/>
      <c r="Z966" s="329"/>
      <c r="AA966" s="2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313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329"/>
      <c r="X967" s="329"/>
      <c r="Y967" s="329"/>
      <c r="Z967" s="329"/>
      <c r="AA967" s="2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313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329"/>
      <c r="X968" s="329"/>
      <c r="Y968" s="329"/>
      <c r="Z968" s="329"/>
      <c r="AA968" s="2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313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329"/>
      <c r="X969" s="329"/>
      <c r="Y969" s="329"/>
      <c r="Z969" s="329"/>
      <c r="AA969" s="2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313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329"/>
      <c r="X970" s="329"/>
      <c r="Y970" s="329"/>
      <c r="Z970" s="329"/>
      <c r="AA970" s="2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313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329"/>
      <c r="X971" s="329"/>
      <c r="Y971" s="329"/>
      <c r="Z971" s="329"/>
      <c r="AA971" s="2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313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329"/>
      <c r="X972" s="329"/>
      <c r="Y972" s="329"/>
      <c r="Z972" s="329"/>
      <c r="AA972" s="2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313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329"/>
      <c r="X973" s="329"/>
      <c r="Y973" s="329"/>
      <c r="Z973" s="329"/>
      <c r="AA973" s="2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313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329"/>
      <c r="X974" s="329"/>
      <c r="Y974" s="329"/>
      <c r="Z974" s="329"/>
      <c r="AA974" s="2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313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329"/>
      <c r="X975" s="329"/>
      <c r="Y975" s="329"/>
      <c r="Z975" s="329"/>
      <c r="AA975" s="2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313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329"/>
      <c r="X976" s="329"/>
      <c r="Y976" s="329"/>
      <c r="Z976" s="329"/>
      <c r="AA976" s="2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313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329"/>
      <c r="X977" s="329"/>
      <c r="Y977" s="329"/>
      <c r="Z977" s="329"/>
      <c r="AA977" s="2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313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329"/>
      <c r="X978" s="329"/>
      <c r="Y978" s="329"/>
      <c r="Z978" s="329"/>
      <c r="AA978" s="2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313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329"/>
      <c r="X979" s="329"/>
      <c r="Y979" s="329"/>
      <c r="Z979" s="329"/>
      <c r="AA979" s="2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313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329"/>
      <c r="X980" s="329"/>
      <c r="Y980" s="329"/>
      <c r="Z980" s="329"/>
      <c r="AA980" s="2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313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329"/>
      <c r="X981" s="329"/>
      <c r="Y981" s="329"/>
      <c r="Z981" s="329"/>
      <c r="AA981" s="2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313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329"/>
      <c r="X982" s="329"/>
      <c r="Y982" s="329"/>
      <c r="Z982" s="329"/>
      <c r="AA982" s="2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313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329"/>
      <c r="X983" s="329"/>
      <c r="Y983" s="329"/>
      <c r="Z983" s="329"/>
      <c r="AA983" s="2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313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329"/>
      <c r="X984" s="329"/>
      <c r="Y984" s="329"/>
      <c r="Z984" s="329"/>
      <c r="AA984" s="2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313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329"/>
      <c r="X985" s="329"/>
      <c r="Y985" s="329"/>
      <c r="Z985" s="329"/>
      <c r="AA985" s="2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313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329"/>
      <c r="X986" s="329"/>
      <c r="Y986" s="329"/>
      <c r="Z986" s="329"/>
      <c r="AA986" s="2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313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329"/>
      <c r="X987" s="329"/>
      <c r="Y987" s="329"/>
      <c r="Z987" s="329"/>
      <c r="AA987" s="2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313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329"/>
      <c r="X988" s="329"/>
      <c r="Y988" s="329"/>
      <c r="Z988" s="329"/>
      <c r="AA988" s="2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313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329"/>
      <c r="X989" s="329"/>
      <c r="Y989" s="329"/>
      <c r="Z989" s="329"/>
      <c r="AA989" s="2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313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329"/>
      <c r="X990" s="329"/>
      <c r="Y990" s="329"/>
      <c r="Z990" s="329"/>
      <c r="AA990" s="2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313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329"/>
      <c r="X991" s="329"/>
      <c r="Y991" s="329"/>
      <c r="Z991" s="329"/>
      <c r="AA991" s="2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313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329"/>
      <c r="X992" s="329"/>
      <c r="Y992" s="329"/>
      <c r="Z992" s="329"/>
      <c r="AA992" s="2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313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329"/>
      <c r="X993" s="329"/>
      <c r="Y993" s="329"/>
      <c r="Z993" s="329"/>
      <c r="AA993" s="2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313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329"/>
      <c r="X994" s="329"/>
      <c r="Y994" s="329"/>
      <c r="Z994" s="329"/>
      <c r="AA994" s="2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313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329"/>
      <c r="X995" s="329"/>
      <c r="Y995" s="329"/>
      <c r="Z995" s="329"/>
      <c r="AA995" s="2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313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329"/>
      <c r="X996" s="329"/>
      <c r="Y996" s="329"/>
      <c r="Z996" s="329"/>
      <c r="AA996" s="2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313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329"/>
      <c r="X997" s="329"/>
      <c r="Y997" s="329"/>
      <c r="Z997" s="329"/>
      <c r="AA997" s="2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313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329"/>
      <c r="X998" s="329"/>
      <c r="Y998" s="329"/>
      <c r="Z998" s="329"/>
      <c r="AA998" s="2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313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329"/>
      <c r="X999" s="329"/>
      <c r="Y999" s="329"/>
      <c r="Z999" s="329"/>
      <c r="AA999" s="2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313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329"/>
      <c r="X1000" s="329"/>
      <c r="Y1000" s="329"/>
      <c r="Z1000" s="329"/>
      <c r="AA1000" s="2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313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329"/>
      <c r="X1001" s="329"/>
      <c r="Y1001" s="329"/>
      <c r="Z1001" s="329"/>
      <c r="AA1001" s="2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313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329"/>
      <c r="X1002" s="329"/>
      <c r="Y1002" s="329"/>
      <c r="Z1002" s="329"/>
      <c r="AA1002" s="2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313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329"/>
      <c r="X1003" s="329"/>
      <c r="Y1003" s="329"/>
      <c r="Z1003" s="329"/>
      <c r="AA1003" s="2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313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329"/>
      <c r="X1004" s="329"/>
      <c r="Y1004" s="329"/>
      <c r="Z1004" s="329"/>
      <c r="AA1004" s="2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313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329"/>
      <c r="X1005" s="329"/>
      <c r="Y1005" s="329"/>
      <c r="Z1005" s="329"/>
      <c r="AA1005" s="2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313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329"/>
      <c r="X1006" s="329"/>
      <c r="Y1006" s="329"/>
      <c r="Z1006" s="329"/>
      <c r="AA1006" s="2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313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329"/>
      <c r="X1007" s="329"/>
      <c r="Y1007" s="329"/>
      <c r="Z1007" s="329"/>
      <c r="AA1007" s="2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313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329"/>
      <c r="X1008" s="329"/>
      <c r="Y1008" s="329"/>
      <c r="Z1008" s="329"/>
      <c r="AA1008" s="2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313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329"/>
      <c r="X1009" s="329"/>
      <c r="Y1009" s="329"/>
      <c r="Z1009" s="329"/>
      <c r="AA1009" s="2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313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329"/>
      <c r="X1010" s="329"/>
      <c r="Y1010" s="329"/>
      <c r="Z1010" s="329"/>
      <c r="AA1010" s="2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313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329"/>
      <c r="X1011" s="329"/>
      <c r="Y1011" s="329"/>
      <c r="Z1011" s="329"/>
      <c r="AA1011" s="2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313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329"/>
      <c r="X1012" s="329"/>
      <c r="Y1012" s="329"/>
      <c r="Z1012" s="329"/>
      <c r="AA1012" s="2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313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329"/>
      <c r="X1013" s="329"/>
      <c r="Y1013" s="329"/>
      <c r="Z1013" s="329"/>
      <c r="AA1013" s="2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313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329"/>
      <c r="X1014" s="329"/>
      <c r="Y1014" s="329"/>
      <c r="Z1014" s="329"/>
      <c r="AA1014" s="2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313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329"/>
      <c r="X1015" s="329"/>
      <c r="Y1015" s="329"/>
      <c r="Z1015" s="329"/>
      <c r="AA1015" s="2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313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329"/>
      <c r="X1016" s="329"/>
      <c r="Y1016" s="329"/>
      <c r="Z1016" s="329"/>
      <c r="AA1016" s="2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313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329"/>
      <c r="X1017" s="329"/>
      <c r="Y1017" s="329"/>
      <c r="Z1017" s="329"/>
      <c r="AA1017" s="2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313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329"/>
      <c r="X1018" s="329"/>
      <c r="Y1018" s="329"/>
      <c r="Z1018" s="329"/>
      <c r="AA1018" s="2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313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329"/>
      <c r="X1019" s="329"/>
      <c r="Y1019" s="329"/>
      <c r="Z1019" s="329"/>
      <c r="AA1019" s="2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313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329"/>
      <c r="X1020" s="329"/>
      <c r="Y1020" s="329"/>
      <c r="Z1020" s="329"/>
      <c r="AA1020" s="2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313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329"/>
      <c r="X1021" s="329"/>
      <c r="Y1021" s="329"/>
      <c r="Z1021" s="329"/>
      <c r="AA1021" s="2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313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329"/>
      <c r="X1022" s="329"/>
      <c r="Y1022" s="329"/>
      <c r="Z1022" s="329"/>
      <c r="AA1022" s="2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313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329"/>
      <c r="X1023" s="329"/>
      <c r="Y1023" s="329"/>
      <c r="Z1023" s="329"/>
      <c r="AA1023" s="2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313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329"/>
      <c r="X1024" s="329"/>
      <c r="Y1024" s="329"/>
      <c r="Z1024" s="329"/>
      <c r="AA1024" s="2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313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329"/>
      <c r="X1025" s="329"/>
      <c r="Y1025" s="329"/>
      <c r="Z1025" s="329"/>
      <c r="AA1025" s="2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313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329"/>
      <c r="X1026" s="329"/>
      <c r="Y1026" s="329"/>
      <c r="Z1026" s="329"/>
      <c r="AA1026" s="2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313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329"/>
      <c r="X1027" s="329"/>
      <c r="Y1027" s="329"/>
      <c r="Z1027" s="329"/>
      <c r="AA1027" s="2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313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329"/>
      <c r="X1028" s="329"/>
      <c r="Y1028" s="329"/>
      <c r="Z1028" s="329"/>
      <c r="AA1028" s="2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313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329"/>
      <c r="X1029" s="329"/>
      <c r="Y1029" s="329"/>
      <c r="Z1029" s="329"/>
      <c r="AA1029" s="2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313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329"/>
      <c r="X1030" s="329"/>
      <c r="Y1030" s="329"/>
      <c r="Z1030" s="329"/>
      <c r="AA1030" s="2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313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329"/>
      <c r="X1031" s="329"/>
      <c r="Y1031" s="329"/>
      <c r="Z1031" s="329"/>
      <c r="AA1031" s="2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313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329"/>
      <c r="X1032" s="329"/>
      <c r="Y1032" s="329"/>
      <c r="Z1032" s="329"/>
      <c r="AA1032" s="2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313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329"/>
      <c r="X1033" s="329"/>
      <c r="Y1033" s="329"/>
      <c r="Z1033" s="329"/>
      <c r="AA1033" s="2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313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329"/>
      <c r="X1034" s="329"/>
      <c r="Y1034" s="329"/>
      <c r="Z1034" s="329"/>
      <c r="AA1034" s="2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313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329"/>
      <c r="X1035" s="329"/>
      <c r="Y1035" s="329"/>
      <c r="Z1035" s="329"/>
      <c r="AA1035" s="2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313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329"/>
      <c r="X1036" s="329"/>
      <c r="Y1036" s="329"/>
      <c r="Z1036" s="329"/>
      <c r="AA1036" s="2"/>
      <c r="AB1036" s="1"/>
      <c r="AC1036" s="1"/>
      <c r="AD1036" s="1"/>
      <c r="AE1036" s="1"/>
      <c r="AF1036" s="1"/>
      <c r="AG1036" s="1"/>
    </row>
    <row r="1037" spans="1:33" ht="15.75" customHeight="1">
      <c r="A1037" s="1"/>
      <c r="B1037" s="1"/>
      <c r="C1037" s="2"/>
      <c r="D1037" s="313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329"/>
      <c r="X1037" s="329"/>
      <c r="Y1037" s="329"/>
      <c r="Z1037" s="329"/>
      <c r="AA1037" s="2"/>
      <c r="AB1037" s="1"/>
      <c r="AC1037" s="1"/>
      <c r="AD1037" s="1"/>
      <c r="AE1037" s="1"/>
      <c r="AF1037" s="1"/>
      <c r="AG1037" s="1"/>
    </row>
    <row r="1038" spans="1:33" ht="15.75" customHeight="1">
      <c r="A1038" s="1"/>
      <c r="B1038" s="1"/>
      <c r="C1038" s="2"/>
      <c r="D1038" s="313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329"/>
      <c r="X1038" s="329"/>
      <c r="Y1038" s="329"/>
      <c r="Z1038" s="329"/>
      <c r="AA1038" s="2"/>
      <c r="AB1038" s="1"/>
      <c r="AC1038" s="1"/>
      <c r="AD1038" s="1"/>
      <c r="AE1038" s="1"/>
      <c r="AF1038" s="1"/>
      <c r="AG1038" s="1"/>
    </row>
    <row r="1039" spans="1:33" ht="15.75" customHeight="1">
      <c r="A1039" s="1"/>
      <c r="B1039" s="1"/>
      <c r="C1039" s="2"/>
      <c r="D1039" s="313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329"/>
      <c r="X1039" s="329"/>
      <c r="Y1039" s="329"/>
      <c r="Z1039" s="329"/>
      <c r="AA1039" s="2"/>
      <c r="AB1039" s="1"/>
      <c r="AC1039" s="1"/>
      <c r="AD1039" s="1"/>
      <c r="AE1039" s="1"/>
      <c r="AF1039" s="1"/>
      <c r="AG1039" s="1"/>
    </row>
    <row r="1040" spans="1:33" ht="15.75" customHeight="1">
      <c r="A1040" s="1"/>
      <c r="B1040" s="1"/>
      <c r="C1040" s="2"/>
      <c r="D1040" s="313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329"/>
      <c r="X1040" s="329"/>
      <c r="Y1040" s="329"/>
      <c r="Z1040" s="329"/>
      <c r="AA1040" s="2"/>
      <c r="AB1040" s="1"/>
      <c r="AC1040" s="1"/>
      <c r="AD1040" s="1"/>
      <c r="AE1040" s="1"/>
      <c r="AF1040" s="1"/>
      <c r="AG1040" s="1"/>
    </row>
    <row r="1041" spans="1:33" ht="15.75" customHeight="1">
      <c r="A1041" s="1"/>
      <c r="B1041" s="1"/>
      <c r="C1041" s="2"/>
      <c r="D1041" s="313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329"/>
      <c r="X1041" s="329"/>
      <c r="Y1041" s="329"/>
      <c r="Z1041" s="329"/>
      <c r="AA1041" s="2"/>
      <c r="AB1041" s="1"/>
      <c r="AC1041" s="1"/>
      <c r="AD1041" s="1"/>
      <c r="AE1041" s="1"/>
      <c r="AF1041" s="1"/>
      <c r="AG1041" s="1"/>
    </row>
    <row r="1042" spans="1:33" ht="15.75" customHeight="1">
      <c r="A1042" s="1"/>
      <c r="B1042" s="1"/>
      <c r="C1042" s="2"/>
      <c r="D1042" s="313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329"/>
      <c r="X1042" s="329"/>
      <c r="Y1042" s="329"/>
      <c r="Z1042" s="329"/>
      <c r="AA1042" s="2"/>
      <c r="AB1042" s="1"/>
      <c r="AC1042" s="1"/>
      <c r="AD1042" s="1"/>
      <c r="AE1042" s="1"/>
      <c r="AF1042" s="1"/>
      <c r="AG1042" s="1"/>
    </row>
    <row r="1043" spans="1:33" ht="15.75" customHeight="1">
      <c r="A1043" s="1"/>
      <c r="B1043" s="1"/>
      <c r="C1043" s="2"/>
      <c r="D1043" s="313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329"/>
      <c r="X1043" s="329"/>
      <c r="Y1043" s="329"/>
      <c r="Z1043" s="329"/>
      <c r="AA1043" s="2"/>
      <c r="AB1043" s="1"/>
      <c r="AC1043" s="1"/>
      <c r="AD1043" s="1"/>
      <c r="AE1043" s="1"/>
      <c r="AF1043" s="1"/>
      <c r="AG1043" s="1"/>
    </row>
    <row r="1044" spans="1:33" ht="15.75" customHeight="1">
      <c r="A1044" s="1"/>
      <c r="B1044" s="1"/>
      <c r="C1044" s="2"/>
      <c r="D1044" s="313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329"/>
      <c r="X1044" s="329"/>
      <c r="Y1044" s="329"/>
      <c r="Z1044" s="329"/>
      <c r="AA1044" s="2"/>
      <c r="AB1044" s="1"/>
      <c r="AC1044" s="1"/>
      <c r="AD1044" s="1"/>
      <c r="AE1044" s="1"/>
      <c r="AF1044" s="1"/>
      <c r="AG1044" s="1"/>
    </row>
    <row r="1045" spans="1:33" ht="15.75" customHeight="1">
      <c r="A1045" s="1"/>
      <c r="B1045" s="1"/>
      <c r="C1045" s="2"/>
      <c r="D1045" s="313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329"/>
      <c r="X1045" s="329"/>
      <c r="Y1045" s="329"/>
      <c r="Z1045" s="329"/>
      <c r="AA1045" s="2"/>
      <c r="AB1045" s="1"/>
      <c r="AC1045" s="1"/>
      <c r="AD1045" s="1"/>
      <c r="AE1045" s="1"/>
      <c r="AF1045" s="1"/>
      <c r="AG1045" s="1"/>
    </row>
    <row r="1046" spans="1:33" ht="15.75" customHeight="1">
      <c r="A1046" s="1"/>
      <c r="B1046" s="1"/>
      <c r="C1046" s="2"/>
      <c r="D1046" s="313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329"/>
      <c r="X1046" s="329"/>
      <c r="Y1046" s="329"/>
      <c r="Z1046" s="329"/>
      <c r="AA1046" s="2"/>
      <c r="AB1046" s="1"/>
      <c r="AC1046" s="1"/>
      <c r="AD1046" s="1"/>
      <c r="AE1046" s="1"/>
      <c r="AF1046" s="1"/>
      <c r="AG1046" s="1"/>
    </row>
    <row r="1047" spans="1:33" ht="15.75" customHeight="1">
      <c r="A1047" s="1"/>
      <c r="B1047" s="1"/>
      <c r="C1047" s="2"/>
      <c r="D1047" s="313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329"/>
      <c r="X1047" s="329"/>
      <c r="Y1047" s="329"/>
      <c r="Z1047" s="329"/>
      <c r="AA1047" s="2"/>
      <c r="AB1047" s="1"/>
      <c r="AC1047" s="1"/>
      <c r="AD1047" s="1"/>
      <c r="AE1047" s="1"/>
      <c r="AF1047" s="1"/>
      <c r="AG1047" s="1"/>
    </row>
    <row r="1048" spans="1:33" ht="15.75" customHeight="1">
      <c r="A1048" s="1"/>
      <c r="B1048" s="1"/>
      <c r="C1048" s="2"/>
      <c r="D1048" s="313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329"/>
      <c r="X1048" s="329"/>
      <c r="Y1048" s="329"/>
      <c r="Z1048" s="329"/>
      <c r="AA1048" s="2"/>
      <c r="AB1048" s="1"/>
      <c r="AC1048" s="1"/>
      <c r="AD1048" s="1"/>
      <c r="AE1048" s="1"/>
      <c r="AF1048" s="1"/>
      <c r="AG1048" s="1"/>
    </row>
    <row r="1049" spans="1:33" ht="15.75" customHeight="1">
      <c r="A1049" s="1"/>
      <c r="B1049" s="1"/>
      <c r="C1049" s="2"/>
      <c r="D1049" s="313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329"/>
      <c r="X1049" s="329"/>
      <c r="Y1049" s="329"/>
      <c r="Z1049" s="329"/>
      <c r="AA1049" s="2"/>
      <c r="AB1049" s="1"/>
      <c r="AC1049" s="1"/>
      <c r="AD1049" s="1"/>
      <c r="AE1049" s="1"/>
      <c r="AF1049" s="1"/>
      <c r="AG1049" s="1"/>
    </row>
    <row r="1050" spans="1:33" ht="15.75" customHeight="1">
      <c r="A1050" s="1"/>
      <c r="B1050" s="1"/>
      <c r="C1050" s="2"/>
      <c r="D1050" s="313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329"/>
      <c r="X1050" s="329"/>
      <c r="Y1050" s="329"/>
      <c r="Z1050" s="329"/>
      <c r="AA1050" s="2"/>
      <c r="AB1050" s="1"/>
      <c r="AC1050" s="1"/>
      <c r="AD1050" s="1"/>
      <c r="AE1050" s="1"/>
      <c r="AF1050" s="1"/>
      <c r="AG1050" s="1"/>
    </row>
    <row r="1051" spans="1:33" ht="15.75" customHeight="1">
      <c r="A1051" s="1"/>
      <c r="B1051" s="1"/>
      <c r="C1051" s="2"/>
      <c r="D1051" s="313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329"/>
      <c r="X1051" s="329"/>
      <c r="Y1051" s="329"/>
      <c r="Z1051" s="329"/>
      <c r="AA1051" s="2"/>
      <c r="AB1051" s="1"/>
      <c r="AC1051" s="1"/>
      <c r="AD1051" s="1"/>
      <c r="AE1051" s="1"/>
      <c r="AF1051" s="1"/>
      <c r="AG1051" s="1"/>
    </row>
    <row r="1052" spans="1:33" ht="15.75" customHeight="1">
      <c r="A1052" s="1"/>
      <c r="B1052" s="1"/>
      <c r="C1052" s="2"/>
      <c r="D1052" s="313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329"/>
      <c r="X1052" s="329"/>
      <c r="Y1052" s="329"/>
      <c r="Z1052" s="329"/>
      <c r="AA1052" s="2"/>
      <c r="AB1052" s="1"/>
      <c r="AC1052" s="1"/>
      <c r="AD1052" s="1"/>
      <c r="AE1052" s="1"/>
      <c r="AF1052" s="1"/>
      <c r="AG1052" s="1"/>
    </row>
    <row r="1053" spans="1:33" ht="15.75" customHeight="1">
      <c r="A1053" s="1"/>
      <c r="B1053" s="1"/>
      <c r="C1053" s="2"/>
      <c r="D1053" s="313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329"/>
      <c r="X1053" s="329"/>
      <c r="Y1053" s="329"/>
      <c r="Z1053" s="329"/>
      <c r="AA1053" s="2"/>
      <c r="AB1053" s="1"/>
      <c r="AC1053" s="1"/>
      <c r="AD1053" s="1"/>
      <c r="AE1053" s="1"/>
      <c r="AF1053" s="1"/>
      <c r="AG1053" s="1"/>
    </row>
    <row r="1054" spans="1:33" ht="15.75" customHeight="1">
      <c r="A1054" s="1"/>
      <c r="B1054" s="1"/>
      <c r="C1054" s="2"/>
      <c r="D1054" s="313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329"/>
      <c r="X1054" s="329"/>
      <c r="Y1054" s="329"/>
      <c r="Z1054" s="329"/>
      <c r="AA1054" s="2"/>
      <c r="AB1054" s="1"/>
      <c r="AC1054" s="1"/>
      <c r="AD1054" s="1"/>
      <c r="AE1054" s="1"/>
      <c r="AF1054" s="1"/>
      <c r="AG1054" s="1"/>
    </row>
    <row r="1055" spans="1:33" ht="15.75" customHeight="1">
      <c r="A1055" s="1"/>
      <c r="B1055" s="1"/>
      <c r="C1055" s="2"/>
      <c r="D1055" s="313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329"/>
      <c r="X1055" s="329"/>
      <c r="Y1055" s="329"/>
      <c r="Z1055" s="329"/>
      <c r="AA1055" s="2"/>
      <c r="AB1055" s="1"/>
      <c r="AC1055" s="1"/>
      <c r="AD1055" s="1"/>
      <c r="AE1055" s="1"/>
      <c r="AF1055" s="1"/>
      <c r="AG1055" s="1"/>
    </row>
    <row r="1056" spans="1:33" ht="15.75" customHeight="1">
      <c r="A1056" s="1"/>
      <c r="B1056" s="1"/>
      <c r="C1056" s="2"/>
      <c r="D1056" s="313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329"/>
      <c r="X1056" s="329"/>
      <c r="Y1056" s="329"/>
      <c r="Z1056" s="329"/>
      <c r="AA1056" s="2"/>
      <c r="AB1056" s="1"/>
      <c r="AC1056" s="1"/>
      <c r="AD1056" s="1"/>
      <c r="AE1056" s="1"/>
      <c r="AF1056" s="1"/>
      <c r="AG1056" s="1"/>
    </row>
    <row r="1057" spans="1:33" ht="15.75" customHeight="1">
      <c r="A1057" s="1"/>
      <c r="B1057" s="1"/>
      <c r="C1057" s="2"/>
      <c r="D1057" s="313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329"/>
      <c r="X1057" s="329"/>
      <c r="Y1057" s="329"/>
      <c r="Z1057" s="329"/>
      <c r="AA1057" s="2"/>
      <c r="AB1057" s="1"/>
      <c r="AC1057" s="1"/>
      <c r="AD1057" s="1"/>
      <c r="AE1057" s="1"/>
      <c r="AF1057" s="1"/>
      <c r="AG1057" s="1"/>
    </row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30">
    <mergeCell ref="A224:C224"/>
    <mergeCell ref="A225:C225"/>
    <mergeCell ref="H229:I229"/>
    <mergeCell ref="K229:L229"/>
    <mergeCell ref="X8:X9"/>
    <mergeCell ref="Y8:Z8"/>
    <mergeCell ref="E58:G59"/>
    <mergeCell ref="H58:J59"/>
    <mergeCell ref="A131:D131"/>
    <mergeCell ref="A187:D18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A1:E1"/>
    <mergeCell ref="D2:M2"/>
    <mergeCell ref="C3:E3"/>
    <mergeCell ref="D4:E4"/>
    <mergeCell ref="A7:A9"/>
    <mergeCell ref="B7:B9"/>
    <mergeCell ref="C7:C9"/>
    <mergeCell ref="D7:D9"/>
    <mergeCell ref="E7:J7"/>
    <mergeCell ref="K7:P7"/>
  </mergeCells>
  <pageMargins left="1.9688976377952756" right="0.39370078740157477" top="1.2208661417322835" bottom="1.2208661417322835" header="1.1811023622047243" footer="1.1811023622047243"/>
  <pageSetup paperSize="0" scale="37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914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Фінансування</vt:lpstr>
      <vt:lpstr>Реєсто документів</vt:lpstr>
      <vt:lpstr>Кошторис  витрат</vt:lpstr>
      <vt:lpstr>'Кошторис  витрат'!_xlnm._FilterDatabase</vt:lpstr>
      <vt:lpstr>'Кошторис  витрат'!Print_Area</vt:lpstr>
      <vt:lpstr>'Реєсто документів'!Print_Area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Stepan Stasiuk</cp:lastModifiedBy>
  <cp:revision>25</cp:revision>
  <cp:lastPrinted>2021-11-23T12:42:35Z</cp:lastPrinted>
  <dcterms:created xsi:type="dcterms:W3CDTF">2021-12-22T13:11:49Z</dcterms:created>
  <dcterms:modified xsi:type="dcterms:W3CDTF">2021-12-22T13:11:49Z</dcterms:modified>
</cp:coreProperties>
</file>