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gxoUzHwGhnXE/u3zy0Cp/EBDDlyA=="/>
    </ext>
  </extLst>
</workbook>
</file>

<file path=xl/sharedStrings.xml><?xml version="1.0" encoding="utf-8"?>
<sst xmlns="http://schemas.openxmlformats.org/spreadsheetml/2006/main" count="1076" uniqueCount="592">
  <si>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</si>
  <si>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</si>
  <si>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</si>
  <si>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</si>
  <si>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>Назва конкурсної програми: Знакові події</t>
  </si>
  <si>
    <t>Назва ЛОТ-у: Знакові постаті української культури</t>
  </si>
  <si>
    <t>Назва Грантоотримувача: Товариство з обмеженою відповідальністю "ВИДАВНИЦТВО РОДОВІД"</t>
  </si>
  <si>
    <t>Назва проєкту: ГЕОРГІЙ НАРБУТ і творення українського бренду</t>
  </si>
  <si>
    <t>Дата початку проєкту: червень 2021</t>
  </si>
  <si>
    <t>Дата завершення проєкту: 10 листопада 2021</t>
  </si>
  <si>
    <t xml:space="preserve">  ЗВІТ</t>
  </si>
  <si>
    <t xml:space="preserve">про надходження та використання коштів для реалізації проєкту </t>
  </si>
  <si>
    <t>за період з червня по 10 листопада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</si>
  <si>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</si>
  <si>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</si>
  <si>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</si>
  <si>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</si>
  <si>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</si>
  <si>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</si>
  <si>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</si>
  <si>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</si>
  <si>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</si>
  <si>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</si>
  <si>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</si>
  <si>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</si>
  <si>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</si>
  <si>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</si>
  <si>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</si>
  <si>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</si>
  <si>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</si>
  <si>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</si>
  <si>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</si>
  <si>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</si>
  <si>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</si>
  <si>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</si>
  <si>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</si>
  <si>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</si>
  <si>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</si>
  <si>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</si>
  <si>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</si>
  <si>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</si>
  <si>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</si>
  <si>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</si>
  <si>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</si>
  <si>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</si>
  <si>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 проекту</t>
  </si>
  <si>
    <t>Саух Ольга Вікторівна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</si>
  <si>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</si>
  <si>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</si>
  <si>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</si>
  <si>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</si>
  <si>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</si>
  <si>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</si>
  <si>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</si>
  <si>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</si>
  <si>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</si>
  <si>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</si>
  <si>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</si>
  <si>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</si>
  <si>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</si>
  <si>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</si>
  <si>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</si>
  <si>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</si>
  <si>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</si>
  <si>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</si>
  <si>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</si>
  <si>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</si>
  <si>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</si>
  <si>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</si>
  <si>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</si>
  <si>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</si>
  <si>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</si>
  <si>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</si>
  <si>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</si>
  <si>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</si>
  <si>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</si>
  <si>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</si>
  <si>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</si>
  <si>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</si>
  <si>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</si>
  <si>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</si>
  <si>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</si>
  <si>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</si>
  <si>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</si>
  <si>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Лихач Лідія Петрівна, керівник проекту (премія) (за штатним розкладом: генеральний директор)</t>
  </si>
  <si>
    <t>місяців</t>
  </si>
  <si>
    <t>1.1.2</t>
  </si>
  <si>
    <t>Білоусова Анастасія Костянтинівна, редакторка (премія) (за штатним розкладом: керівник проектів та програм)</t>
  </si>
  <si>
    <t>1.1.3</t>
  </si>
  <si>
    <t>Назаренко Андрій Вікторович                     менеджер з виробництва (премія) (за штатним розкладом: менеджер зі збуту)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</si>
  <si>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</si>
  <si>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</si>
  <si>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</si>
  <si>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</si>
  <si>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</si>
  <si>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</si>
  <si>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</si>
  <si>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</si>
  <si>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</si>
  <si>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Кантер Анна, креативна директорка проекту і кураторки виставки плакатів</t>
  </si>
  <si>
    <t>1.3.2</t>
  </si>
  <si>
    <t xml:space="preserve">Вікторія Гринчишин (Dellinger), менеджер проєкту в Франції 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</si>
  <si>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</si>
  <si>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</si>
  <si>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</si>
  <si>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</si>
  <si>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</si>
  <si>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</si>
  <si>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</si>
  <si>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</si>
  <si>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</si>
  <si>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</si>
  <si>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</si>
  <si>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</si>
  <si>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Левченко Анна Михайлівна              адмінстраторка</t>
  </si>
  <si>
    <t>1.5.2</t>
  </si>
  <si>
    <t xml:space="preserve">Панченко Марія Олександрівна, Координаторка проєкту,                      </t>
  </si>
  <si>
    <t>1.5.3</t>
  </si>
  <si>
    <t>Клименко Валентина Станіславівна, PR -менеджер проекту</t>
  </si>
  <si>
    <t>1.5.4</t>
  </si>
  <si>
    <t>Саух Ольга Вікторівна, бухгалтер проекту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</si>
  <si>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</si>
  <si>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</si>
  <si>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</si>
  <si>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</si>
  <si>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</si>
  <si>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(Авіаквитки Київ-Париж-Київ, Лихач Лідія Петрівна)</t>
  </si>
  <si>
    <t>шт.</t>
  </si>
  <si>
    <t>різницю перенесено на п.2.2.1</t>
  </si>
  <si>
    <t>2.1.2</t>
  </si>
  <si>
    <t>Вартість квитків (Квитки на поїзд Париж-Бордо-Париж, Лихач Лідія Петрівна)</t>
  </si>
  <si>
    <t>2.1.3</t>
  </si>
  <si>
    <t>Вартість квитків (з деталізацією маршруту і  прізвищем відрядженої особи)</t>
  </si>
  <si>
    <t>2.2</t>
  </si>
  <si>
    <t>Вартість проживання (для штатних працівників)</t>
  </si>
  <si>
    <t>2.2.1</t>
  </si>
  <si>
    <t>Рахунки з готелів (Лихач Лідія Петрівна)</t>
  </si>
  <si>
    <t>доба</t>
  </si>
  <si>
    <t>різниця з п.2.1.1</t>
  </si>
  <si>
    <t>2.2.2</t>
  </si>
  <si>
    <t>Рахунки з готелів (з вказаним прізвищем відрядженої особи)</t>
  </si>
  <si>
    <t>2.2.3</t>
  </si>
  <si>
    <t>2.3</t>
  </si>
  <si>
    <t>Добові (для штатних працівників)</t>
  </si>
  <si>
    <t>2.3.1</t>
  </si>
  <si>
    <t>Добові (Лихач Лідія Петрівна)</t>
  </si>
  <si>
    <t>різниця з 9.5, 13.4.2</t>
  </si>
  <si>
    <t>2.3.2</t>
  </si>
  <si>
    <t>Добові, вказати ПІБ ( розрахунок на відряджену особу)</t>
  </si>
  <si>
    <t>2.3.3</t>
  </si>
  <si>
    <t>Добові, вказати ПІБ( розрахунок на відряджену особу)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</si>
  <si>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</si>
  <si>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</si>
  <si>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</si>
  <si>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</si>
  <si>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</si>
  <si>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</si>
  <si>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</si>
  <si>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</si>
  <si>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</si>
  <si>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</si>
  <si>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</si>
  <si>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</si>
  <si>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</si>
  <si>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</si>
  <si>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</si>
  <si>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</si>
  <si>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</si>
  <si>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</si>
  <si>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</si>
  <si>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</si>
  <si>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</si>
  <si>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</si>
  <si>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</si>
  <si>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</si>
  <si>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</si>
  <si>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</si>
  <si>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</si>
  <si>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</si>
  <si>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</si>
  <si>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</si>
  <si>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</si>
  <si>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</si>
  <si>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</si>
  <si>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</si>
  <si>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</si>
  <si>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</si>
  <si>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</si>
  <si>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</si>
  <si>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</si>
  <si>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</si>
  <si>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</si>
  <si>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</si>
  <si>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</si>
  <si>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</si>
  <si>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</si>
  <si>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</si>
  <si>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</si>
  <si>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</si>
  <si>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</si>
  <si>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</si>
  <si>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</si>
  <si>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</si>
  <si>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</si>
  <si>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</si>
  <si>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</si>
  <si>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</si>
  <si>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</si>
  <si>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</si>
  <si>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</si>
  <si>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</si>
  <si>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</si>
  <si>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</si>
  <si>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</si>
  <si>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</si>
  <si>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</si>
  <si>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</si>
  <si>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</si>
  <si>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</si>
  <si>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</si>
  <si>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</si>
  <si>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</si>
  <si>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</si>
  <si>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</si>
  <si>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</si>
  <si>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</si>
  <si>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</si>
  <si>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</si>
  <si>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</si>
  <si>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</si>
  <si>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</si>
  <si>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</si>
  <si>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</si>
  <si>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</si>
  <si>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</si>
  <si>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</si>
  <si>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</si>
  <si>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</si>
  <si>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</si>
  <si>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</si>
  <si>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</si>
  <si>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</si>
  <si>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</si>
  <si>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</si>
  <si>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</si>
  <si>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</si>
  <si>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</si>
  <si>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</si>
  <si>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</si>
  <si>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</si>
  <si>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</si>
  <si>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</si>
  <si>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</si>
  <si>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</si>
  <si>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</si>
  <si>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</si>
  <si>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</si>
  <si>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</si>
  <si>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</si>
  <si>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</si>
  <si>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</si>
  <si>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</si>
  <si>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</si>
  <si>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</si>
  <si>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</si>
  <si>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</si>
  <si>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</si>
  <si>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</si>
  <si>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</si>
  <si>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</si>
  <si>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 (укр версії книжки)</t>
  </si>
  <si>
    <t>сторінка</t>
  </si>
  <si>
    <t>8.2</t>
  </si>
  <si>
    <t>Послуги коректора (франц. версії книжки)</t>
  </si>
  <si>
    <t>8.3</t>
  </si>
  <si>
    <t>Додрукарська підготовка (2 версії)</t>
  </si>
  <si>
    <t>8.4</t>
  </si>
  <si>
    <t>Послуги верстки (2 версії)</t>
  </si>
  <si>
    <t>8.5</t>
  </si>
  <si>
    <t>Друк книг (2 версії)</t>
  </si>
  <si>
    <t>екземпляр</t>
  </si>
  <si>
    <t>8.6</t>
  </si>
  <si>
    <t xml:space="preserve">Літературна редакція книги </t>
  </si>
  <si>
    <t>8,7</t>
  </si>
  <si>
    <t>Літературна редакція книги (укр версія)</t>
  </si>
  <si>
    <t>8,8</t>
  </si>
  <si>
    <t>Дизайн книги (укр версія)</t>
  </si>
  <si>
    <t>8,9</t>
  </si>
  <si>
    <t>Дизайн книги (франц версія)</t>
  </si>
  <si>
    <t>8,10</t>
  </si>
  <si>
    <t>Інші витрати (вказати надану послугу)</t>
  </si>
  <si>
    <t>8,11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</si>
  <si>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</si>
  <si>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</si>
  <si>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</si>
  <si>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</si>
  <si>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</si>
  <si>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(медіа, зовнішня реклама)</t>
  </si>
  <si>
    <t>Рекламні витрати (платна реклама в соц.мережах)</t>
  </si>
  <si>
    <t>різницю перенесено на 2.3.1</t>
  </si>
  <si>
    <t>Рекламні витрати (PR супровід проекту у Франції)</t>
  </si>
  <si>
    <t>SMM</t>
  </si>
  <si>
    <t xml:space="preserve">Комунікації та PR супровід проекту </t>
  </si>
  <si>
    <t>9.13</t>
  </si>
  <si>
    <t>Послуги дизайнера</t>
  </si>
  <si>
    <t>9.14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</si>
  <si>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</si>
  <si>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</si>
  <si>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</si>
  <si>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</si>
  <si>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</si>
  <si>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</si>
  <si>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</si>
  <si>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</si>
  <si>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</si>
  <si>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</si>
  <si>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</si>
  <si>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(послідовний, з української на французьку, з французької на українську)</t>
  </si>
  <si>
    <t>година</t>
  </si>
  <si>
    <t>Письмовий переклад (з англійської на українську мову)</t>
  </si>
  <si>
    <t>Письмовий переклад (з англійської на французьку мову)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</si>
  <si>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</si>
  <si>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</si>
  <si>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</si>
  <si>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</si>
  <si>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</si>
  <si>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</si>
  <si>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</si>
  <si>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</si>
  <si>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</si>
  <si>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</si>
  <si>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</si>
  <si>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</si>
  <si>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Асистент кураторки виставки у Франції</t>
  </si>
  <si>
    <t>13.1.5</t>
  </si>
  <si>
    <t xml:space="preserve">Співкуратор виставки                                             </t>
  </si>
  <si>
    <t>13.1.6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</si>
  <si>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</si>
  <si>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</si>
  <si>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</si>
  <si>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Корекція іллюстрацій до книжки і підготовка їх до друку</t>
  </si>
  <si>
    <t>13.2.2</t>
  </si>
  <si>
    <t>Послуги відеовиробництва</t>
  </si>
  <si>
    <t>13.2.3</t>
  </si>
  <si>
    <t>Зазначити конкретну назву послуги відповідно до технічного завдання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</si>
  <si>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</si>
  <si>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</si>
  <si>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</si>
  <si>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</si>
  <si>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</si>
  <si>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</si>
  <si>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</si>
  <si>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</si>
  <si>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</si>
  <si>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</si>
  <si>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</si>
  <si>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</si>
  <si>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</si>
  <si>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різницю перенесено на п.2.3.1</t>
  </si>
  <si>
    <t>13.4.3</t>
  </si>
  <si>
    <t>Розрахунково-касове обслуговування (відповідно до тарифів обслуговуючого банку)</t>
  </si>
  <si>
    <t>місяць</t>
  </si>
  <si>
    <t>різницю перенесено на п.13.4.7</t>
  </si>
  <si>
    <t>13.4.4</t>
  </si>
  <si>
    <t>Інші послуги банку (відповідно до тарифів обслуговуючого банку)</t>
  </si>
  <si>
    <t>13.4.5</t>
  </si>
  <si>
    <t xml:space="preserve">Реалізація проекту у Франції </t>
  </si>
  <si>
    <t>13.4.6</t>
  </si>
  <si>
    <t>Організація трьох виставок у Франції</t>
  </si>
  <si>
    <t>13.4.7</t>
  </si>
  <si>
    <t>Поштові послуги</t>
  </si>
  <si>
    <t>різниця з п.13.4.2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</si>
  <si>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</si>
  <si>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</si>
  <si>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</si>
  <si>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</si>
  <si>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</si>
  <si>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</si>
  <si>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</si>
  <si>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</si>
  <si>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Реєстр документів, що підтверджують достовірність витрат та цільове використання коштів</t>
  </si>
  <si>
    <t>за проектом: ГЕОРГІЙ НАРБУТ і творення українського бренду</t>
  </si>
  <si>
    <t>(назва проекту)</t>
  </si>
  <si>
    <t>у період з 30 червня 2021 року по 10 листопада 2021 року</t>
  </si>
  <si>
    <t>Витрати за даними звіту про використання гранту</t>
  </si>
  <si>
    <t>Документально підтверджено</t>
  </si>
  <si>
    <t>Розділ/
 Підрозділ/
 Стаття/
 Пункт</t>
  </si>
  <si>
    <t>Сума, грн.</t>
  </si>
  <si>
    <t>Назва контрагента (код ЄДРПОУ) / Виконавець (ІПН)</t>
  </si>
  <si>
    <t>Договір, додатки до договору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</si>
  <si>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</si>
  <si>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</si>
  <si>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</si>
  <si>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Лихач Л.П.
 (2261803186)</t>
  </si>
  <si>
    <t xml:space="preserve"> Наказ №10/10-П від 10.10.2010 року,  Наказ №004/01-2021-ШР від 04.01.2021 Штатний рзклад 2021
 Наказ №04/01-2021-ПР від 04.01.2021 Положення про преміювання, Наказ №30/06-1 від 30.06.2021 про преміювання, Копія паспорту,/
 Копія податкового коду</t>
  </si>
  <si>
    <t>ВІдомість нарахування</t>
  </si>
  <si>
    <r>
      <rPr>
        <rFont val="Calibri"/>
        <color theme="1"/>
      </rPr>
      <t>ПД №15 від 16.07.2021</t>
    </r>
    <r>
      <rPr>
        <rFont val="Calibri"/>
        <color rgb="FFFF0000"/>
      </rPr>
      <t xml:space="preserve">
</t>
    </r>
    <r>
      <rPr>
        <rFont val="Calibri"/>
        <color theme="1"/>
      </rPr>
      <t>ПД №16 від 16.07.2021
ПД №18 від 16.07.2021
ПД №36 від 06.08.2021
ПД №33 від 06.08.2021
ПД №37 від 06.08.2021
ПД №75 від 09.09.2021</t>
    </r>
    <r>
      <rPr>
        <rFont val="Calibri"/>
        <color rgb="FFFF0000"/>
      </rPr>
      <t xml:space="preserve">
</t>
    </r>
    <r>
      <rPr>
        <rFont val="Calibri"/>
        <color theme="1"/>
      </rPr>
      <t>ПД №89 від 09.09.2021
ПД №76 від 09.09.2021
ПД №80 від 09.09.2021
ПД №74 від 09.09.2021
ПД №120 від 01.10.2021
ПД №117 від 01.10.2021
ПД №114 від 01.10.2021</t>
    </r>
  </si>
  <si>
    <t>Білоусова А.К.
 (3387013188)</t>
  </si>
  <si>
    <t>Наказ №004/01-2021-ШР від 04.01.2021 Штатний розпис
 Наказ №04/01-2021-ПР від 04.01.2021 Положення про преміювання,Копія паспорту,/
 Копія податкового коду</t>
  </si>
  <si>
    <t>ПД №17 від 16.07.2021
ПД №16 від 16.07.2021
ПД №18 від 16.07.2021
ПД №19 від 16.07.2021
ПД №37 від 06.08.2021
ПД №38 від 06.08.2021
ПД №33 від 06.08.2021
ПД №37 від 06.08.2021
ПД №92 від 13.09.2021
ПД №75 від 09.09.2021
ПД №89 від 09.09.2021
ПД №76 від 09.09.2021
ПД №80 від 09.09.2021
ПД №86від 09.09.2021
ПД №74 від 09.09.2021
ПД №118 від 01.10.2021
ПД №113 від 01.10.2021
ПД №117 від 01.10.2021
ПД №114 від 01.10.2021</t>
  </si>
  <si>
    <t xml:space="preserve">Назаренко Андрій Вікторович  </t>
  </si>
  <si>
    <t>ПД №38 від 06.08.2021
ПД №38 від 06.08.2021
ПД №33 від 06.08.2021
ПД №37 від 06.08.2021
ПД №91 від 13.09.2021
ПД №119 від 01.10.2021
ПД №113 від 01.10.2021
ПД №117 від 01.10.2021
ПД №114 від 01.10.2021</t>
  </si>
  <si>
    <t>Кантер Анна
(нерезидент)</t>
  </si>
  <si>
    <t xml:space="preserve">
ДОГОВІР № 4EVE33-02001/1
від 30 червня 2021 року</t>
  </si>
  <si>
    <t>Акт №1 від 17.07.2021
Акт №2 від 05.08.2021
Акт №3 від 30.08.2021
Акт №4 від 30.09.2021
Акт №5 від 25.10.2021</t>
  </si>
  <si>
    <t xml:space="preserve">ПД в іноземній валюті від 11.08.2021
МО № L0810B8C0I від 10.08.2021
Заява про купівлю іноземної валюти від 10.08.2021
ПД №43 від 10.08.2021
ПД №42 від 10.08.2021
</t>
  </si>
  <si>
    <t>Гринчишин Вікторія                                                                        (нерезидент)</t>
  </si>
  <si>
    <t>Лист про унікальність 
ДОГОВІР № 4EVE33-02001/2
від 30 червня 2021 року</t>
  </si>
  <si>
    <t xml:space="preserve">ПД в іноземній валюті від 11.08.2021
МО № L0810B8C0H від 10.08.2021
Заява про купівлю іноземної валюти від 10.08.2021
ПД №45 від 10.08.2021
ПД №44 від 10.08.2021
</t>
  </si>
  <si>
    <t>Штатні працівники ЄСВ</t>
  </si>
  <si>
    <t>ПД №19 від 16.07.2021
ПД №38 від 06.08.2021
ПД №75 від 09.09.2021
ПД №86 від 13.09.2021
ПД №113 від 01.10.2021</t>
  </si>
  <si>
    <t xml:space="preserve">Левченко Анна Михайлівна
(2790021360)
</t>
  </si>
  <si>
    <t>ДОГОВІР № 4EVE33-02001/3
від
30 червня 2021 року</t>
  </si>
  <si>
    <t>Акт №4EVE33-02001/3/1 від 16.07.2021
Акт №4EVE33-02001/3/2 від 06.08.2021
Акт №4EVE33-02001/3/3 від 30.08.2021
Акт №4EVE33-02001/3/4 від 30.09.2021
Акт №4EVE33-02001/3/5 від 25.10.2021</t>
  </si>
  <si>
    <t>ПД №12 від 16.07.2021
ПД №36 від 06.08.2021
ПД №87 від 13.09.2021
ПД №118 від 01.10.2021</t>
  </si>
  <si>
    <t>ФОП Панченко Марія Олександрівна
(3404203845)</t>
  </si>
  <si>
    <t>Лист про унікальність 
 ДОГОВІР № 4EVE33-02001/4
від
30 червня 2021 року</t>
  </si>
  <si>
    <t>Акт №4EVE33-02001/4/1 від 16.07.2021
Акт №4EVE33-02001/4/2 від 06.08.2021
Акт №4EVE33-02001/4/3 від 30.08.2021
Акт №4EVE33-02001/4/4 від 30.09.2021
Акт №4EVE33-02001/4/5 від 29.10.2021</t>
  </si>
  <si>
    <t>ПД №20 від 16.07.2021
ПД №32 від 06.08.2021
ПД №83 від 13.09.2021
ПД №115 від 01.10.2021</t>
  </si>
  <si>
    <t>ФОП КЛИМЕНКО ВАЛЕНТИНА СТАНІСЛАВІВНА
(2610106865)</t>
  </si>
  <si>
    <t>Лист про унікальність 
ДОГОВІР № 4EVE33-02001/5
від
30 червня 2021 року</t>
  </si>
  <si>
    <t>Акт №4EVE33-02001/5/1 від 16.07.2021
Акт №4EVE33-02001/5/2 від 06.08.2021
Акт №4EVE33-02001/5/3 від 30.08.2021
Акт №4EVE33-02001/5/4 від 30.09.2021
Акт №4EVE33-02001/5/5 від 27.10.2021</t>
  </si>
  <si>
    <t xml:space="preserve">ПД №29 від 16.07.2021
ПД №57 від 10.08.2021
ПД №136 від 11.10.2021
</t>
  </si>
  <si>
    <t xml:space="preserve">ФОП Саух Ольга Вікторівна
(2975719265)
</t>
  </si>
  <si>
    <t>Лист про унікальність 
ДОГОВІР № 4EVE33-02001/6
від
30 червня 2021 року</t>
  </si>
  <si>
    <t>Акт №4EVE33-02001/6/1 від 16.07.2021
Акт №4EVE33-02001/6/2 від 06.08.2021
Акт №4EVE33-02001/6/3 від 30.08.2021
Акт №4EVE33-02001/6/4 від 30.09.2021
Акт №4EVE33-02001/6/5 від 29.10.2021</t>
  </si>
  <si>
    <t>ПД №13 від 16.07.2021
ПД №34 від 06.08.2021
ПД №84 від 13.09.2021
ПД №119 від 01.10.2021</t>
  </si>
  <si>
    <t xml:space="preserve">Авансовий звіт №1 від 24.09.2021     </t>
  </si>
  <si>
    <t>Авансовий звіт №1 від 24.09.2021</t>
  </si>
  <si>
    <t>ПД №109 від 24.09.2021</t>
  </si>
  <si>
    <t>Авансовий звіт №4 від 11.10.2021                Авансовий звіт №3 від 07.10.2021</t>
  </si>
  <si>
    <t>ПД №134 від 07.10.2021                       ПД №159 від 13.10.2021</t>
  </si>
  <si>
    <t>Наказ №  06/09/2021-ВД від 06.09.2021</t>
  </si>
  <si>
    <t>Авансовий звіт №4 від 11.10.2021</t>
  </si>
  <si>
    <t>ПД №105 від 20.09.2021                ПД №160 від 13.10.2021                     ПД №172 від 01.11.2021</t>
  </si>
  <si>
    <t xml:space="preserve">ФОП Сачек Павло Володимирович                      (2394604859)
</t>
  </si>
  <si>
    <t xml:space="preserve">Лист про унікальність 
ДОГОВІР №  4EVE33-02001/27/2
від
10 серпня 2021 року
</t>
  </si>
  <si>
    <t>Акт № 4EVE33-02001/27/2-1
 від 15.09.2021</t>
  </si>
  <si>
    <t>ПД №138 від 11.10.2021</t>
  </si>
  <si>
    <t xml:space="preserve">ФОП Биченко Олександр Дмитрович
 (3177410513)
</t>
  </si>
  <si>
    <t>ДОГОВІР №4EVE33-02001/8
від
30 червня 2021 року</t>
  </si>
  <si>
    <t>Акт №4EVE33-02001/8/1
від
20 вересня 2021 року</t>
  </si>
  <si>
    <t>ПД №102 від 15.09.2021</t>
  </si>
  <si>
    <t>ФОП Потапов Андрій Павлович
(3092819236)</t>
  </si>
  <si>
    <t>Лист про унікальність 
ДОГОВІР №4EVE33-02001/29
від
06 серпня 2021 року</t>
  </si>
  <si>
    <t>Акт №4EVE33-02001/29/1 від 30.08.2021</t>
  </si>
  <si>
    <t>ПД№63 від 13.08.2021</t>
  </si>
  <si>
    <t>ДОГОВІР №4EVE33-02001/30
від
06 серпня 2021 року</t>
  </si>
  <si>
    <t>Акт №4EVE33-02001/30/1 від 30.08.2021</t>
  </si>
  <si>
    <t>ПД№64 від 13.08.2021</t>
  </si>
  <si>
    <t>ФОП Ватажишина Тетяна Ігорівна (3428504641)</t>
  </si>
  <si>
    <t>ДОГОВІР №4EVE33-02001/16
від
30 червня 2021 року</t>
  </si>
  <si>
    <t>Акт №4EVE33-02001/16/1 від 30.07.2021</t>
  </si>
  <si>
    <t>ПД №39 від 06.08.2021</t>
  </si>
  <si>
    <t>ФОП Сачек Павло Володимирович (2394604859)</t>
  </si>
  <si>
    <t>ДОГОВІР № 4EVE33-02001/27
від
16 липня 2021 року</t>
  </si>
  <si>
    <t>Акт №4EVE33-02001/27/1 від 19.08.2021</t>
  </si>
  <si>
    <t>ПД №67 від 20.08.2021</t>
  </si>
  <si>
    <t>Акт №4EVE33-02001/27/1-1
 від 12.09.2021</t>
  </si>
  <si>
    <t>ПД №137 від 11.10.2021</t>
  </si>
  <si>
    <t>ФОП Павлов Ілля Євгенійович
(3006112699)</t>
  </si>
  <si>
    <t>ДОГОВІР № 4EVE33-02001/12
від
30 червня 2021 року</t>
  </si>
  <si>
    <t>Акт №4EVE33-02001/12/1
 від 10.08.2021</t>
  </si>
  <si>
    <t>ПД №60 від 10.08.2021</t>
  </si>
  <si>
    <t>Товариство з обмеженою відповідальністю «Майстер Книг»
(37201663)</t>
  </si>
  <si>
    <t>ДОГОВІР  №4EVE33-02001-24
від 16.07.2021</t>
  </si>
  <si>
    <t xml:space="preserve">
Накладна №112 від 05.10.2021</t>
  </si>
  <si>
    <t>ПД №31 від 21.07.2021
ПД №158 від 13.10.2021</t>
  </si>
  <si>
    <t>ДОГОВІР № 4EVE33-02001/26
від
16 липня 2021 року</t>
  </si>
  <si>
    <t>Акт №4EVE33-02001/26/1 від 19.08.2021</t>
  </si>
  <si>
    <t>ПД №66 від 20.08.2021</t>
  </si>
  <si>
    <t>8.7</t>
  </si>
  <si>
    <t>ФОП Цимбал Тарас Володимирович 
(3051419812)</t>
  </si>
  <si>
    <t>ДОГОВІР № 4EVE33-02001/17
від
30 червня 2021 року</t>
  </si>
  <si>
    <t>Акт № 4EVE33-02001/17/1 від 06.08.2021</t>
  </si>
  <si>
    <t>ПД №40 від 06.08.2021</t>
  </si>
  <si>
    <t>8.8</t>
  </si>
  <si>
    <t>ДОГОВІР №4EVE33-02001/13
від
30 червня 2021 року</t>
  </si>
  <si>
    <t>Акт № 4EVE33-02001/13/1 від 06.08.2021</t>
  </si>
  <si>
    <t>ПД №59 від 10.08.2021</t>
  </si>
  <si>
    <t>8.9</t>
  </si>
  <si>
    <t>ДОГОВІР №4EVE33-02001/14
від
30 червня 2021 року</t>
  </si>
  <si>
    <t>Акт № 4EVE33-02001/14/1 від 06.08.2021</t>
  </si>
  <si>
    <t>ПД №58 від 10.08.2021</t>
  </si>
  <si>
    <t>ФОП Гнат Юлія Вікторівна 
( 2928212922)</t>
  </si>
  <si>
    <t>ДОГОВІР № 4EVE33-02001/31
від
15 вересня 2021 року</t>
  </si>
  <si>
    <t xml:space="preserve">Акт №4EVE33-02001/31/1 від 27.09.2021
</t>
  </si>
  <si>
    <t>ПД №139 від 11.10.2021</t>
  </si>
  <si>
    <t>ФОП Каташинська Наталія Юріївна
(3445511720)</t>
  </si>
  <si>
    <t>ДОГОВІР №4EVE33-02001/33
від
15 вересня 2021 року</t>
  </si>
  <si>
    <t xml:space="preserve">Акт №4EVE33-02001/33/1 від 15.10.2021
</t>
  </si>
  <si>
    <t>ПД №143 від 11.10.2021</t>
  </si>
  <si>
    <t>ТОВАРИСТВО З ОБМЕЖЕНОЮ ВІДПОВІДАЛЬНІСТЮ "MARCHE LECUYER VALLES"</t>
  </si>
  <si>
    <t>ДОГОВІР № 4EVE33-02001/25
від
21 липня 2021 року</t>
  </si>
  <si>
    <t>Рахунок №1-040821 
Акт №4EVE33-02001/25-1 від 11.10.2021</t>
  </si>
  <si>
    <t xml:space="preserve">ПД  в іноземній валюті від 16.08.2021
ПД  в іноземній валюті від 21.09.2021
</t>
  </si>
  <si>
    <t>9.4</t>
  </si>
  <si>
    <t>ТОВ "Преміум Медіа груп"
 (34716807)</t>
  </si>
  <si>
    <t xml:space="preserve">раухнок №У-4319 від 06.07.2021
 </t>
  </si>
  <si>
    <t>Акт №3100 від 31.08.2021</t>
  </si>
  <si>
    <t>ПД №27 від 16.07.2021</t>
  </si>
  <si>
    <t>ДОГОВІР № 4EVE33-02001/35
від
06 вересня 2021 року</t>
  </si>
  <si>
    <t>Акт № 4EVE33-02001/35
від
15.10.2021 року</t>
  </si>
  <si>
    <t>ДОГОВІР № 4EVE33-02001/32
від
15 вересня 2021 року</t>
  </si>
  <si>
    <t>Акт № 4EVE33-02001/32
від
27.10.2021 року</t>
  </si>
  <si>
    <t>ПД №161 від 15.10.2021</t>
  </si>
  <si>
    <t>ФОП Половинко Дмитро Миколайович
(2726700797)</t>
  </si>
  <si>
    <t>раухнок №ПДх0000050 від 27.09.2021</t>
  </si>
  <si>
    <t>Акт №ПДх0000038 від 28.09.2021</t>
  </si>
  <si>
    <t>ПД №111 від 28.09.2021</t>
  </si>
  <si>
    <t>раухнок №ПДх0000049 від 24.09.2021</t>
  </si>
  <si>
    <t>Акт №ПДх0000037 від 28.09.2021</t>
  </si>
  <si>
    <t>ПД №110 від 28.09.2021</t>
  </si>
  <si>
    <t>ТОВ "Мікс Діджитал"
(41929620)</t>
  </si>
  <si>
    <t>Договір №MD0921-01 від 08.09.2021</t>
  </si>
  <si>
    <t>Акт №MD-921-038 від 25.10.2021</t>
  </si>
  <si>
    <t>ПД №103 від 15.09.2021
ПД №</t>
  </si>
  <si>
    <t xml:space="preserve">Galata SARL
</t>
  </si>
  <si>
    <t>ДОГОВІР № 1-08
від
19 липня 2021 року</t>
  </si>
  <si>
    <t>Акт№1-08-01 від 22.10.2021</t>
  </si>
  <si>
    <t>ПД в інозеиній валюті від 16.08.2021</t>
  </si>
  <si>
    <t xml:space="preserve">Galata SARL
</t>
  </si>
  <si>
    <t>ДОГОВІР №  4EVE33-02001/28
від
30 липня 2021 року</t>
  </si>
  <si>
    <t>Акт №4EVE33-02001/28/1 від 25.10.2021</t>
  </si>
  <si>
    <t>ПД №62 від 13.08.2021</t>
  </si>
  <si>
    <t>ФОП Павлова Олена Миколаїіна
(3159711220)</t>
  </si>
  <si>
    <t>ДОГОВІР № 4EVE33-02001/22
від
30 червня 2021 року</t>
  </si>
  <si>
    <r>
      <rPr>
        <rFont val="Calibri"/>
        <color rgb="FF000000"/>
        <sz val="11.0"/>
      </rPr>
      <t>Акт №4EVE33-02001/22/1 від 16.07.2021
Акт №4EVE33-02001/22/2 від 06.08.2021
Акт №4EVE33-02001/22/3 від 30.08.2021
Акт №4EVE33-02001/22/4 від 30.09.2021
Акт №4EVE33-02001/22/5 від</t>
    </r>
    <r>
      <rPr>
        <rFont val="Calibri"/>
        <color rgb="FF434343"/>
        <sz val="11.0"/>
      </rPr>
      <t xml:space="preserve"> 25.10.202</t>
    </r>
    <r>
      <rPr>
        <rFont val="Calibri"/>
        <color rgb="FF000000"/>
        <sz val="11.0"/>
      </rPr>
      <t>1</t>
    </r>
  </si>
  <si>
    <t>ПД №30 від 16.07.2021
ПД №35 від 06.08.2021
ПД №82 від 13.09.2021
ПД №116 від 01.10.2021</t>
  </si>
  <si>
    <t>Послуги графічного дизайнера</t>
  </si>
  <si>
    <t>ФОП Биченко Олександр Дмитрович
(3177410513)</t>
  </si>
  <si>
    <t>ДОГОВІР №4EVE33-02001/10
від
30 червня 2021 року</t>
  </si>
  <si>
    <t>Акт №EVE33-02001/10/1 від 17.09.2021</t>
  </si>
  <si>
    <t>ПД №22 від 16.07.2021
ПД№162 від 20.10.2021
ПД №140 від 11.10.2021</t>
  </si>
  <si>
    <t>ДОГОВІР №4EVE33-02001/9
від
30 червня 2021 року</t>
  </si>
  <si>
    <t>Акт №EVE33-02001/9/1 від 25.09.2021</t>
  </si>
  <si>
    <t>Рахунок №1-040821 Акт №4EVE33-02001/25-1 від 11.10.2021</t>
  </si>
  <si>
    <t xml:space="preserve">Стріха Ярослава Максимівна
(3238116285)
</t>
  </si>
  <si>
    <t>ДОГОВІР № 4EVE33-02001/18
від
30 червня 2021 року</t>
  </si>
  <si>
    <t>Акт №4EVE33-02001/18-1
 від 16.07.2021</t>
  </si>
  <si>
    <t xml:space="preserve">ПД №25 від 16.07.2021
ПД №26 від 16.07.2021
ПД №23 від 16.07.2021
</t>
  </si>
  <si>
    <t>Мюло-Арден Оділь
(1824123424)</t>
  </si>
  <si>
    <t>ДОГОВІР №4EVE33-02001/23
від
30 червня 2021 року</t>
  </si>
  <si>
    <t>Акт №44EVE33-02001/23-1
 від 15.08.2021</t>
  </si>
  <si>
    <t>ПД №106 від 20.09.2021
ПД №107 від 20.09.2021
ПД №108 від 20.09.2021</t>
  </si>
  <si>
    <t>ФОП Парфан Надія Ярославівна 
(3152002325)</t>
  </si>
  <si>
    <t>ДОГОВІР №  4EVE33-02001/21
від
30 червня 2021 року</t>
  </si>
  <si>
    <t xml:space="preserve">Акт №4EVE33-02001/21/1 від 26.08.2021
</t>
  </si>
  <si>
    <t>ПД №68 від 27.08.2021
ПД №95 від15.09.2021</t>
  </si>
  <si>
    <t>ПД №24 від 16.07.2021</t>
  </si>
  <si>
    <t>ФОП Саух Артур Сергійович
(3604605619</t>
  </si>
  <si>
    <t>ДОГОВІР №4EVE33-02001/11
від
30 червня 2021 року</t>
  </si>
  <si>
    <t>Акт №4EVE33-02001/11/1 від 16.07.2021
Акт №4EVE33-02001/11/2 від 06.08.2021
Акт №4EVE33-02001/11/3 від 30.08.2021
Акт №4EVE33-02001/11/4 від 30.09.2021
Акт №4EVE33-02001/11/5 від 29.10.2021</t>
  </si>
  <si>
    <t>ПД №14 від 16.07.2021
ПД №41 від 06.08.2021
ПД №85 від 13.09.2021
ПД №112 від 01.10.2021</t>
  </si>
  <si>
    <t xml:space="preserve">ФОП Бутковська Зоряна Богданівна
 (3154004482)
</t>
  </si>
  <si>
    <t>ДОГОВІР № 4EVE33-02001/19
від
30 червня 2021 року</t>
  </si>
  <si>
    <t>Акт №4EVE33-02001/19/1
 від 19.08.2021
Акт №4EVE33-02001/19/2
 від 11.10.2021</t>
  </si>
  <si>
    <t xml:space="preserve">ПД №65 від 20.08.2021
</t>
  </si>
  <si>
    <t>ДОГОВІР №4EVE33-02001/7
від
30 червня 2021 року</t>
  </si>
  <si>
    <t xml:space="preserve">Акт №4EVE33-02001/7/1 від 16.07.2021
Акт №4EVE33-02001/7/2 від 17.09.2021
</t>
  </si>
  <si>
    <t>ПД №21 від 16.07.2021
ПД №96 від 15.09.2021</t>
  </si>
  <si>
    <t>ДОГОВІР №4EVE33-02001/15
від
30 червня 2021 року</t>
  </si>
  <si>
    <t>Акт №4EVE33-02001/55-1 від 06.082021</t>
  </si>
  <si>
    <t>ПД №41 від 06.08.2021</t>
  </si>
  <si>
    <t>ДОГОВІР №4EVE33-02001/20
від 30 червня 2021 року</t>
  </si>
  <si>
    <t xml:space="preserve">Акт №4EVE33-02001/20/1 від 26.08.2021
</t>
  </si>
  <si>
    <t>ПД №69 від 27.08.2021
ПД №96 від 15.09.2021</t>
  </si>
  <si>
    <r>
      <rPr>
        <rFont val="Calibri"/>
        <color theme="1"/>
        <sz val="11.0"/>
      </rPr>
      <t xml:space="preserve">Згідно виписки банку з </t>
    </r>
    <r>
      <rPr>
        <rFont val="Calibri"/>
        <color theme="1"/>
        <sz val="11.0"/>
      </rPr>
      <t>30.06.2021 по 31.10.2021</t>
    </r>
  </si>
  <si>
    <t>Згідно виписки банку з 13.07.2021 по 03.11.2021</t>
  </si>
  <si>
    <t>Рахунок №1-040821  
Акт №4EVE33-02001/25-1 від 11.10.2021</t>
  </si>
  <si>
    <t>Назаренко Андрій Вікторович  
(262804795)</t>
  </si>
  <si>
    <t>Авансовий звіт №5 від 11.10.2021</t>
  </si>
  <si>
    <t>ПД №141 від 11.10.2021</t>
  </si>
  <si>
    <t>Авансовий звіт №6 від 13.10.2021</t>
  </si>
  <si>
    <t>ПД №156 від 13.10.2021</t>
  </si>
  <si>
    <t>Авансовий звіт №8 від 22.10.2021</t>
  </si>
  <si>
    <t>ПД №166 від 25.10.2021</t>
  </si>
  <si>
    <t>Авансовий звіт №10 від 25.10.2021</t>
  </si>
  <si>
    <t>ПД №167 від 25.10.2021</t>
  </si>
  <si>
    <t>Авансовий звіт №11 від 29.10.2021</t>
  </si>
  <si>
    <t>ПД №170 від 29.10.2021</t>
  </si>
  <si>
    <t>Авансовий звіт №12 від 01.11.2021</t>
  </si>
  <si>
    <t xml:space="preserve">ПД № 171 від 01.11.2021 </t>
  </si>
  <si>
    <t>Авансовий звіт №7 від 20.10.2021</t>
  </si>
  <si>
    <t>ПД №164 від 20.10.2021</t>
  </si>
  <si>
    <t>Авансовий звіт №13 від 01.11.2021</t>
  </si>
  <si>
    <t>ПД №173 від 01.11.2021</t>
  </si>
  <si>
    <t>ФОП Перковський Марк Олегович
(3705509555)</t>
  </si>
  <si>
    <t>ДОГОВІР № 4EVE33-02001/34
від
15 вересня 2021 року</t>
  </si>
  <si>
    <t>Акт № 4EVE33-02001/34/1
від
20.10.2021 року</t>
  </si>
  <si>
    <t>ПД №142 від 11.10.2021</t>
  </si>
  <si>
    <t>ЗАГАЛЬНА СУМА: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</si>
</sst>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"/>
    <numFmt numFmtId="165" formatCode="_-* #,##0.00\ _₴_-;\-* #,##0.00\ _₴_-;_-* &quot;-&quot;??\ _₴_-;_-@"/>
    <numFmt numFmtId="166" formatCode="d\.m"/>
    <numFmt numFmtId="167" formatCode="d.m"/>
  </numFmts>
  <fonts count="40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b/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sz val="10.0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b/>
      <sz val="14.0"/>
      <color theme="1"/>
      <name val="Calibri"/>
    </font>
    <font>
      <sz val="14.0"/>
      <color theme="1"/>
      <name val="Calibri"/>
    </font>
    <font>
      <color theme="1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b/>
      <color theme="1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13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9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 readingOrder="0"/>
    </xf>
    <xf borderId="0" fillId="0" fontId="0" numFmtId="0" xfId="0" applyFont="1"/>
    <xf borderId="0" fillId="0" fontId="2" numFmtId="0" xfId="0" applyAlignment="1" applyFont="1">
      <alignment readingOrder="0"/>
    </xf>
    <xf borderId="0" fillId="0" fontId="4" numFmtId="0" xfId="0" applyAlignment="1" applyFont="1">
      <alignment readingOrder="0"/>
    </xf>
    <xf borderId="0" fillId="0" fontId="5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6" numFmtId="0" xfId="0" applyFont="1"/>
    <xf borderId="0" fillId="0" fontId="7" numFmtId="0" xfId="0" applyAlignment="1" applyFont="1">
      <alignment horizontal="center"/>
    </xf>
    <xf borderId="0" fillId="0" fontId="6" numFmtId="10" xfId="0" applyFont="1" applyNumberFormat="1"/>
    <xf borderId="0" fillId="0" fontId="6" numFmtId="4" xfId="0" applyFont="1" applyNumberFormat="1"/>
    <xf borderId="0" fillId="0" fontId="7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8" numFmtId="10" xfId="0" applyFont="1" applyNumberFormat="1"/>
    <xf borderId="0" fillId="0" fontId="8" numFmtId="4" xfId="0" applyFont="1" applyNumberFormat="1"/>
    <xf borderId="1" fillId="0" fontId="9" numFmtId="0" xfId="0" applyAlignment="1" applyBorder="1" applyFont="1">
      <alignment horizontal="center" shrinkToFit="0" vertical="center" wrapText="1"/>
    </xf>
    <xf borderId="2" fillId="0" fontId="10" numFmtId="0" xfId="0" applyAlignment="1" applyBorder="1" applyFont="1">
      <alignment horizontal="center" shrinkToFit="0" vertical="center" wrapText="1"/>
    </xf>
    <xf borderId="3" fillId="0" fontId="11" numFmtId="0" xfId="0" applyBorder="1" applyFont="1"/>
    <xf borderId="4" fillId="0" fontId="10" numFmtId="0" xfId="0" applyAlignment="1" applyBorder="1" applyFont="1">
      <alignment horizontal="center" shrinkToFit="0" vertical="center" wrapText="1"/>
    </xf>
    <xf borderId="5" fillId="0" fontId="11" numFmtId="0" xfId="0" applyBorder="1" applyFont="1"/>
    <xf borderId="6" fillId="0" fontId="11" numFmtId="0" xfId="0" applyBorder="1" applyFont="1"/>
    <xf borderId="0" fillId="0" fontId="9" numFmtId="0" xfId="0" applyAlignment="1" applyFont="1">
      <alignment horizontal="center" shrinkToFit="0" vertical="center" wrapText="1"/>
    </xf>
    <xf borderId="7" fillId="0" fontId="11" numFmtId="0" xfId="0" applyBorder="1" applyFont="1"/>
    <xf borderId="8" fillId="0" fontId="11" numFmtId="0" xfId="0" applyBorder="1" applyFont="1"/>
    <xf borderId="9" fillId="0" fontId="11" numFmtId="0" xfId="0" applyBorder="1" applyFont="1"/>
    <xf borderId="10" fillId="0" fontId="8" numFmtId="10" xfId="0" applyAlignment="1" applyBorder="1" applyFont="1" applyNumberFormat="1">
      <alignment horizontal="center" shrinkToFit="0" vertical="center" wrapText="1"/>
    </xf>
    <xf borderId="11" fillId="0" fontId="8" numFmtId="10" xfId="0" applyAlignment="1" applyBorder="1" applyFont="1" applyNumberFormat="1">
      <alignment horizontal="center" shrinkToFit="0" vertical="center" wrapText="1"/>
    </xf>
    <xf borderId="12" fillId="0" fontId="12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1" numFmtId="0" xfId="0" applyBorder="1" applyFont="1"/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11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shrinkToFit="0" vertical="center" wrapText="1"/>
    </xf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15" fillId="0" fontId="8" numFmtId="49" xfId="0" applyAlignment="1" applyBorder="1" applyFont="1" applyNumberFormat="1">
      <alignment horizontal="center" shrinkToFit="0" vertical="center" wrapText="1"/>
    </xf>
    <xf borderId="16" fillId="0" fontId="8" numFmtId="49" xfId="0" applyAlignment="1" applyBorder="1" applyFont="1" applyNumberFormat="1">
      <alignment horizontal="center" vertical="center"/>
    </xf>
    <xf borderId="17" fillId="0" fontId="8" numFmtId="49" xfId="0" applyAlignment="1" applyBorder="1" applyFont="1" applyNumberFormat="1">
      <alignment horizontal="center" vertical="center"/>
    </xf>
    <xf borderId="18" fillId="0" fontId="8" numFmtId="49" xfId="0" applyAlignment="1" applyBorder="1" applyFont="1" applyNumberFormat="1">
      <alignment horizontal="center" vertical="center"/>
    </xf>
    <xf borderId="0" fillId="0" fontId="8" numFmtId="49" xfId="0" applyAlignment="1" applyFont="1" applyNumberFormat="1">
      <alignment horizontal="center" vertical="center"/>
    </xf>
    <xf borderId="0" fillId="0" fontId="8" numFmtId="2" xfId="0" applyAlignment="1" applyFont="1" applyNumberFormat="1">
      <alignment horizontal="center" vertical="center"/>
    </xf>
    <xf borderId="19" fillId="0" fontId="8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0" fillId="0" fontId="8" numFmtId="4" xfId="0" applyAlignment="1" applyBorder="1" applyFont="1" applyNumberFormat="1">
      <alignment horizontal="center" vertical="center"/>
    </xf>
    <xf borderId="22" fillId="0" fontId="8" numFmtId="4" xfId="0" applyAlignment="1" applyBorder="1" applyFont="1" applyNumberFormat="1">
      <alignment horizontal="center" vertical="center"/>
    </xf>
    <xf borderId="22" fillId="0" fontId="8" numFmtId="10" xfId="0" applyAlignment="1" applyBorder="1" applyFont="1" applyNumberFormat="1">
      <alignment horizontal="center" vertical="center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3" fillId="0" fontId="8" numFmtId="0" xfId="0" applyAlignment="1" applyBorder="1" applyFont="1">
      <alignment horizontal="center" shrinkToFit="0" vertical="center" wrapText="1"/>
    </xf>
    <xf borderId="24" fillId="0" fontId="8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4" fillId="0" fontId="8" numFmtId="4" xfId="0" applyAlignment="1" applyBorder="1" applyFont="1" applyNumberFormat="1">
      <alignment horizontal="center" vertical="center"/>
    </xf>
    <xf borderId="26" fillId="0" fontId="8" numFmtId="4" xfId="0" applyAlignment="1" applyBorder="1" applyFont="1" applyNumberFormat="1">
      <alignment horizontal="center" vertical="center"/>
    </xf>
    <xf borderId="26" fillId="0" fontId="8" numFmtId="10" xfId="0" applyAlignment="1" applyBorder="1" applyFont="1" applyNumberFormat="1">
      <alignment horizontal="center" vertical="center"/>
    </xf>
    <xf borderId="24" fillId="0" fontId="13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vertical="center"/>
    </xf>
    <xf borderId="27" fillId="0" fontId="8" numFmtId="0" xfId="0" applyAlignment="1" applyBorder="1" applyFont="1">
      <alignment horizontal="center" shrinkToFit="0" vertical="center" wrapText="1"/>
    </xf>
    <xf borderId="28" fillId="0" fontId="8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28" fillId="0" fontId="8" numFmtId="4" xfId="0" applyAlignment="1" applyBorder="1" applyFont="1" applyNumberFormat="1">
      <alignment horizontal="center" vertical="center"/>
    </xf>
    <xf borderId="30" fillId="0" fontId="8" numFmtId="4" xfId="0" applyAlignment="1" applyBorder="1" applyFont="1" applyNumberFormat="1">
      <alignment horizontal="center" vertical="center"/>
    </xf>
    <xf borderId="30" fillId="0" fontId="8" numFmtId="10" xfId="0" applyAlignment="1" applyBorder="1" applyFont="1" applyNumberFormat="1">
      <alignment horizontal="center" vertical="center"/>
    </xf>
    <xf borderId="28" fillId="0" fontId="13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15" fillId="0" fontId="8" numFmtId="0" xfId="0" applyAlignment="1" applyBorder="1" applyFont="1">
      <alignment horizontal="center" shrinkToFit="0" vertical="center" wrapText="1"/>
    </xf>
    <xf borderId="31" fillId="0" fontId="8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16" fillId="0" fontId="8" numFmtId="4" xfId="0" applyAlignment="1" applyBorder="1" applyFont="1" applyNumberFormat="1">
      <alignment horizontal="center" vertical="center"/>
    </xf>
    <xf borderId="18" fillId="0" fontId="8" numFmtId="4" xfId="0" applyAlignment="1" applyBorder="1" applyFont="1" applyNumberFormat="1">
      <alignment horizontal="center" vertical="center"/>
    </xf>
    <xf borderId="18" fillId="0" fontId="8" numFmtId="10" xfId="0" applyAlignment="1" applyBorder="1" applyFont="1" applyNumberFormat="1">
      <alignment horizontal="center" vertical="center"/>
    </xf>
    <xf borderId="16" fillId="0" fontId="8" numFmtId="10" xfId="0" applyAlignment="1" applyBorder="1" applyFont="1" applyNumberFormat="1">
      <alignment horizontal="center" vertical="center"/>
    </xf>
    <xf borderId="16" fillId="0" fontId="13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0" fillId="0" fontId="12" numFmtId="0" xfId="0" applyFont="1"/>
    <xf borderId="32" fillId="0" fontId="12" numFmtId="0" xfId="0" applyAlignment="1" applyBorder="1" applyFont="1">
      <alignment horizontal="center" readingOrder="0"/>
    </xf>
    <xf borderId="32" fillId="0" fontId="11" numFmtId="0" xfId="0" applyBorder="1" applyFont="1"/>
    <xf borderId="32" fillId="0" fontId="12" numFmtId="0" xfId="0" applyBorder="1" applyFont="1"/>
    <xf borderId="0" fillId="0" fontId="12" numFmtId="10" xfId="0" applyFont="1" applyNumberFormat="1"/>
    <xf borderId="0" fillId="0" fontId="8" numFmtId="0" xfId="0" applyAlignment="1" applyFont="1">
      <alignment horizontal="right"/>
    </xf>
    <xf borderId="0" fillId="0" fontId="8" numFmtId="0" xfId="0" applyFont="1"/>
    <xf borderId="0" fillId="0" fontId="8" numFmtId="0" xfId="0" applyAlignment="1" applyFont="1">
      <alignment horizontal="center"/>
    </xf>
    <xf borderId="0" fillId="0" fontId="14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5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5" numFmtId="0" xfId="0" applyAlignment="1" applyFont="1">
      <alignment horizontal="right" vertical="center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6" numFmtId="4" xfId="0" applyAlignment="1" applyFont="1" applyNumberFormat="1">
      <alignment horizontal="right" shrinkToFit="0" wrapText="1"/>
    </xf>
    <xf borderId="0" fillId="0" fontId="17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1" numFmtId="0" xfId="0" applyBorder="1" applyFont="1"/>
    <xf borderId="36" fillId="0" fontId="11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1" numFmtId="0" xfId="0" applyBorder="1" applyFont="1"/>
    <xf borderId="38" fillId="0" fontId="11" numFmtId="0" xfId="0" applyBorder="1" applyFont="1"/>
    <xf borderId="39" fillId="0" fontId="11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4" numFmtId="0" xfId="0" applyAlignment="1" applyBorder="1" applyFill="1" applyFont="1">
      <alignment vertical="center"/>
    </xf>
    <xf borderId="46" fillId="4" fontId="4" numFmtId="0" xfId="0" applyAlignment="1" applyBorder="1" applyFont="1">
      <alignment horizontal="center" vertical="center"/>
    </xf>
    <xf borderId="47" fillId="4" fontId="4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8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5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5" numFmtId="4" xfId="0" applyAlignment="1" applyBorder="1" applyFont="1" applyNumberFormat="1">
      <alignment horizontal="right" vertical="top"/>
    </xf>
    <xf borderId="57" fillId="6" fontId="15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1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readingOrder="0" vertical="top"/>
    </xf>
    <xf borderId="26" fillId="0" fontId="1" numFmtId="4" xfId="0" applyAlignment="1" applyBorder="1" applyFont="1" applyNumberFormat="1">
      <alignment horizontal="right" readingOrder="0" vertical="top"/>
    </xf>
    <xf borderId="25" fillId="0" fontId="1" numFmtId="4" xfId="0" applyAlignment="1" applyBorder="1" applyFont="1" applyNumberFormat="1">
      <alignment horizontal="right" vertical="top"/>
    </xf>
    <xf borderId="26" fillId="7" fontId="1" numFmtId="4" xfId="0" applyAlignment="1" applyBorder="1" applyFill="1" applyFont="1" applyNumberFormat="1">
      <alignment horizontal="right" readingOrder="0" vertical="top"/>
    </xf>
    <xf borderId="25" fillId="7" fontId="1" numFmtId="4" xfId="0" applyAlignment="1" applyBorder="1" applyFont="1" applyNumberFormat="1">
      <alignment horizontal="right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60" fillId="0" fontId="15" numFmtId="4" xfId="0" applyAlignment="1" applyBorder="1" applyFont="1" applyNumberFormat="1">
      <alignment horizontal="right" vertical="top"/>
    </xf>
    <xf borderId="61" fillId="0" fontId="15" numFmtId="4" xfId="0" applyAlignment="1" applyBorder="1" applyFont="1" applyNumberFormat="1">
      <alignment horizontal="right" vertical="top"/>
    </xf>
    <xf borderId="61" fillId="0" fontId="15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5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readingOrder="0" vertical="top"/>
    </xf>
    <xf borderId="64" fillId="0" fontId="1" numFmtId="4" xfId="0" applyAlignment="1" applyBorder="1" applyFont="1" applyNumberFormat="1">
      <alignment horizontal="right" readingOrder="0" vertical="top"/>
    </xf>
    <xf borderId="65" fillId="0" fontId="1" numFmtId="4" xfId="0" applyAlignment="1" applyBorder="1" applyFont="1" applyNumberFormat="1">
      <alignment horizontal="right" vertical="top"/>
    </xf>
    <xf borderId="64" fillId="7" fontId="1" numFmtId="4" xfId="0" applyAlignment="1" applyBorder="1" applyFont="1" applyNumberFormat="1">
      <alignment horizontal="right" readingOrder="0" vertical="top"/>
    </xf>
    <xf borderId="65" fillId="7" fontId="1" numFmtId="4" xfId="0" applyAlignment="1" applyBorder="1" applyFont="1" applyNumberFormat="1">
      <alignment horizontal="right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6" fillId="0" fontId="15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59" fillId="0" fontId="5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72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0" fillId="0" fontId="1" numFmtId="4" xfId="0" applyAlignment="1" applyBorder="1" applyFont="1" applyNumberFormat="1">
      <alignment horizontal="right" readingOrder="0" vertical="top"/>
    </xf>
    <xf borderId="21" fillId="7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74" fillId="0" fontId="5" numFmtId="0" xfId="0" applyAlignment="1" applyBorder="1" applyFont="1">
      <alignment shrinkToFit="0" vertical="top" wrapText="1"/>
    </xf>
    <xf borderId="26" fillId="0" fontId="15" numFmtId="4" xfId="0" applyAlignment="1" applyBorder="1" applyFont="1" applyNumberFormat="1">
      <alignment horizontal="right" vertical="top"/>
    </xf>
    <xf borderId="26" fillId="0" fontId="15" numFmtId="10" xfId="0" applyAlignment="1" applyBorder="1" applyFont="1" applyNumberFormat="1">
      <alignment horizontal="right" vertical="top"/>
    </xf>
    <xf borderId="75" fillId="0" fontId="15" numFmtId="4" xfId="0" applyAlignment="1" applyBorder="1" applyFont="1" applyNumberFormat="1">
      <alignment horizontal="right" vertical="top"/>
    </xf>
    <xf borderId="45" fillId="8" fontId="19" numFmtId="165" xfId="0" applyAlignment="1" applyBorder="1" applyFill="1" applyFont="1" applyNumberFormat="1">
      <alignment vertical="center"/>
    </xf>
    <xf borderId="46" fillId="8" fontId="2" numFmtId="165" xfId="0" applyAlignment="1" applyBorder="1" applyFont="1" applyNumberFormat="1">
      <alignment horizontal="center" vertical="center"/>
    </xf>
    <xf borderId="46" fillId="8" fontId="2" numFmtId="0" xfId="0" applyAlignment="1" applyBorder="1" applyFont="1">
      <alignment shrinkToFit="0" vertical="center" wrapText="1"/>
    </xf>
    <xf borderId="49" fillId="8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8" fontId="2" numFmtId="4" xfId="0" applyAlignment="1" applyBorder="1" applyFont="1" applyNumberFormat="1">
      <alignment horizontal="right" vertical="center"/>
    </xf>
    <xf borderId="76" fillId="8" fontId="2" numFmtId="4" xfId="0" applyAlignment="1" applyBorder="1" applyFont="1" applyNumberFormat="1">
      <alignment horizontal="right" vertical="center"/>
    </xf>
    <xf borderId="77" fillId="8" fontId="2" numFmtId="4" xfId="0" applyAlignment="1" applyBorder="1" applyFont="1" applyNumberFormat="1">
      <alignment horizontal="right" vertical="center"/>
    </xf>
    <xf borderId="78" fillId="8" fontId="2" numFmtId="4" xfId="0" applyAlignment="1" applyBorder="1" applyFont="1" applyNumberFormat="1">
      <alignment horizontal="right" vertical="center"/>
    </xf>
    <xf borderId="15" fillId="8" fontId="2" numFmtId="4" xfId="0" applyAlignment="1" applyBorder="1" applyFont="1" applyNumberFormat="1">
      <alignment horizontal="right" vertical="center"/>
    </xf>
    <xf borderId="42" fillId="8" fontId="2" numFmtId="4" xfId="0" applyAlignment="1" applyBorder="1" applyFont="1" applyNumberFormat="1">
      <alignment horizontal="right" vertical="center"/>
    </xf>
    <xf borderId="41" fillId="8" fontId="2" numFmtId="0" xfId="0" applyAlignment="1" applyBorder="1" applyFont="1">
      <alignment shrinkToFit="0" vertical="center" wrapText="1"/>
    </xf>
    <xf borderId="79" fillId="5" fontId="2" numFmtId="0" xfId="0" applyAlignment="1" applyBorder="1" applyFont="1">
      <alignment vertical="center"/>
    </xf>
    <xf borderId="80" fillId="5" fontId="3" numFmtId="0" xfId="0" applyAlignment="1" applyBorder="1" applyFont="1">
      <alignment horizontal="center" vertical="center"/>
    </xf>
    <xf borderId="81" fillId="5" fontId="2" numFmtId="0" xfId="0" applyAlignment="1" applyBorder="1" applyFont="1">
      <alignment vertical="center"/>
    </xf>
    <xf borderId="81" fillId="5" fontId="1" numFmtId="0" xfId="0" applyAlignment="1" applyBorder="1" applyFont="1">
      <alignment horizontal="center" vertical="center"/>
    </xf>
    <xf borderId="82" fillId="5" fontId="15" numFmtId="4" xfId="0" applyAlignment="1" applyBorder="1" applyFont="1" applyNumberFormat="1">
      <alignment horizontal="right" vertical="top"/>
    </xf>
    <xf borderId="83" fillId="6" fontId="2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24" fillId="7" fontId="1" numFmtId="4" xfId="0" applyAlignment="1" applyBorder="1" applyFont="1" applyNumberFormat="1">
      <alignment horizontal="right" readingOrder="0" vertical="top"/>
    </xf>
    <xf borderId="25" fillId="0" fontId="1" numFmtId="0" xfId="0" applyAlignment="1" applyBorder="1" applyFont="1">
      <alignment readingOrder="0" shrinkToFit="0" vertical="top" wrapText="1"/>
    </xf>
    <xf borderId="24" fillId="7" fontId="1" numFmtId="4" xfId="0" applyAlignment="1" applyBorder="1" applyFont="1" applyNumberFormat="1">
      <alignment horizontal="right" vertical="top"/>
    </xf>
    <xf borderId="26" fillId="7" fontId="1" numFmtId="4" xfId="0" applyAlignment="1" applyBorder="1" applyFont="1" applyNumberFormat="1">
      <alignment horizontal="right" vertical="top"/>
    </xf>
    <xf borderId="69" fillId="6" fontId="15" numFmtId="4" xfId="0" applyAlignment="1" applyBorder="1" applyFont="1" applyNumberFormat="1">
      <alignment horizontal="right" vertical="top"/>
    </xf>
    <xf borderId="85" fillId="0" fontId="5" numFmtId="0" xfId="0" applyAlignment="1" applyBorder="1" applyFont="1">
      <alignment shrinkToFit="0" vertical="top" wrapText="1"/>
    </xf>
    <xf borderId="86" fillId="8" fontId="2" numFmtId="4" xfId="0" applyAlignment="1" applyBorder="1" applyFont="1" applyNumberFormat="1">
      <alignment horizontal="right" vertical="center"/>
    </xf>
    <xf borderId="87" fillId="8" fontId="2" numFmtId="4" xfId="0" applyAlignment="1" applyBorder="1" applyFont="1" applyNumberFormat="1">
      <alignment horizontal="right" vertical="center"/>
    </xf>
    <xf borderId="42" fillId="8" fontId="15" numFmtId="4" xfId="0" applyAlignment="1" applyBorder="1" applyFont="1" applyNumberFormat="1">
      <alignment horizontal="right" vertical="center"/>
    </xf>
    <xf borderId="62" fillId="0" fontId="5" numFmtId="4" xfId="0" applyAlignment="1" applyBorder="1" applyFont="1" applyNumberFormat="1">
      <alignment horizontal="right" vertical="center"/>
    </xf>
    <xf borderId="74" fillId="0" fontId="11" numFmtId="0" xfId="0" applyBorder="1" applyFont="1"/>
    <xf borderId="88" fillId="0" fontId="11" numFmtId="0" xfId="0" applyBorder="1" applyFont="1"/>
    <xf borderId="89" fillId="0" fontId="11" numFmtId="0" xfId="0" applyBorder="1" applyFont="1"/>
    <xf borderId="52" fillId="6" fontId="20" numFmtId="0" xfId="0" applyAlignment="1" applyBorder="1" applyFont="1">
      <alignment shrinkToFit="0" vertical="top" wrapText="1"/>
    </xf>
    <xf borderId="24" fillId="6" fontId="15" numFmtId="4" xfId="0" applyAlignment="1" applyBorder="1" applyFont="1" applyNumberFormat="1">
      <alignment horizontal="right" vertical="top"/>
    </xf>
    <xf borderId="58" fillId="0" fontId="5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5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5" numFmtId="0" xfId="0" applyAlignment="1" applyBorder="1" applyFont="1">
      <alignment horizontal="center" vertical="top"/>
    </xf>
    <xf borderId="47" fillId="8" fontId="15" numFmtId="4" xfId="0" applyAlignment="1" applyBorder="1" applyFont="1" applyNumberFormat="1">
      <alignment horizontal="right" vertical="center"/>
    </xf>
    <xf borderId="15" fillId="8" fontId="15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5" numFmtId="4" xfId="0" applyAlignment="1" applyBorder="1" applyFont="1" applyNumberFormat="1">
      <alignment horizontal="right" vertical="top"/>
    </xf>
    <xf borderId="90" fillId="6" fontId="15" numFmtId="4" xfId="0" applyAlignment="1" applyBorder="1" applyFont="1" applyNumberFormat="1">
      <alignment horizontal="right" vertical="top"/>
    </xf>
    <xf borderId="91" fillId="0" fontId="5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0" fillId="6" fontId="2" numFmtId="4" xfId="0" applyAlignment="1" applyBorder="1" applyFont="1" applyNumberFormat="1">
      <alignment horizontal="right" vertical="top"/>
    </xf>
    <xf borderId="73" fillId="0" fontId="5" numFmtId="0" xfId="0" applyAlignment="1" applyBorder="1" applyFont="1">
      <alignment horizontal="center" vertical="top"/>
    </xf>
    <xf borderId="51" fillId="6" fontId="19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5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8" fontId="19" numFmtId="165" xfId="0" applyAlignment="1" applyBorder="1" applyFont="1" applyNumberFormat="1">
      <alignment horizontal="left" shrinkToFit="0" vertical="center" wrapText="1"/>
    </xf>
    <xf borderId="52" fillId="6" fontId="20" numFmtId="0" xfId="0" applyAlignment="1" applyBorder="1" applyFont="1">
      <alignment horizontal="left"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75" fillId="0" fontId="15" numFmtId="10" xfId="0" applyAlignment="1" applyBorder="1" applyFont="1" applyNumberFormat="1">
      <alignment horizontal="right" vertical="top"/>
    </xf>
    <xf borderId="15" fillId="8" fontId="15" numFmtId="4" xfId="0" applyAlignment="1" applyBorder="1" applyFont="1" applyNumberFormat="1">
      <alignment horizontal="right" vertical="center"/>
    </xf>
    <xf borderId="49" fillId="8" fontId="15" numFmtId="4" xfId="0" applyAlignment="1" applyBorder="1" applyFont="1" applyNumberFormat="1">
      <alignment horizontal="right" vertical="center"/>
    </xf>
    <xf borderId="15" fillId="8" fontId="2" numFmtId="0" xfId="0" applyAlignment="1" applyBorder="1" applyFont="1">
      <alignment shrinkToFit="0" vertical="center" wrapText="1"/>
    </xf>
    <xf borderId="44" fillId="5" fontId="15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1" fillId="0" fontId="1" numFmtId="4" xfId="0" applyAlignment="1" applyBorder="1" applyFont="1" applyNumberFormat="1">
      <alignment horizontal="right" vertical="top"/>
    </xf>
    <xf borderId="68" fillId="0" fontId="15" numFmtId="4" xfId="0" applyAlignment="1" applyBorder="1" applyFont="1" applyNumberFormat="1">
      <alignment horizontal="right" vertical="top"/>
    </xf>
    <xf borderId="92" fillId="0" fontId="15" numFmtId="4" xfId="0" applyAlignment="1" applyBorder="1" applyFont="1" applyNumberFormat="1">
      <alignment horizontal="right" vertical="top"/>
    </xf>
    <xf borderId="92" fillId="0" fontId="15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5" numFmtId="4" xfId="0" applyAlignment="1" applyBorder="1" applyFont="1" applyNumberFormat="1">
      <alignment horizontal="right" vertical="top"/>
    </xf>
    <xf borderId="23" fillId="0" fontId="3" numFmtId="49" xfId="0" applyAlignment="1" applyBorder="1" applyFont="1" applyNumberFormat="1">
      <alignment horizontal="center" readingOrder="0" vertical="top"/>
    </xf>
    <xf borderId="59" fillId="0" fontId="1" numFmtId="0" xfId="0" applyAlignment="1" applyBorder="1" applyFont="1">
      <alignment readingOrder="0" shrinkToFit="0" vertical="top" wrapText="1"/>
    </xf>
    <xf borderId="93" fillId="0" fontId="5" numFmtId="0" xfId="0" applyAlignment="1" applyBorder="1" applyFont="1">
      <alignment shrinkToFit="0" vertical="top" wrapText="1"/>
    </xf>
    <xf borderId="94" fillId="0" fontId="1" numFmtId="4" xfId="0" applyAlignment="1" applyBorder="1" applyFont="1" applyNumberFormat="1">
      <alignment horizontal="right" vertical="top"/>
    </xf>
    <xf borderId="28" fillId="0" fontId="15" numFmtId="4" xfId="0" applyAlignment="1" applyBorder="1" applyFont="1" applyNumberFormat="1">
      <alignment horizontal="right" vertical="top"/>
    </xf>
    <xf borderId="95" fillId="0" fontId="15" numFmtId="4" xfId="0" applyAlignment="1" applyBorder="1" applyFont="1" applyNumberFormat="1">
      <alignment horizontal="right" vertical="top"/>
    </xf>
    <xf borderId="95" fillId="0" fontId="15" numFmtId="10" xfId="0" applyAlignment="1" applyBorder="1" applyFont="1" applyNumberFormat="1">
      <alignment horizontal="right" vertical="top"/>
    </xf>
    <xf borderId="81" fillId="5" fontId="3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91" fillId="0" fontId="1" numFmtId="0" xfId="0" applyAlignment="1" applyBorder="1" applyFont="1">
      <alignment shrinkToFit="0" vertical="top" wrapText="1"/>
    </xf>
    <xf borderId="23" fillId="0" fontId="1" numFmtId="0" xfId="0" applyAlignment="1" applyBorder="1" applyFont="1">
      <alignment horizontal="center" vertical="top"/>
    </xf>
    <xf borderId="24" fillId="0" fontId="5" numFmtId="4" xfId="0" applyAlignment="1" applyBorder="1" applyFont="1" applyNumberFormat="1">
      <alignment horizontal="right" readingOrder="0" vertical="top"/>
    </xf>
    <xf borderId="26" fillId="0" fontId="5" numFmtId="4" xfId="0" applyAlignment="1" applyBorder="1" applyFont="1" applyNumberFormat="1">
      <alignment horizontal="right" readingOrder="0" vertical="top"/>
    </xf>
    <xf borderId="63" fillId="0" fontId="15" numFmtId="4" xfId="0" applyAlignment="1" applyBorder="1" applyFont="1" applyNumberFormat="1">
      <alignment horizontal="right" vertical="top"/>
    </xf>
    <xf borderId="24" fillId="0" fontId="5" numFmtId="4" xfId="0" applyAlignment="1" applyBorder="1" applyFont="1" applyNumberFormat="1">
      <alignment horizontal="right" vertical="top"/>
    </xf>
    <xf borderId="26" fillId="0" fontId="5" numFmtId="4" xfId="0" applyAlignment="1" applyBorder="1" applyFont="1" applyNumberFormat="1">
      <alignment horizontal="right" vertical="top"/>
    </xf>
    <xf borderId="25" fillId="7" fontId="21" numFmtId="0" xfId="0" applyAlignment="1" applyBorder="1" applyFont="1">
      <alignment readingOrder="0" shrinkToFit="0" vertical="top" wrapText="1"/>
    </xf>
    <xf borderId="63" fillId="0" fontId="2" numFmtId="165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64" fillId="0" fontId="3" numFmtId="49" xfId="0" applyAlignment="1" applyBorder="1" applyFont="1" applyNumberFormat="1">
      <alignment horizontal="center" readingOrder="0" vertical="top"/>
    </xf>
    <xf borderId="94" fillId="0" fontId="5" numFmtId="0" xfId="0" applyAlignment="1" applyBorder="1" applyFont="1">
      <alignment shrinkToFit="0" vertical="top" wrapText="1"/>
    </xf>
    <xf borderId="47" fillId="8" fontId="2" numFmtId="4" xfId="0" applyAlignment="1" applyBorder="1" applyFont="1" applyNumberFormat="1">
      <alignment horizontal="right" vertical="center"/>
    </xf>
    <xf borderId="81" fillId="5" fontId="15" numFmtId="4" xfId="0" applyAlignment="1" applyBorder="1" applyFont="1" applyNumberFormat="1">
      <alignment horizontal="right" vertical="center"/>
    </xf>
    <xf borderId="96" fillId="5" fontId="1" numFmtId="0" xfId="0" applyAlignment="1" applyBorder="1" applyFont="1">
      <alignment vertical="center"/>
    </xf>
    <xf borderId="97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98" fillId="0" fontId="1" numFmtId="0" xfId="0" applyAlignment="1" applyBorder="1" applyFont="1">
      <alignment shrinkToFit="0" vertical="top" wrapText="1"/>
    </xf>
    <xf borderId="92" fillId="0" fontId="1" numFmtId="4" xfId="0" applyAlignment="1" applyBorder="1" applyFont="1" applyNumberFormat="1">
      <alignment horizontal="right" readingOrder="0" vertical="top"/>
    </xf>
    <xf borderId="69" fillId="0" fontId="1" numFmtId="4" xfId="0" applyAlignment="1" applyBorder="1" applyFont="1" applyNumberFormat="1">
      <alignment horizontal="right" readingOrder="0" vertical="top"/>
    </xf>
    <xf borderId="70" fillId="0" fontId="1" numFmtId="4" xfId="0" applyAlignment="1" applyBorder="1" applyFont="1" applyNumberFormat="1">
      <alignment horizontal="right" vertical="top"/>
    </xf>
    <xf borderId="92" fillId="7" fontId="1" numFmtId="4" xfId="0" applyAlignment="1" applyBorder="1" applyFont="1" applyNumberFormat="1">
      <alignment horizontal="right" readingOrder="0" vertical="top"/>
    </xf>
    <xf borderId="69" fillId="7" fontId="1" numFmtId="4" xfId="0" applyAlignment="1" applyBorder="1" applyFont="1" applyNumberFormat="1">
      <alignment horizontal="right" readingOrder="0" vertical="top"/>
    </xf>
    <xf borderId="70" fillId="7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32" fillId="0" fontId="1" numFmtId="0" xfId="0" applyAlignment="1" applyBorder="1" applyFont="1">
      <alignment shrinkToFit="0" vertical="top" wrapText="1"/>
    </xf>
    <xf borderId="60" fillId="0" fontId="1" numFmtId="4" xfId="0" applyAlignment="1" applyBorder="1" applyFont="1" applyNumberFormat="1">
      <alignment horizontal="right" readingOrder="0" vertical="top"/>
    </xf>
    <xf borderId="60" fillId="0" fontId="1" numFmtId="4" xfId="0" applyAlignment="1" applyBorder="1" applyFont="1" applyNumberFormat="1">
      <alignment horizontal="right" vertical="top"/>
    </xf>
    <xf borderId="23" fillId="0" fontId="3" numFmtId="167" xfId="0" applyAlignment="1" applyBorder="1" applyFont="1" applyNumberFormat="1">
      <alignment horizontal="center" readingOrder="0" vertical="top"/>
    </xf>
    <xf borderId="99" fillId="7" fontId="1" numFmtId="0" xfId="0" applyAlignment="1" applyBorder="1" applyFont="1">
      <alignment shrinkToFit="0" vertical="top" wrapText="1"/>
    </xf>
    <xf borderId="60" fillId="7" fontId="1" numFmtId="4" xfId="0" applyAlignment="1" applyBorder="1" applyFont="1" applyNumberFormat="1">
      <alignment horizontal="right" readingOrder="0" vertical="top"/>
    </xf>
    <xf borderId="23" fillId="0" fontId="3" numFmtId="166" xfId="0" applyAlignment="1" applyBorder="1" applyFont="1" applyNumberFormat="1">
      <alignment horizontal="center" readingOrder="0" vertical="top"/>
    </xf>
    <xf borderId="66" fillId="0" fontId="1" numFmtId="4" xfId="0" applyAlignment="1" applyBorder="1" applyFont="1" applyNumberFormat="1">
      <alignment horizontal="right" readingOrder="0" vertical="top"/>
    </xf>
    <xf borderId="23" fillId="0" fontId="3" numFmtId="0" xfId="0" applyAlignment="1" applyBorder="1" applyFont="1">
      <alignment horizontal="center" readingOrder="0" vertical="top"/>
    </xf>
    <xf borderId="58" fillId="0" fontId="1" numFmtId="0" xfId="0" applyAlignment="1" applyBorder="1" applyFont="1">
      <alignment horizontal="center" readingOrder="0" vertical="top"/>
    </xf>
    <xf borderId="65" fillId="0" fontId="1" numFmtId="0" xfId="0" applyAlignment="1" applyBorder="1" applyFont="1">
      <alignment readingOrder="0" shrinkToFit="0" vertical="top" wrapText="1"/>
    </xf>
    <xf borderId="13" fillId="8" fontId="15" numFmtId="4" xfId="0" applyAlignment="1" applyBorder="1" applyFont="1" applyNumberFormat="1">
      <alignment horizontal="right" vertical="center"/>
    </xf>
    <xf borderId="51" fillId="0" fontId="1" numFmtId="0" xfId="0" applyAlignment="1" applyBorder="1" applyFont="1">
      <alignment horizontal="center" vertical="top"/>
    </xf>
    <xf borderId="61" fillId="0" fontId="1" numFmtId="4" xfId="0" applyAlignment="1" applyBorder="1" applyFont="1" applyNumberFormat="1">
      <alignment horizontal="right" readingOrder="0" vertical="top"/>
    </xf>
    <xf borderId="22" fillId="0" fontId="1" numFmtId="4" xfId="0" applyAlignment="1" applyBorder="1" applyFont="1" applyNumberFormat="1">
      <alignment horizontal="right" readingOrder="0" vertical="top"/>
    </xf>
    <xf borderId="100" fillId="0" fontId="1" numFmtId="4" xfId="0" applyAlignment="1" applyBorder="1" applyFont="1" applyNumberFormat="1">
      <alignment horizontal="right" vertical="top"/>
    </xf>
    <xf borderId="51" fillId="0" fontId="15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readingOrder="0"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27" fillId="0" fontId="15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51" fillId="0" fontId="1" numFmtId="0" xfId="0" applyAlignment="1" applyBorder="1" applyFont="1">
      <alignment shrinkToFit="0" vertical="top" wrapText="1"/>
    </xf>
    <xf borderId="27" fillId="0" fontId="2" numFmtId="165" xfId="0" applyAlignment="1" applyBorder="1" applyFont="1" applyNumberFormat="1">
      <alignment vertical="top"/>
    </xf>
    <xf borderId="72" fillId="0" fontId="15" numFmtId="4" xfId="0" applyAlignment="1" applyBorder="1" applyFont="1" applyNumberFormat="1">
      <alignment horizontal="right" vertical="top"/>
    </xf>
    <xf borderId="101" fillId="8" fontId="19" numFmtId="165" xfId="0" applyAlignment="1" applyBorder="1" applyFont="1" applyNumberFormat="1">
      <alignment horizontal="left" shrinkToFit="0" vertical="center" wrapText="1"/>
    </xf>
    <xf borderId="102" fillId="0" fontId="11" numFmtId="0" xfId="0" applyBorder="1" applyFont="1"/>
    <xf borderId="103" fillId="0" fontId="11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104" fillId="0" fontId="1" numFmtId="0" xfId="0" applyAlignment="1" applyBorder="1" applyFont="1">
      <alignment shrinkToFit="0" vertical="top" wrapText="1"/>
    </xf>
    <xf borderId="23" fillId="0" fontId="15" numFmtId="4" xfId="0" applyAlignment="1" applyBorder="1" applyFont="1" applyNumberFormat="1">
      <alignment horizontal="right" vertical="top"/>
    </xf>
    <xf borderId="105" fillId="0" fontId="1" numFmtId="0" xfId="0" applyAlignment="1" applyBorder="1" applyFont="1">
      <alignment shrinkToFit="0" vertical="top" wrapText="1"/>
    </xf>
    <xf borderId="88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readingOrder="0" vertical="top"/>
    </xf>
    <xf borderId="15" fillId="0" fontId="1" numFmtId="0" xfId="0" applyAlignment="1" applyBorder="1" applyFont="1">
      <alignment horizontal="center" vertical="top"/>
    </xf>
    <xf borderId="106" fillId="8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7" fillId="6" fontId="20" numFmtId="0" xfId="0" applyAlignment="1" applyBorder="1" applyFont="1">
      <alignment horizontal="left" shrinkToFit="0" vertical="top" wrapText="1"/>
    </xf>
    <xf borderId="108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28" fillId="0" fontId="1" numFmtId="4" xfId="0" applyAlignment="1" applyBorder="1" applyFont="1" applyNumberFormat="1">
      <alignment horizontal="right" readingOrder="0" vertical="top"/>
    </xf>
    <xf borderId="30" fillId="0" fontId="1" numFmtId="4" xfId="0" applyAlignment="1" applyBorder="1" applyFont="1" applyNumberFormat="1">
      <alignment horizontal="right" readingOrder="0" vertical="top"/>
    </xf>
    <xf borderId="29" fillId="7" fontId="1" numFmtId="4" xfId="0" applyAlignment="1" applyBorder="1" applyFont="1" applyNumberFormat="1">
      <alignment horizontal="right" vertical="top"/>
    </xf>
    <xf borderId="93" fillId="0" fontId="1" numFmtId="4" xfId="0" applyAlignment="1" applyBorder="1" applyFont="1" applyNumberFormat="1">
      <alignment horizontal="right" vertical="top"/>
    </xf>
    <xf borderId="72" fillId="0" fontId="3" numFmtId="49" xfId="0" applyAlignment="1" applyBorder="1" applyFont="1" applyNumberFormat="1">
      <alignment horizontal="center" readingOrder="0" vertical="top"/>
    </xf>
    <xf borderId="19" fillId="0" fontId="1" numFmtId="0" xfId="0" applyAlignment="1" applyBorder="1" applyFont="1">
      <alignment shrinkToFit="0" vertical="top" wrapText="1"/>
    </xf>
    <xf borderId="29" fillId="0" fontId="1" numFmtId="0" xfId="0" applyAlignment="1" applyBorder="1" applyFont="1">
      <alignment readingOrder="0" shrinkToFit="0" vertical="top" wrapText="1"/>
    </xf>
    <xf borderId="53" fillId="6" fontId="2" numFmtId="165" xfId="0" applyAlignment="1" applyBorder="1" applyFont="1" applyNumberFormat="1">
      <alignment vertical="top"/>
    </xf>
    <xf borderId="109" fillId="6" fontId="3" numFmtId="49" xfId="0" applyAlignment="1" applyBorder="1" applyFont="1" applyNumberFormat="1">
      <alignment horizontal="center" vertical="top"/>
    </xf>
    <xf borderId="107" fillId="6" fontId="2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horizontal="left" shrinkToFit="0" vertical="top" wrapText="1"/>
    </xf>
    <xf borderId="105" fillId="0" fontId="1" numFmtId="0" xfId="0" applyAlignment="1" applyBorder="1" applyFont="1">
      <alignment readingOrder="0" shrinkToFit="0" vertical="top" wrapText="1"/>
    </xf>
    <xf borderId="110" fillId="7" fontId="1" numFmtId="0" xfId="0" applyAlignment="1" applyBorder="1" applyFont="1">
      <alignment shrinkToFit="0" vertical="top" wrapText="1"/>
    </xf>
    <xf borderId="63" fillId="7" fontId="1" numFmtId="4" xfId="0" applyAlignment="1" applyBorder="1" applyFont="1" applyNumberFormat="1">
      <alignment horizontal="right" readingOrder="0" vertical="top"/>
    </xf>
    <xf borderId="88" fillId="0" fontId="1" numFmtId="0" xfId="0" applyAlignment="1" applyBorder="1" applyFont="1">
      <alignment readingOrder="0" shrinkToFit="0" vertical="top" wrapText="1"/>
    </xf>
    <xf borderId="0" fillId="0" fontId="1" numFmtId="0" xfId="0" applyAlignment="1" applyFont="1">
      <alignment readingOrder="0" vertical="top"/>
    </xf>
    <xf borderId="40" fillId="8" fontId="19" numFmtId="165" xfId="0" applyAlignment="1" applyBorder="1" applyFont="1" applyNumberFormat="1">
      <alignment vertical="center"/>
    </xf>
    <xf borderId="44" fillId="8" fontId="2" numFmtId="165" xfId="0" applyAlignment="1" applyBorder="1" applyFont="1" applyNumberFormat="1">
      <alignment horizontal="center" vertical="center"/>
    </xf>
    <xf borderId="47" fillId="8" fontId="2" numFmtId="0" xfId="0" applyAlignment="1" applyBorder="1" applyFont="1">
      <alignment shrinkToFit="0" vertical="center" wrapText="1"/>
    </xf>
    <xf borderId="42" fillId="8" fontId="2" numFmtId="0" xfId="0" applyAlignment="1" applyBorder="1" applyFont="1">
      <alignment horizontal="center" vertical="center"/>
    </xf>
    <xf borderId="17" fillId="8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6" fillId="4" fontId="2" numFmtId="4" xfId="0" applyAlignment="1" applyBorder="1" applyFont="1" applyNumberFormat="1">
      <alignment horizontal="right" vertical="center"/>
    </xf>
    <xf borderId="57" fillId="4" fontId="15" numFmtId="10" xfId="0" applyAlignment="1" applyBorder="1" applyFont="1" applyNumberFormat="1">
      <alignment horizontal="right" vertical="top"/>
    </xf>
    <xf borderId="80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5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11" fillId="0" fontId="11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5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Alignment="1" applyBorder="1" applyFont="1">
      <alignment readingOrder="0"/>
    </xf>
    <xf borderId="32" fillId="0" fontId="1" numFmtId="4" xfId="0" applyAlignment="1" applyBorder="1" applyFont="1" applyNumberFormat="1">
      <alignment horizontal="right"/>
    </xf>
    <xf borderId="32" fillId="0" fontId="1" numFmtId="4" xfId="0" applyAlignment="1" applyBorder="1" applyFont="1" applyNumberFormat="1">
      <alignment horizontal="center" readingOrder="0"/>
    </xf>
    <xf borderId="32" fillId="0" fontId="2" numFmtId="4" xfId="0" applyAlignment="1" applyBorder="1" applyFont="1" applyNumberFormat="1">
      <alignment horizontal="right"/>
    </xf>
    <xf borderId="0" fillId="0" fontId="22" numFmtId="0" xfId="0" applyAlignment="1" applyFont="1">
      <alignment shrinkToFit="0" wrapText="1"/>
    </xf>
    <xf borderId="0" fillId="0" fontId="23" numFmtId="0" xfId="0" applyAlignment="1" applyFont="1">
      <alignment horizontal="center"/>
    </xf>
    <xf borderId="0" fillId="0" fontId="24" numFmtId="0" xfId="0" applyAlignment="1" applyFont="1">
      <alignment horizontal="left" shrinkToFit="0" wrapText="1"/>
    </xf>
    <xf borderId="0" fillId="0" fontId="25" numFmtId="0" xfId="0" applyAlignment="1" applyFont="1">
      <alignment horizontal="center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left"/>
    </xf>
    <xf borderId="0" fillId="0" fontId="28" numFmtId="4" xfId="0" applyAlignment="1" applyFont="1" applyNumberFormat="1">
      <alignment horizontal="left" readingOrder="0"/>
    </xf>
    <xf borderId="0" fillId="0" fontId="29" numFmtId="4" xfId="0" applyAlignment="1" applyFont="1" applyNumberFormat="1">
      <alignment horizontal="right"/>
    </xf>
    <xf borderId="0" fillId="0" fontId="30" numFmtId="0" xfId="0" applyAlignment="1" applyFont="1">
      <alignment horizontal="center" shrinkToFit="0" wrapText="1"/>
    </xf>
    <xf borderId="0" fillId="0" fontId="17" numFmtId="4" xfId="0" applyAlignment="1" applyFont="1" applyNumberFormat="1">
      <alignment horizontal="right"/>
    </xf>
    <xf borderId="0" fillId="0" fontId="31" numFmtId="0" xfId="0" applyAlignment="1" applyFont="1">
      <alignment shrinkToFit="0" wrapText="1"/>
    </xf>
    <xf borderId="0" fillId="0" fontId="32" numFmtId="0" xfId="0" applyFont="1"/>
    <xf borderId="0" fillId="0" fontId="33" numFmtId="4" xfId="0" applyAlignment="1" applyFont="1" applyNumberFormat="1">
      <alignment horizontal="right"/>
    </xf>
    <xf borderId="0" fillId="0" fontId="8" numFmtId="0" xfId="0" applyAlignment="1" applyFont="1">
      <alignment vertical="bottom"/>
    </xf>
    <xf borderId="0" fillId="0" fontId="8" numFmtId="2" xfId="0" applyAlignment="1" applyFont="1" applyNumberFormat="1">
      <alignment horizontal="center" vertical="bottom"/>
    </xf>
    <xf borderId="0" fillId="0" fontId="34" numFmtId="0" xfId="0" applyAlignment="1" applyFont="1">
      <alignment horizontal="center" vertical="bottom"/>
    </xf>
    <xf borderId="0" fillId="0" fontId="34" numFmtId="0" xfId="0" applyAlignment="1" applyFont="1">
      <alignment horizontal="center" readingOrder="0" vertical="bottom"/>
    </xf>
    <xf borderId="0" fillId="0" fontId="35" numFmtId="0" xfId="0" applyAlignment="1" applyFont="1">
      <alignment horizontal="center" vertical="bottom"/>
    </xf>
    <xf borderId="26" fillId="0" fontId="8" numFmtId="0" xfId="0" applyAlignment="1" applyBorder="1" applyFont="1">
      <alignment vertical="bottom"/>
    </xf>
    <xf borderId="26" fillId="0" fontId="8" numFmtId="2" xfId="0" applyAlignment="1" applyBorder="1" applyFont="1" applyNumberFormat="1">
      <alignment horizontal="center" vertical="bottom"/>
    </xf>
    <xf borderId="91" fillId="0" fontId="9" numFmtId="0" xfId="0" applyAlignment="1" applyBorder="1" applyFont="1">
      <alignment horizontal="center" vertical="bottom"/>
    </xf>
    <xf borderId="59" fillId="0" fontId="11" numFmtId="0" xfId="0" applyBorder="1" applyFont="1"/>
    <xf borderId="60" fillId="0" fontId="11" numFmtId="0" xfId="0" applyBorder="1" applyFont="1"/>
    <xf borderId="91" fillId="0" fontId="9" numFmtId="0" xfId="0" applyAlignment="1" applyBorder="1" applyFont="1">
      <alignment horizontal="center" shrinkToFit="0" vertical="bottom" wrapText="1"/>
    </xf>
    <xf borderId="26" fillId="0" fontId="9" numFmtId="0" xfId="0" applyAlignment="1" applyBorder="1" applyFont="1">
      <alignment horizontal="center" vertical="bottom"/>
    </xf>
    <xf borderId="26" fillId="0" fontId="9" numFmtId="0" xfId="0" applyAlignment="1" applyBorder="1" applyFont="1">
      <alignment horizontal="center" shrinkToFit="0" vertical="bottom" wrapText="1"/>
    </xf>
    <xf borderId="26" fillId="0" fontId="9" numFmtId="2" xfId="0" applyAlignment="1" applyBorder="1" applyFont="1" applyNumberFormat="1">
      <alignment horizontal="center" vertical="bottom"/>
    </xf>
    <xf borderId="26" fillId="0" fontId="9" numFmtId="2" xfId="0" applyAlignment="1" applyBorder="1" applyFont="1" applyNumberFormat="1">
      <alignment horizontal="center" shrinkToFit="0" vertical="bottom" wrapText="1"/>
    </xf>
    <xf borderId="26" fillId="0" fontId="3" numFmtId="49" xfId="0" applyAlignment="1" applyBorder="1" applyFont="1" applyNumberFormat="1">
      <alignment horizontal="center" vertical="center"/>
    </xf>
    <xf borderId="26" fillId="0" fontId="1" numFmtId="0" xfId="0" applyAlignment="1" applyBorder="1" applyFont="1">
      <alignment horizontal="center" shrinkToFit="0" vertical="center" wrapText="1"/>
    </xf>
    <xf borderId="26" fillId="0" fontId="36" numFmtId="2" xfId="0" applyAlignment="1" applyBorder="1" applyFont="1" applyNumberFormat="1">
      <alignment horizontal="center" readingOrder="0" vertical="center"/>
    </xf>
    <xf borderId="26" fillId="0" fontId="37" numFmtId="0" xfId="0" applyAlignment="1" applyBorder="1" applyFont="1">
      <alignment horizontal="center" readingOrder="0" shrinkToFit="0" vertical="center" wrapText="1"/>
    </xf>
    <xf borderId="26" fillId="0" fontId="36" numFmtId="0" xfId="0" applyAlignment="1" applyBorder="1" applyFont="1">
      <alignment horizontal="center" readingOrder="0" shrinkToFit="0" vertical="center" wrapText="1"/>
    </xf>
    <xf borderId="26" fillId="0" fontId="36" numFmtId="0" xfId="0" applyAlignment="1" applyBorder="1" applyFont="1">
      <alignment horizontal="center" readingOrder="0" vertical="center"/>
    </xf>
    <xf borderId="26" fillId="0" fontId="11" numFmtId="0" xfId="0" applyAlignment="1" applyBorder="1" applyFont="1">
      <alignment horizontal="center" readingOrder="0" shrinkToFit="0" vertical="center" wrapText="1"/>
    </xf>
    <xf borderId="26" fillId="9" fontId="3" numFmtId="49" xfId="0" applyAlignment="1" applyBorder="1" applyFill="1" applyFont="1" applyNumberFormat="1">
      <alignment horizontal="center" readingOrder="0" vertical="center"/>
    </xf>
    <xf borderId="26" fillId="9" fontId="5" numFmtId="0" xfId="0" applyAlignment="1" applyBorder="1" applyFont="1">
      <alignment horizontal="center" readingOrder="0" shrinkToFit="0" vertical="center" wrapText="1"/>
    </xf>
    <xf borderId="26" fillId="9" fontId="36" numFmtId="2" xfId="0" applyAlignment="1" applyBorder="1" applyFont="1" applyNumberFormat="1">
      <alignment horizontal="center" readingOrder="0" vertical="center"/>
    </xf>
    <xf borderId="26" fillId="9" fontId="36" numFmtId="0" xfId="0" applyAlignment="1" applyBorder="1" applyFont="1">
      <alignment horizontal="center" readingOrder="0" vertical="center"/>
    </xf>
    <xf borderId="26" fillId="9" fontId="37" numFmtId="0" xfId="0" applyAlignment="1" applyBorder="1" applyFont="1">
      <alignment horizontal="center" readingOrder="0" shrinkToFit="0" vertical="center" wrapText="1"/>
    </xf>
    <xf borderId="0" fillId="0" fontId="36" numFmtId="0" xfId="0" applyAlignment="1" applyFont="1">
      <alignment readingOrder="0"/>
    </xf>
    <xf borderId="26" fillId="0" fontId="5" numFmtId="0" xfId="0" applyAlignment="1" applyBorder="1" applyFont="1">
      <alignment horizontal="center" shrinkToFit="0" vertical="center" wrapText="1"/>
    </xf>
    <xf borderId="26" fillId="0" fontId="8" numFmtId="0" xfId="0" applyAlignment="1" applyBorder="1" applyFont="1">
      <alignment horizontal="center" readingOrder="0" shrinkToFit="0" vertical="center" wrapText="1"/>
    </xf>
    <xf borderId="26" fillId="0" fontId="37" numFmtId="0" xfId="0" applyAlignment="1" applyBorder="1" applyFont="1">
      <alignment horizontal="center" readingOrder="0" shrinkToFit="0" vertical="top" wrapText="1"/>
    </xf>
    <xf borderId="26" fillId="7" fontId="5" numFmtId="0" xfId="0" applyAlignment="1" applyBorder="1" applyFont="1">
      <alignment horizontal="center" shrinkToFit="0" vertical="center" wrapText="1"/>
    </xf>
    <xf borderId="26" fillId="7" fontId="36" numFmtId="2" xfId="0" applyAlignment="1" applyBorder="1" applyFont="1" applyNumberFormat="1">
      <alignment horizontal="center" readingOrder="0" vertical="center"/>
    </xf>
    <xf borderId="26" fillId="0" fontId="36" numFmtId="0" xfId="0" applyAlignment="1" applyBorder="1" applyFont="1">
      <alignment horizontal="center" vertical="center"/>
    </xf>
    <xf borderId="64" fillId="9" fontId="3" numFmtId="49" xfId="0" applyAlignment="1" applyBorder="1" applyFont="1" applyNumberFormat="1">
      <alignment horizontal="center" vertical="center"/>
    </xf>
    <xf borderId="64" fillId="9" fontId="1" numFmtId="0" xfId="0" applyAlignment="1" applyBorder="1" applyFont="1">
      <alignment horizontal="center" shrinkToFit="0" vertical="center" wrapText="1"/>
    </xf>
    <xf borderId="64" fillId="9" fontId="36" numFmtId="2" xfId="0" applyAlignment="1" applyBorder="1" applyFont="1" applyNumberFormat="1">
      <alignment horizontal="center" readingOrder="0" vertical="center"/>
    </xf>
    <xf borderId="26" fillId="9" fontId="36" numFmtId="0" xfId="0" applyAlignment="1" applyBorder="1" applyFont="1">
      <alignment horizontal="center" readingOrder="0" shrinkToFit="0" vertical="center" wrapText="1"/>
    </xf>
    <xf borderId="22" fillId="0" fontId="11" numFmtId="0" xfId="0" applyBorder="1" applyFont="1"/>
    <xf borderId="26" fillId="7" fontId="1" numFmtId="0" xfId="0" applyAlignment="1" applyBorder="1" applyFont="1">
      <alignment horizontal="center" shrinkToFit="0" vertical="center" wrapText="1"/>
    </xf>
    <xf borderId="26" fillId="7" fontId="1" numFmtId="0" xfId="0" applyAlignment="1" applyBorder="1" applyFont="1">
      <alignment horizontal="center" readingOrder="0" shrinkToFit="0" vertical="center" wrapText="1"/>
    </xf>
    <xf borderId="26" fillId="7" fontId="37" numFmtId="0" xfId="0" applyAlignment="1" applyBorder="1" applyFont="1">
      <alignment horizontal="center" readingOrder="0" shrinkToFit="0" vertical="center" wrapText="1"/>
    </xf>
    <xf borderId="26" fillId="0" fontId="8" numFmtId="0" xfId="0" applyAlignment="1" applyBorder="1" applyFont="1">
      <alignment horizontal="center" readingOrder="0" vertical="center"/>
    </xf>
    <xf borderId="26" fillId="0" fontId="3" numFmtId="49" xfId="0" applyAlignment="1" applyBorder="1" applyFont="1" applyNumberFormat="1">
      <alignment horizontal="center" readingOrder="0" vertical="center"/>
    </xf>
    <xf borderId="64" fillId="0" fontId="3" numFmtId="166" xfId="0" applyAlignment="1" applyBorder="1" applyFont="1" applyNumberFormat="1">
      <alignment horizontal="center" vertical="center"/>
    </xf>
    <xf borderId="26" fillId="0" fontId="3" numFmtId="166" xfId="0" applyAlignment="1" applyBorder="1" applyFont="1" applyNumberFormat="1">
      <alignment horizontal="center" vertical="center"/>
    </xf>
    <xf borderId="64" fillId="0" fontId="3" numFmtId="49" xfId="0" applyAlignment="1" applyBorder="1" applyFont="1" applyNumberFormat="1">
      <alignment horizontal="center" readingOrder="0" vertical="center"/>
    </xf>
    <xf borderId="26" fillId="7" fontId="11" numFmtId="0" xfId="0" applyAlignment="1" applyBorder="1" applyFont="1">
      <alignment horizontal="center" readingOrder="0" shrinkToFit="0" vertical="center" wrapText="1"/>
    </xf>
    <xf borderId="112" fillId="0" fontId="11" numFmtId="0" xfId="0" applyBorder="1" applyFont="1"/>
    <xf borderId="26" fillId="7" fontId="36" numFmtId="0" xfId="0" applyAlignment="1" applyBorder="1" applyFont="1">
      <alignment horizontal="center" readingOrder="0" shrinkToFit="0" vertical="center" wrapText="1"/>
    </xf>
    <xf borderId="26" fillId="7" fontId="11" numFmtId="0" xfId="0" applyAlignment="1" applyBorder="1" applyFont="1">
      <alignment horizontal="center" readingOrder="0" vertical="center"/>
    </xf>
    <xf borderId="26" fillId="0" fontId="3" numFmtId="166" xfId="0" applyAlignment="1" applyBorder="1" applyFont="1" applyNumberFormat="1">
      <alignment horizontal="center" readingOrder="0" vertical="center"/>
    </xf>
    <xf borderId="26" fillId="7" fontId="36" numFmtId="0" xfId="0" applyAlignment="1" applyBorder="1" applyFont="1">
      <alignment horizontal="center" readingOrder="0" vertical="center"/>
    </xf>
    <xf borderId="26" fillId="0" fontId="3" numFmtId="0" xfId="0" applyAlignment="1" applyBorder="1" applyFont="1">
      <alignment horizontal="center" readingOrder="0" vertical="center"/>
    </xf>
    <xf borderId="26" fillId="0" fontId="5" numFmtId="0" xfId="0" applyAlignment="1" applyBorder="1" applyFont="1">
      <alignment horizontal="center" readingOrder="0" shrinkToFit="0" vertical="center" wrapText="1"/>
    </xf>
    <xf borderId="26" fillId="0" fontId="1" numFmtId="0" xfId="0" applyAlignment="1" applyBorder="1" applyFont="1">
      <alignment horizontal="center" readingOrder="0" shrinkToFit="0" vertical="center" wrapText="1"/>
    </xf>
    <xf borderId="26" fillId="7" fontId="8" numFmtId="0" xfId="0" applyAlignment="1" applyBorder="1" applyFont="1">
      <alignment horizontal="center" readingOrder="0" shrinkToFit="0" vertical="center" wrapText="1"/>
    </xf>
    <xf borderId="0" fillId="9" fontId="36" numFmtId="0" xfId="0" applyAlignment="1" applyFont="1">
      <alignment readingOrder="0" shrinkToFit="0" wrapText="1"/>
    </xf>
    <xf borderId="26" fillId="9" fontId="36" numFmtId="0" xfId="0" applyAlignment="1" applyBorder="1" applyFont="1">
      <alignment horizontal="center" vertical="center"/>
    </xf>
    <xf borderId="26" fillId="9" fontId="8" numFmtId="0" xfId="0" applyAlignment="1" applyBorder="1" applyFont="1">
      <alignment horizontal="center" readingOrder="0" shrinkToFit="0" vertical="center" wrapText="1"/>
    </xf>
    <xf borderId="64" fillId="0" fontId="1" numFmtId="0" xfId="0" applyAlignment="1" applyBorder="1" applyFont="1">
      <alignment shrinkToFit="0" vertical="center" wrapText="1"/>
    </xf>
    <xf borderId="64" fillId="7" fontId="36" numFmtId="2" xfId="0" applyAlignment="1" applyBorder="1" applyFont="1" applyNumberFormat="1">
      <alignment horizontal="center" readingOrder="0" vertical="center"/>
    </xf>
    <xf borderId="91" fillId="0" fontId="38" numFmtId="0" xfId="0" applyAlignment="1" applyBorder="1" applyFont="1">
      <alignment horizontal="right" readingOrder="0" vertical="bottom"/>
    </xf>
    <xf borderId="26" fillId="0" fontId="39" numFmtId="2" xfId="0" applyAlignment="1" applyBorder="1" applyFont="1" applyNumberFormat="1">
      <alignment horizontal="center"/>
    </xf>
    <xf borderId="26" fillId="0" fontId="39" numFmtId="0" xfId="0" applyBorder="1" applyFont="1"/>
    <xf borderId="0" fillId="0" fontId="36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7" t="s">
        <v>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7" t="s">
        <v>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7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7" t="s">
        <v>8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8" t="s">
        <v>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11"/>
      <c r="B18" s="12" t="s">
        <v>10</v>
      </c>
      <c r="O18" s="13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>
      <c r="A19" s="11"/>
      <c r="B19" s="12" t="s">
        <v>11</v>
      </c>
      <c r="O19" s="13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>
      <c r="A20" s="11"/>
      <c r="B20" s="15" t="s">
        <v>12</v>
      </c>
      <c r="O20" s="13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ht="15.75" customHeight="1">
      <c r="A21" s="11"/>
      <c r="B21" s="4"/>
      <c r="C21" s="2"/>
      <c r="D21" s="16"/>
      <c r="E21" s="16"/>
      <c r="F21" s="16"/>
      <c r="G21" s="16"/>
      <c r="H21" s="16"/>
      <c r="I21" s="16"/>
      <c r="J21" s="17"/>
      <c r="K21" s="16"/>
      <c r="L21" s="17"/>
      <c r="M21" s="16"/>
      <c r="N21" s="17"/>
      <c r="O21" s="13"/>
      <c r="P21" s="1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ht="15.75" customHeight="1">
      <c r="A22" s="6"/>
      <c r="B22" s="6"/>
      <c r="C22" s="6"/>
      <c r="D22" s="18"/>
      <c r="E22" s="18"/>
      <c r="F22" s="18"/>
      <c r="G22" s="18"/>
      <c r="H22" s="18"/>
      <c r="I22" s="18"/>
      <c r="J22" s="19"/>
      <c r="K22" s="18"/>
      <c r="L22" s="19"/>
      <c r="M22" s="18"/>
      <c r="N22" s="19"/>
      <c r="O22" s="18"/>
      <c r="P22" s="19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20"/>
      <c r="B23" s="21" t="s">
        <v>13</v>
      </c>
      <c r="C23" s="22"/>
      <c r="D23" s="23" t="s">
        <v>14</v>
      </c>
      <c r="E23" s="24"/>
      <c r="F23" s="24"/>
      <c r="G23" s="24"/>
      <c r="H23" s="24"/>
      <c r="I23" s="24"/>
      <c r="J23" s="25"/>
      <c r="K23" s="21" t="s">
        <v>15</v>
      </c>
      <c r="L23" s="22"/>
      <c r="M23" s="21" t="s">
        <v>16</v>
      </c>
      <c r="N23" s="2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ht="135.0" customHeight="1">
      <c r="A24" s="27"/>
      <c r="B24" s="28"/>
      <c r="C24" s="29"/>
      <c r="D24" s="30" t="s">
        <v>17</v>
      </c>
      <c r="E24" s="31" t="s">
        <v>18</v>
      </c>
      <c r="F24" s="31" t="s">
        <v>19</v>
      </c>
      <c r="G24" s="31" t="s">
        <v>20</v>
      </c>
      <c r="H24" s="31" t="s">
        <v>21</v>
      </c>
      <c r="I24" s="32" t="s">
        <v>22</v>
      </c>
      <c r="J24" s="29"/>
      <c r="K24" s="28"/>
      <c r="L24" s="29"/>
      <c r="M24" s="28"/>
      <c r="N24" s="29"/>
      <c r="O24" s="6"/>
      <c r="P24" s="6"/>
      <c r="Q24" s="3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15.75" customHeight="1">
      <c r="A25" s="34"/>
      <c r="B25" s="35" t="s">
        <v>23</v>
      </c>
      <c r="C25" s="36" t="s">
        <v>24</v>
      </c>
      <c r="D25" s="35" t="s">
        <v>24</v>
      </c>
      <c r="E25" s="37" t="s">
        <v>24</v>
      </c>
      <c r="F25" s="37" t="s">
        <v>24</v>
      </c>
      <c r="G25" s="37" t="s">
        <v>24</v>
      </c>
      <c r="H25" s="37" t="s">
        <v>24</v>
      </c>
      <c r="I25" s="37" t="s">
        <v>23</v>
      </c>
      <c r="J25" s="38" t="s">
        <v>25</v>
      </c>
      <c r="K25" s="35" t="s">
        <v>23</v>
      </c>
      <c r="L25" s="36" t="s">
        <v>24</v>
      </c>
      <c r="M25" s="39" t="s">
        <v>23</v>
      </c>
      <c r="N25" s="40" t="s">
        <v>24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ht="30.0" customHeight="1">
      <c r="A26" s="42" t="s">
        <v>26</v>
      </c>
      <c r="B26" s="43" t="s">
        <v>27</v>
      </c>
      <c r="C26" s="44" t="s">
        <v>28</v>
      </c>
      <c r="D26" s="43" t="s">
        <v>29</v>
      </c>
      <c r="E26" s="45" t="s">
        <v>30</v>
      </c>
      <c r="F26" s="45" t="s">
        <v>31</v>
      </c>
      <c r="G26" s="45" t="s">
        <v>32</v>
      </c>
      <c r="H26" s="45" t="s">
        <v>33</v>
      </c>
      <c r="I26" s="45" t="s">
        <v>34</v>
      </c>
      <c r="J26" s="44" t="s">
        <v>35</v>
      </c>
      <c r="K26" s="43" t="s">
        <v>36</v>
      </c>
      <c r="L26" s="44" t="s">
        <v>37</v>
      </c>
      <c r="M26" s="43" t="s">
        <v>38</v>
      </c>
      <c r="N26" s="44" t="s">
        <v>39</v>
      </c>
      <c r="O26" s="46"/>
      <c r="P26" s="46"/>
      <c r="Q26" s="47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ht="30.0" customHeight="1">
      <c r="A27" s="48" t="s">
        <v>40</v>
      </c>
      <c r="B27" s="49">
        <f t="shared" ref="B27:B29" si="1">C27/N27</f>
        <v>1</v>
      </c>
      <c r="C27" s="50">
        <f>'Кошторис  витрат'!G195</f>
        <v>2325956</v>
      </c>
      <c r="D27" s="51">
        <v>0.0</v>
      </c>
      <c r="E27" s="52">
        <v>0.0</v>
      </c>
      <c r="F27" s="52">
        <v>0.0</v>
      </c>
      <c r="G27" s="52">
        <v>0.0</v>
      </c>
      <c r="H27" s="52">
        <v>0.0</v>
      </c>
      <c r="I27" s="53">
        <f t="shared" ref="I27:I29" si="2">J27/N27</f>
        <v>0</v>
      </c>
      <c r="J27" s="50">
        <f t="shared" ref="J27:J29" si="3">D27+E27+F27+G27+H27</f>
        <v>0</v>
      </c>
      <c r="K27" s="49">
        <f t="shared" ref="K27:K29" si="4">L27/N27</f>
        <v>0</v>
      </c>
      <c r="L27" s="50">
        <f>'Кошторис  витрат'!S195</f>
        <v>0</v>
      </c>
      <c r="M27" s="54">
        <v>1.0</v>
      </c>
      <c r="N27" s="55">
        <f t="shared" ref="N27:N29" si="5">C27+J27+L27</f>
        <v>2325956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ht="30.0" customHeight="1">
      <c r="A28" s="56" t="s">
        <v>41</v>
      </c>
      <c r="B28" s="57">
        <f t="shared" si="1"/>
        <v>1</v>
      </c>
      <c r="C28" s="58">
        <f>'Кошторис  витрат'!J195</f>
        <v>2325943.59</v>
      </c>
      <c r="D28" s="59">
        <v>0.0</v>
      </c>
      <c r="E28" s="60">
        <v>0.0</v>
      </c>
      <c r="F28" s="60">
        <v>0.0</v>
      </c>
      <c r="G28" s="60">
        <v>0.0</v>
      </c>
      <c r="H28" s="60">
        <v>0.0</v>
      </c>
      <c r="I28" s="61">
        <f t="shared" si="2"/>
        <v>0</v>
      </c>
      <c r="J28" s="58">
        <f t="shared" si="3"/>
        <v>0</v>
      </c>
      <c r="K28" s="57">
        <f t="shared" si="4"/>
        <v>0</v>
      </c>
      <c r="L28" s="58">
        <f>'Кошторис  витрат'!V195</f>
        <v>0</v>
      </c>
      <c r="M28" s="62">
        <v>1.0</v>
      </c>
      <c r="N28" s="63">
        <f t="shared" si="5"/>
        <v>2325943.59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ht="30.0" customHeight="1">
      <c r="A29" s="64" t="s">
        <v>42</v>
      </c>
      <c r="B29" s="65">
        <f t="shared" si="1"/>
        <v>1</v>
      </c>
      <c r="C29" s="66">
        <f>1046680+697786</f>
        <v>1744466</v>
      </c>
      <c r="D29" s="67">
        <v>0.0</v>
      </c>
      <c r="E29" s="68">
        <v>0.0</v>
      </c>
      <c r="F29" s="68">
        <v>0.0</v>
      </c>
      <c r="G29" s="68">
        <v>0.0</v>
      </c>
      <c r="H29" s="68">
        <v>0.0</v>
      </c>
      <c r="I29" s="69">
        <f t="shared" si="2"/>
        <v>0</v>
      </c>
      <c r="J29" s="66">
        <f t="shared" si="3"/>
        <v>0</v>
      </c>
      <c r="K29" s="65">
        <f t="shared" si="4"/>
        <v>0</v>
      </c>
      <c r="L29" s="66">
        <v>0.0</v>
      </c>
      <c r="M29" s="70">
        <f>(N29*M28)/N28</f>
        <v>0.7500035717</v>
      </c>
      <c r="N29" s="71">
        <f t="shared" si="5"/>
        <v>1744466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ht="30.0" customHeight="1">
      <c r="A30" s="72" t="s">
        <v>43</v>
      </c>
      <c r="B30" s="73">
        <f t="shared" ref="B30:N30" si="6">B28-B29</f>
        <v>0</v>
      </c>
      <c r="C30" s="74">
        <f t="shared" si="6"/>
        <v>581477.59</v>
      </c>
      <c r="D30" s="75">
        <f t="shared" si="6"/>
        <v>0</v>
      </c>
      <c r="E30" s="76">
        <f t="shared" si="6"/>
        <v>0</v>
      </c>
      <c r="F30" s="76">
        <f t="shared" si="6"/>
        <v>0</v>
      </c>
      <c r="G30" s="76">
        <f t="shared" si="6"/>
        <v>0</v>
      </c>
      <c r="H30" s="76">
        <f t="shared" si="6"/>
        <v>0</v>
      </c>
      <c r="I30" s="77">
        <f t="shared" si="6"/>
        <v>0</v>
      </c>
      <c r="J30" s="74">
        <f t="shared" si="6"/>
        <v>0</v>
      </c>
      <c r="K30" s="78">
        <f t="shared" si="6"/>
        <v>0</v>
      </c>
      <c r="L30" s="74">
        <f t="shared" si="6"/>
        <v>0</v>
      </c>
      <c r="M30" s="79">
        <f t="shared" si="6"/>
        <v>0.2499964283</v>
      </c>
      <c r="N30" s="80">
        <f t="shared" si="6"/>
        <v>581477.59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1"/>
      <c r="B32" s="81" t="s">
        <v>44</v>
      </c>
      <c r="C32" s="82" t="s">
        <v>45</v>
      </c>
      <c r="D32" s="83"/>
      <c r="E32" s="83"/>
      <c r="F32" s="81"/>
      <c r="G32" s="84"/>
      <c r="H32" s="84"/>
      <c r="I32" s="85"/>
      <c r="J32" s="82" t="s">
        <v>46</v>
      </c>
      <c r="K32" s="83"/>
      <c r="L32" s="83"/>
      <c r="M32" s="83"/>
      <c r="N32" s="83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ht="15.75" customHeight="1">
      <c r="A33" s="6"/>
      <c r="B33" s="6"/>
      <c r="C33" s="6"/>
      <c r="D33" s="86" t="s">
        <v>47</v>
      </c>
      <c r="E33" s="6"/>
      <c r="F33" s="87"/>
      <c r="G33" s="88" t="s">
        <v>48</v>
      </c>
      <c r="I33" s="18"/>
      <c r="J33" s="88" t="s">
        <v>49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hidden="1" min="11" max="11" width="9.5" outlineLevel="1"/>
    <col customWidth="1" hidden="1" min="12" max="12" width="13.0" outlineLevel="1"/>
    <col customWidth="1" hidden="1" min="13" max="13" width="14.13" outlineLevel="1"/>
    <col customWidth="1" hidden="1" min="14" max="14" width="9.5" outlineLevel="1"/>
    <col customWidth="1" hidden="1" min="15" max="15" width="13.0" outlineLevel="1"/>
    <col customWidth="1" hidden="1" min="16" max="16" width="14.13" outlineLevel="1"/>
    <col customWidth="1" hidden="1" min="17" max="17" width="9.5" outlineLevel="1"/>
    <col customWidth="1" hidden="1" min="18" max="18" width="13.0" outlineLevel="1"/>
    <col customWidth="1" hidden="1" min="19" max="19" width="14.13" outlineLevel="1"/>
    <col customWidth="1" hidden="1" min="20" max="20" width="9.5" outlineLevel="1"/>
    <col customWidth="1" hidden="1" min="21" max="21" width="13.0" outlineLevel="1"/>
    <col customWidth="1" hidden="1" min="22" max="22" width="14.13" outlineLevel="1"/>
    <col collapsed="1" customWidth="1" min="23" max="23" width="11.0"/>
    <col customWidth="1" min="24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>
      <c r="A1" s="89" t="s">
        <v>50</v>
      </c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  <c r="X1" s="91"/>
      <c r="Y1" s="91"/>
      <c r="Z1" s="91"/>
      <c r="AA1" s="3"/>
      <c r="AB1" s="2"/>
      <c r="AC1" s="2"/>
      <c r="AD1" s="2"/>
      <c r="AE1" s="2"/>
      <c r="AF1" s="2"/>
      <c r="AG1" s="2"/>
    </row>
    <row r="2" ht="19.5" customHeight="1">
      <c r="A2" s="92" t="str">
        <f>'Фінансування'!A12</f>
        <v>Назва Грантоотримувача: Товариство з обмеженою відповідальністю "ВИДАВНИЦТВО РОДОВІД"</v>
      </c>
      <c r="B2" s="93"/>
      <c r="C2" s="92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6"/>
      <c r="Y2" s="96"/>
      <c r="Z2" s="96"/>
      <c r="AA2" s="10"/>
      <c r="AB2" s="2"/>
      <c r="AC2" s="2"/>
      <c r="AD2" s="2"/>
      <c r="AE2" s="2"/>
      <c r="AF2" s="2"/>
      <c r="AG2" s="2"/>
    </row>
    <row r="3" ht="19.5" customHeight="1">
      <c r="A3" s="4" t="str">
        <f>'Фінансування'!A13</f>
        <v>Назва проєкту: ГЕОРГІЙ НАРБУТ і творення українського бренду</v>
      </c>
      <c r="B3" s="93"/>
      <c r="C3" s="92"/>
      <c r="D3" s="94"/>
      <c r="E3" s="95"/>
      <c r="F3" s="95"/>
      <c r="G3" s="95"/>
      <c r="H3" s="95"/>
      <c r="I3" s="95"/>
      <c r="J3" s="95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98"/>
      <c r="Y3" s="98"/>
      <c r="Z3" s="98"/>
      <c r="AA3" s="10"/>
      <c r="AB3" s="2"/>
      <c r="AC3" s="2"/>
      <c r="AD3" s="2"/>
      <c r="AE3" s="2"/>
      <c r="AF3" s="2"/>
      <c r="AG3" s="2"/>
    </row>
    <row r="4" ht="19.5" customHeight="1">
      <c r="A4" s="4" t="str">
        <f>'Фінансування'!A14</f>
        <v>Дата початку проєкту: червень 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4" t="str">
        <f>'Фінансування'!A15</f>
        <v>Дата завершення проєкту: 10 листопада 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3"/>
      <c r="C6" s="99"/>
      <c r="D6" s="94"/>
      <c r="E6" s="100"/>
      <c r="F6" s="100"/>
      <c r="G6" s="100"/>
      <c r="H6" s="100"/>
      <c r="I6" s="100"/>
      <c r="J6" s="100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  <c r="X6" s="102"/>
      <c r="Y6" s="102"/>
      <c r="Z6" s="102"/>
      <c r="AA6" s="103"/>
      <c r="AB6" s="2"/>
      <c r="AC6" s="2"/>
      <c r="AD6" s="2"/>
      <c r="AE6" s="2"/>
      <c r="AF6" s="2"/>
      <c r="AG6" s="2"/>
    </row>
    <row r="7" ht="26.25" customHeight="1">
      <c r="A7" s="104" t="s">
        <v>51</v>
      </c>
      <c r="B7" s="105" t="s">
        <v>52</v>
      </c>
      <c r="C7" s="106" t="s">
        <v>53</v>
      </c>
      <c r="D7" s="106" t="s">
        <v>54</v>
      </c>
      <c r="E7" s="107" t="s">
        <v>55</v>
      </c>
      <c r="F7" s="24"/>
      <c r="G7" s="24"/>
      <c r="H7" s="24"/>
      <c r="I7" s="24"/>
      <c r="J7" s="25"/>
      <c r="K7" s="107" t="s">
        <v>56</v>
      </c>
      <c r="L7" s="24"/>
      <c r="M7" s="24"/>
      <c r="N7" s="24"/>
      <c r="O7" s="24"/>
      <c r="P7" s="25"/>
      <c r="Q7" s="107" t="s">
        <v>57</v>
      </c>
      <c r="R7" s="24"/>
      <c r="S7" s="24"/>
      <c r="T7" s="24"/>
      <c r="U7" s="24"/>
      <c r="V7" s="25"/>
      <c r="W7" s="108" t="s">
        <v>58</v>
      </c>
      <c r="X7" s="24"/>
      <c r="Y7" s="24"/>
      <c r="Z7" s="25"/>
      <c r="AA7" s="109" t="s">
        <v>59</v>
      </c>
      <c r="AB7" s="2"/>
      <c r="AC7" s="2"/>
      <c r="AD7" s="2"/>
      <c r="AE7" s="2"/>
      <c r="AF7" s="2"/>
      <c r="AG7" s="2"/>
    </row>
    <row r="8" ht="42.0" customHeight="1">
      <c r="A8" s="27"/>
      <c r="B8" s="110"/>
      <c r="C8" s="111"/>
      <c r="D8" s="111"/>
      <c r="E8" s="112" t="s">
        <v>60</v>
      </c>
      <c r="F8" s="24"/>
      <c r="G8" s="25"/>
      <c r="H8" s="112" t="s">
        <v>61</v>
      </c>
      <c r="I8" s="24"/>
      <c r="J8" s="25"/>
      <c r="K8" s="112" t="s">
        <v>60</v>
      </c>
      <c r="L8" s="24"/>
      <c r="M8" s="25"/>
      <c r="N8" s="112" t="s">
        <v>61</v>
      </c>
      <c r="O8" s="24"/>
      <c r="P8" s="25"/>
      <c r="Q8" s="112" t="s">
        <v>60</v>
      </c>
      <c r="R8" s="24"/>
      <c r="S8" s="25"/>
      <c r="T8" s="112" t="s">
        <v>61</v>
      </c>
      <c r="U8" s="24"/>
      <c r="V8" s="25"/>
      <c r="W8" s="109" t="s">
        <v>62</v>
      </c>
      <c r="X8" s="109" t="s">
        <v>63</v>
      </c>
      <c r="Y8" s="108" t="s">
        <v>64</v>
      </c>
      <c r="Z8" s="25"/>
      <c r="AA8" s="27"/>
      <c r="AB8" s="2"/>
      <c r="AC8" s="2"/>
      <c r="AD8" s="2"/>
      <c r="AE8" s="2"/>
      <c r="AF8" s="2"/>
      <c r="AG8" s="2"/>
    </row>
    <row r="9" ht="30.0" customHeight="1">
      <c r="A9" s="113"/>
      <c r="B9" s="114"/>
      <c r="C9" s="115"/>
      <c r="D9" s="115"/>
      <c r="E9" s="116" t="s">
        <v>65</v>
      </c>
      <c r="F9" s="117" t="s">
        <v>66</v>
      </c>
      <c r="G9" s="118" t="s">
        <v>67</v>
      </c>
      <c r="H9" s="116" t="s">
        <v>65</v>
      </c>
      <c r="I9" s="117" t="s">
        <v>66</v>
      </c>
      <c r="J9" s="118" t="s">
        <v>68</v>
      </c>
      <c r="K9" s="116" t="s">
        <v>65</v>
      </c>
      <c r="L9" s="117" t="s">
        <v>69</v>
      </c>
      <c r="M9" s="118" t="s">
        <v>70</v>
      </c>
      <c r="N9" s="116" t="s">
        <v>65</v>
      </c>
      <c r="O9" s="117" t="s">
        <v>69</v>
      </c>
      <c r="P9" s="118" t="s">
        <v>71</v>
      </c>
      <c r="Q9" s="116" t="s">
        <v>65</v>
      </c>
      <c r="R9" s="117" t="s">
        <v>69</v>
      </c>
      <c r="S9" s="118" t="s">
        <v>72</v>
      </c>
      <c r="T9" s="116" t="s">
        <v>65</v>
      </c>
      <c r="U9" s="117" t="s">
        <v>69</v>
      </c>
      <c r="V9" s="118" t="s">
        <v>73</v>
      </c>
      <c r="W9" s="34"/>
      <c r="X9" s="34"/>
      <c r="Y9" s="119" t="s">
        <v>74</v>
      </c>
      <c r="Z9" s="120" t="s">
        <v>23</v>
      </c>
      <c r="AA9" s="34"/>
      <c r="AB9" s="2"/>
      <c r="AC9" s="2"/>
      <c r="AD9" s="2"/>
      <c r="AE9" s="2"/>
      <c r="AF9" s="2"/>
      <c r="AG9" s="2"/>
    </row>
    <row r="10" ht="24.75" customHeight="1">
      <c r="A10" s="121">
        <v>1.0</v>
      </c>
      <c r="B10" s="121">
        <v>2.0</v>
      </c>
      <c r="C10" s="122">
        <v>3.0</v>
      </c>
      <c r="D10" s="122">
        <v>4.0</v>
      </c>
      <c r="E10" s="123">
        <v>5.0</v>
      </c>
      <c r="F10" s="123">
        <v>6.0</v>
      </c>
      <c r="G10" s="123">
        <v>7.0</v>
      </c>
      <c r="H10" s="123">
        <v>8.0</v>
      </c>
      <c r="I10" s="123">
        <v>9.0</v>
      </c>
      <c r="J10" s="123">
        <v>10.0</v>
      </c>
      <c r="K10" s="123">
        <v>11.0</v>
      </c>
      <c r="L10" s="123">
        <v>12.0</v>
      </c>
      <c r="M10" s="123">
        <v>13.0</v>
      </c>
      <c r="N10" s="123">
        <v>14.0</v>
      </c>
      <c r="O10" s="123">
        <v>15.0</v>
      </c>
      <c r="P10" s="123">
        <v>16.0</v>
      </c>
      <c r="Q10" s="123">
        <v>17.0</v>
      </c>
      <c r="R10" s="123">
        <v>18.0</v>
      </c>
      <c r="S10" s="123">
        <v>19.0</v>
      </c>
      <c r="T10" s="123">
        <v>20.0</v>
      </c>
      <c r="U10" s="123">
        <v>21.0</v>
      </c>
      <c r="V10" s="123">
        <v>22.0</v>
      </c>
      <c r="W10" s="123">
        <v>23.0</v>
      </c>
      <c r="X10" s="123">
        <v>24.0</v>
      </c>
      <c r="Y10" s="123">
        <v>25.0</v>
      </c>
      <c r="Z10" s="123">
        <v>26.0</v>
      </c>
      <c r="AA10" s="124">
        <v>27.0</v>
      </c>
      <c r="AB10" s="2"/>
      <c r="AC10" s="2"/>
      <c r="AD10" s="2"/>
      <c r="AE10" s="2"/>
      <c r="AF10" s="2"/>
      <c r="AG10" s="2"/>
    </row>
    <row r="11" ht="23.25" customHeight="1">
      <c r="A11" s="125" t="s">
        <v>75</v>
      </c>
      <c r="B11" s="126"/>
      <c r="C11" s="127" t="s">
        <v>76</v>
      </c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0"/>
      <c r="X11" s="130"/>
      <c r="Y11" s="130"/>
      <c r="Z11" s="130"/>
      <c r="AA11" s="131"/>
      <c r="AB11" s="132"/>
      <c r="AC11" s="132"/>
      <c r="AD11" s="132"/>
      <c r="AE11" s="132"/>
      <c r="AF11" s="132"/>
      <c r="AG11" s="132"/>
    </row>
    <row r="12" ht="30.0" customHeight="1">
      <c r="A12" s="133" t="s">
        <v>77</v>
      </c>
      <c r="B12" s="134">
        <v>1.0</v>
      </c>
      <c r="C12" s="135" t="s">
        <v>78</v>
      </c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X12" s="138"/>
      <c r="Y12" s="138"/>
      <c r="Z12" s="138"/>
      <c r="AA12" s="139"/>
      <c r="AB12" s="9"/>
      <c r="AC12" s="10"/>
      <c r="AD12" s="10"/>
      <c r="AE12" s="10"/>
      <c r="AF12" s="10"/>
      <c r="AG12" s="10"/>
    </row>
    <row r="13" ht="30.0" customHeight="1">
      <c r="A13" s="140" t="s">
        <v>79</v>
      </c>
      <c r="B13" s="141" t="s">
        <v>80</v>
      </c>
      <c r="C13" s="142" t="s">
        <v>81</v>
      </c>
      <c r="D13" s="143"/>
      <c r="E13" s="144">
        <f>SUM(E14:E16)</f>
        <v>14</v>
      </c>
      <c r="F13" s="145"/>
      <c r="G13" s="146">
        <f t="shared" ref="G13:H13" si="1">SUM(G14:G16)</f>
        <v>137000</v>
      </c>
      <c r="H13" s="144">
        <f t="shared" si="1"/>
        <v>14</v>
      </c>
      <c r="I13" s="145"/>
      <c r="J13" s="146">
        <f t="shared" ref="J13:K13" si="2">SUM(J14:J16)</f>
        <v>137000</v>
      </c>
      <c r="K13" s="144">
        <f t="shared" si="2"/>
        <v>0</v>
      </c>
      <c r="L13" s="145"/>
      <c r="M13" s="146">
        <f t="shared" ref="M13:N13" si="3">SUM(M14:M16)</f>
        <v>0</v>
      </c>
      <c r="N13" s="144">
        <f t="shared" si="3"/>
        <v>0</v>
      </c>
      <c r="O13" s="145"/>
      <c r="P13" s="146">
        <f t="shared" ref="P13:Q13" si="4">SUM(P14:P16)</f>
        <v>0</v>
      </c>
      <c r="Q13" s="144">
        <f t="shared" si="4"/>
        <v>0</v>
      </c>
      <c r="R13" s="145"/>
      <c r="S13" s="146">
        <f t="shared" ref="S13:T13" si="5">SUM(S14:S16)</f>
        <v>0</v>
      </c>
      <c r="T13" s="144">
        <f t="shared" si="5"/>
        <v>0</v>
      </c>
      <c r="U13" s="145"/>
      <c r="V13" s="146">
        <f t="shared" ref="V13:X13" si="6">SUM(V14:V16)</f>
        <v>0</v>
      </c>
      <c r="W13" s="146">
        <f t="shared" si="6"/>
        <v>137000</v>
      </c>
      <c r="X13" s="146">
        <f t="shared" si="6"/>
        <v>137000</v>
      </c>
      <c r="Y13" s="147">
        <f t="shared" ref="Y13:Y28" si="7">W13-X13</f>
        <v>0</v>
      </c>
      <c r="Z13" s="148">
        <f t="shared" ref="Z13:Z28" si="8">Y13/W13</f>
        <v>0</v>
      </c>
      <c r="AA13" s="149"/>
      <c r="AB13" s="150"/>
      <c r="AC13" s="150"/>
      <c r="AD13" s="150"/>
      <c r="AE13" s="150"/>
      <c r="AF13" s="150"/>
      <c r="AG13" s="150"/>
    </row>
    <row r="14" ht="30.0" customHeight="1">
      <c r="A14" s="151" t="s">
        <v>82</v>
      </c>
      <c r="B14" s="152" t="s">
        <v>83</v>
      </c>
      <c r="C14" s="153" t="s">
        <v>84</v>
      </c>
      <c r="D14" s="154" t="s">
        <v>85</v>
      </c>
      <c r="E14" s="155">
        <v>5.0</v>
      </c>
      <c r="F14" s="156">
        <v>12000.0</v>
      </c>
      <c r="G14" s="157">
        <f t="shared" ref="G14:G16" si="9">E14*F14</f>
        <v>60000</v>
      </c>
      <c r="H14" s="155">
        <v>5.0</v>
      </c>
      <c r="I14" s="158">
        <v>12000.0</v>
      </c>
      <c r="J14" s="159">
        <f t="shared" ref="J14:J16" si="10">H14*I14</f>
        <v>60000</v>
      </c>
      <c r="K14" s="160"/>
      <c r="L14" s="161"/>
      <c r="M14" s="157">
        <f t="shared" ref="M14:M16" si="11">K14*L14</f>
        <v>0</v>
      </c>
      <c r="N14" s="160"/>
      <c r="O14" s="161"/>
      <c r="P14" s="157">
        <f t="shared" ref="P14:P16" si="12">N14*O14</f>
        <v>0</v>
      </c>
      <c r="Q14" s="160"/>
      <c r="R14" s="161"/>
      <c r="S14" s="157">
        <f t="shared" ref="S14:S16" si="13">Q14*R14</f>
        <v>0</v>
      </c>
      <c r="T14" s="160"/>
      <c r="U14" s="161"/>
      <c r="V14" s="157">
        <f t="shared" ref="V14:V16" si="14">T14*U14</f>
        <v>0</v>
      </c>
      <c r="W14" s="162">
        <f t="shared" ref="W14:W16" si="15">G14+M14+S14</f>
        <v>60000</v>
      </c>
      <c r="X14" s="163">
        <f t="shared" ref="X14:X16" si="16">J14+P14+V14</f>
        <v>60000</v>
      </c>
      <c r="Y14" s="163">
        <f t="shared" si="7"/>
        <v>0</v>
      </c>
      <c r="Z14" s="164">
        <f t="shared" si="8"/>
        <v>0</v>
      </c>
      <c r="AA14" s="165"/>
      <c r="AB14" s="166"/>
      <c r="AC14" s="167"/>
      <c r="AD14" s="167"/>
      <c r="AE14" s="167"/>
      <c r="AF14" s="167"/>
      <c r="AG14" s="167"/>
    </row>
    <row r="15" ht="42.0" customHeight="1">
      <c r="A15" s="151" t="s">
        <v>82</v>
      </c>
      <c r="B15" s="152" t="s">
        <v>86</v>
      </c>
      <c r="C15" s="153" t="s">
        <v>87</v>
      </c>
      <c r="D15" s="154" t="s">
        <v>85</v>
      </c>
      <c r="E15" s="155">
        <v>5.0</v>
      </c>
      <c r="F15" s="156">
        <v>9000.0</v>
      </c>
      <c r="G15" s="157">
        <f t="shared" si="9"/>
        <v>45000</v>
      </c>
      <c r="H15" s="155">
        <v>5.0</v>
      </c>
      <c r="I15" s="158">
        <v>9000.0</v>
      </c>
      <c r="J15" s="159">
        <f t="shared" si="10"/>
        <v>45000</v>
      </c>
      <c r="K15" s="160"/>
      <c r="L15" s="161"/>
      <c r="M15" s="157">
        <f t="shared" si="11"/>
        <v>0</v>
      </c>
      <c r="N15" s="160"/>
      <c r="O15" s="161"/>
      <c r="P15" s="157">
        <f t="shared" si="12"/>
        <v>0</v>
      </c>
      <c r="Q15" s="160"/>
      <c r="R15" s="161"/>
      <c r="S15" s="157">
        <f t="shared" si="13"/>
        <v>0</v>
      </c>
      <c r="T15" s="160"/>
      <c r="U15" s="161"/>
      <c r="V15" s="157">
        <f t="shared" si="14"/>
        <v>0</v>
      </c>
      <c r="W15" s="162">
        <f t="shared" si="15"/>
        <v>45000</v>
      </c>
      <c r="X15" s="163">
        <f t="shared" si="16"/>
        <v>45000</v>
      </c>
      <c r="Y15" s="163">
        <f t="shared" si="7"/>
        <v>0</v>
      </c>
      <c r="Z15" s="164">
        <f t="shared" si="8"/>
        <v>0</v>
      </c>
      <c r="AA15" s="165"/>
      <c r="AB15" s="167"/>
      <c r="AC15" s="167"/>
      <c r="AD15" s="167"/>
      <c r="AE15" s="167"/>
      <c r="AF15" s="167"/>
      <c r="AG15" s="167"/>
    </row>
    <row r="16" ht="41.25" customHeight="1">
      <c r="A16" s="168" t="s">
        <v>82</v>
      </c>
      <c r="B16" s="169" t="s">
        <v>88</v>
      </c>
      <c r="C16" s="153" t="s">
        <v>89</v>
      </c>
      <c r="D16" s="170" t="s">
        <v>85</v>
      </c>
      <c r="E16" s="171">
        <v>4.0</v>
      </c>
      <c r="F16" s="172">
        <v>8000.0</v>
      </c>
      <c r="G16" s="173">
        <f t="shared" si="9"/>
        <v>32000</v>
      </c>
      <c r="H16" s="171">
        <v>4.0</v>
      </c>
      <c r="I16" s="174">
        <v>8000.0</v>
      </c>
      <c r="J16" s="175">
        <f t="shared" si="10"/>
        <v>32000</v>
      </c>
      <c r="K16" s="176"/>
      <c r="L16" s="177"/>
      <c r="M16" s="173">
        <f t="shared" si="11"/>
        <v>0</v>
      </c>
      <c r="N16" s="176"/>
      <c r="O16" s="177"/>
      <c r="P16" s="173">
        <f t="shared" si="12"/>
        <v>0</v>
      </c>
      <c r="Q16" s="176"/>
      <c r="R16" s="161"/>
      <c r="S16" s="173">
        <f t="shared" si="13"/>
        <v>0</v>
      </c>
      <c r="T16" s="176"/>
      <c r="U16" s="161"/>
      <c r="V16" s="173">
        <f t="shared" si="14"/>
        <v>0</v>
      </c>
      <c r="W16" s="178">
        <f t="shared" si="15"/>
        <v>32000</v>
      </c>
      <c r="X16" s="163">
        <f t="shared" si="16"/>
        <v>32000</v>
      </c>
      <c r="Y16" s="163">
        <f t="shared" si="7"/>
        <v>0</v>
      </c>
      <c r="Z16" s="164">
        <f t="shared" si="8"/>
        <v>0</v>
      </c>
      <c r="AA16" s="179"/>
      <c r="AB16" s="167"/>
      <c r="AC16" s="167"/>
      <c r="AD16" s="167"/>
      <c r="AE16" s="167"/>
      <c r="AF16" s="167"/>
      <c r="AG16" s="167"/>
    </row>
    <row r="17" ht="30.0" customHeight="1">
      <c r="A17" s="140" t="s">
        <v>79</v>
      </c>
      <c r="B17" s="141" t="s">
        <v>90</v>
      </c>
      <c r="C17" s="180" t="s">
        <v>91</v>
      </c>
      <c r="D17" s="181"/>
      <c r="E17" s="182">
        <f>SUM(E18:E20)</f>
        <v>0</v>
      </c>
      <c r="F17" s="183"/>
      <c r="G17" s="184">
        <f t="shared" ref="G17:H17" si="17">SUM(G18:G20)</f>
        <v>0</v>
      </c>
      <c r="H17" s="182">
        <f t="shared" si="17"/>
        <v>0</v>
      </c>
      <c r="I17" s="183"/>
      <c r="J17" s="184">
        <f t="shared" ref="J17:K17" si="18">SUM(J18:J20)</f>
        <v>0</v>
      </c>
      <c r="K17" s="182">
        <f t="shared" si="18"/>
        <v>0</v>
      </c>
      <c r="L17" s="183"/>
      <c r="M17" s="184">
        <f t="shared" ref="M17:N17" si="19">SUM(M18:M20)</f>
        <v>0</v>
      </c>
      <c r="N17" s="182">
        <f t="shared" si="19"/>
        <v>0</v>
      </c>
      <c r="O17" s="183"/>
      <c r="P17" s="184">
        <f t="shared" ref="P17:Q17" si="20">SUM(P18:P20)</f>
        <v>0</v>
      </c>
      <c r="Q17" s="182">
        <f t="shared" si="20"/>
        <v>0</v>
      </c>
      <c r="R17" s="183"/>
      <c r="S17" s="184">
        <f t="shared" ref="S17:T17" si="21">SUM(S18:S20)</f>
        <v>0</v>
      </c>
      <c r="T17" s="182">
        <f t="shared" si="21"/>
        <v>0</v>
      </c>
      <c r="U17" s="183"/>
      <c r="V17" s="184">
        <f t="shared" ref="V17:X17" si="22">SUM(V18:V20)</f>
        <v>0</v>
      </c>
      <c r="W17" s="184">
        <f t="shared" si="22"/>
        <v>0</v>
      </c>
      <c r="X17" s="185">
        <f t="shared" si="22"/>
        <v>0</v>
      </c>
      <c r="Y17" s="185">
        <f t="shared" si="7"/>
        <v>0</v>
      </c>
      <c r="Z17" s="185" t="str">
        <f t="shared" si="8"/>
        <v>#DIV/0!</v>
      </c>
      <c r="AA17" s="186"/>
      <c r="AB17" s="150"/>
      <c r="AC17" s="150"/>
      <c r="AD17" s="150"/>
      <c r="AE17" s="150"/>
      <c r="AF17" s="150"/>
      <c r="AG17" s="150"/>
    </row>
    <row r="18" ht="30.0" customHeight="1">
      <c r="A18" s="151" t="s">
        <v>82</v>
      </c>
      <c r="B18" s="152" t="s">
        <v>92</v>
      </c>
      <c r="C18" s="187" t="s">
        <v>93</v>
      </c>
      <c r="D18" s="154" t="s">
        <v>85</v>
      </c>
      <c r="E18" s="160"/>
      <c r="F18" s="161"/>
      <c r="G18" s="157">
        <f t="shared" ref="G18:G20" si="23">E18*F18</f>
        <v>0</v>
      </c>
      <c r="H18" s="160"/>
      <c r="I18" s="161"/>
      <c r="J18" s="157">
        <f t="shared" ref="J18:J20" si="24">H18*I18</f>
        <v>0</v>
      </c>
      <c r="K18" s="160"/>
      <c r="L18" s="161"/>
      <c r="M18" s="157">
        <f t="shared" ref="M18:M20" si="25">K18*L18</f>
        <v>0</v>
      </c>
      <c r="N18" s="160"/>
      <c r="O18" s="161"/>
      <c r="P18" s="157">
        <f t="shared" ref="P18:P20" si="26">N18*O18</f>
        <v>0</v>
      </c>
      <c r="Q18" s="160"/>
      <c r="R18" s="161"/>
      <c r="S18" s="157">
        <f t="shared" ref="S18:S20" si="27">Q18*R18</f>
        <v>0</v>
      </c>
      <c r="T18" s="160"/>
      <c r="U18" s="161"/>
      <c r="V18" s="157">
        <f t="shared" ref="V18:V20" si="28">T18*U18</f>
        <v>0</v>
      </c>
      <c r="W18" s="162">
        <f t="shared" ref="W18:W20" si="29">G18+M18+S18</f>
        <v>0</v>
      </c>
      <c r="X18" s="163">
        <f t="shared" ref="X18:X20" si="30">J18+P18+V18</f>
        <v>0</v>
      </c>
      <c r="Y18" s="163">
        <f t="shared" si="7"/>
        <v>0</v>
      </c>
      <c r="Z18" s="164" t="str">
        <f t="shared" si="8"/>
        <v>#DIV/0!</v>
      </c>
      <c r="AA18" s="165"/>
      <c r="AB18" s="167"/>
      <c r="AC18" s="167"/>
      <c r="AD18" s="167"/>
      <c r="AE18" s="167"/>
      <c r="AF18" s="167"/>
      <c r="AG18" s="167"/>
    </row>
    <row r="19" ht="30.0" customHeight="1">
      <c r="A19" s="151" t="s">
        <v>82</v>
      </c>
      <c r="B19" s="152" t="s">
        <v>94</v>
      </c>
      <c r="C19" s="187" t="s">
        <v>93</v>
      </c>
      <c r="D19" s="154" t="s">
        <v>85</v>
      </c>
      <c r="E19" s="160"/>
      <c r="F19" s="161"/>
      <c r="G19" s="157">
        <f t="shared" si="23"/>
        <v>0</v>
      </c>
      <c r="H19" s="160"/>
      <c r="I19" s="161"/>
      <c r="J19" s="157">
        <f t="shared" si="24"/>
        <v>0</v>
      </c>
      <c r="K19" s="160"/>
      <c r="L19" s="161"/>
      <c r="M19" s="157">
        <f t="shared" si="25"/>
        <v>0</v>
      </c>
      <c r="N19" s="160"/>
      <c r="O19" s="161"/>
      <c r="P19" s="157">
        <f t="shared" si="26"/>
        <v>0</v>
      </c>
      <c r="Q19" s="160"/>
      <c r="R19" s="161"/>
      <c r="S19" s="157">
        <f t="shared" si="27"/>
        <v>0</v>
      </c>
      <c r="T19" s="160"/>
      <c r="U19" s="161"/>
      <c r="V19" s="157">
        <f t="shared" si="28"/>
        <v>0</v>
      </c>
      <c r="W19" s="162">
        <f t="shared" si="29"/>
        <v>0</v>
      </c>
      <c r="X19" s="163">
        <f t="shared" si="30"/>
        <v>0</v>
      </c>
      <c r="Y19" s="163">
        <f t="shared" si="7"/>
        <v>0</v>
      </c>
      <c r="Z19" s="164" t="str">
        <f t="shared" si="8"/>
        <v>#DIV/0!</v>
      </c>
      <c r="AA19" s="165"/>
      <c r="AB19" s="167"/>
      <c r="AC19" s="167"/>
      <c r="AD19" s="167"/>
      <c r="AE19" s="167"/>
      <c r="AF19" s="167"/>
      <c r="AG19" s="167"/>
    </row>
    <row r="20" ht="30.0" customHeight="1">
      <c r="A20" s="188" t="s">
        <v>82</v>
      </c>
      <c r="B20" s="169" t="s">
        <v>95</v>
      </c>
      <c r="C20" s="187" t="s">
        <v>93</v>
      </c>
      <c r="D20" s="189" t="s">
        <v>85</v>
      </c>
      <c r="E20" s="190"/>
      <c r="F20" s="191"/>
      <c r="G20" s="192">
        <f t="shared" si="23"/>
        <v>0</v>
      </c>
      <c r="H20" s="190"/>
      <c r="I20" s="191"/>
      <c r="J20" s="192">
        <f t="shared" si="24"/>
        <v>0</v>
      </c>
      <c r="K20" s="190"/>
      <c r="L20" s="191"/>
      <c r="M20" s="192">
        <f t="shared" si="25"/>
        <v>0</v>
      </c>
      <c r="N20" s="190"/>
      <c r="O20" s="191"/>
      <c r="P20" s="192">
        <f t="shared" si="26"/>
        <v>0</v>
      </c>
      <c r="Q20" s="190"/>
      <c r="R20" s="191"/>
      <c r="S20" s="192">
        <f t="shared" si="27"/>
        <v>0</v>
      </c>
      <c r="T20" s="190"/>
      <c r="U20" s="191"/>
      <c r="V20" s="192">
        <f t="shared" si="28"/>
        <v>0</v>
      </c>
      <c r="W20" s="178">
        <f t="shared" si="29"/>
        <v>0</v>
      </c>
      <c r="X20" s="163">
        <f t="shared" si="30"/>
        <v>0</v>
      </c>
      <c r="Y20" s="163">
        <f t="shared" si="7"/>
        <v>0</v>
      </c>
      <c r="Z20" s="164" t="str">
        <f t="shared" si="8"/>
        <v>#DIV/0!</v>
      </c>
      <c r="AA20" s="193"/>
      <c r="AB20" s="167"/>
      <c r="AC20" s="167"/>
      <c r="AD20" s="167"/>
      <c r="AE20" s="167"/>
      <c r="AF20" s="167"/>
      <c r="AG20" s="167"/>
    </row>
    <row r="21" ht="30.0" customHeight="1">
      <c r="A21" s="140" t="s">
        <v>79</v>
      </c>
      <c r="B21" s="141" t="s">
        <v>96</v>
      </c>
      <c r="C21" s="194" t="s">
        <v>97</v>
      </c>
      <c r="D21" s="181"/>
      <c r="E21" s="182">
        <f>SUM(E22:E24)</f>
        <v>10</v>
      </c>
      <c r="F21" s="183"/>
      <c r="G21" s="184">
        <f t="shared" ref="G21:H21" si="31">SUM(G22:G24)</f>
        <v>240000</v>
      </c>
      <c r="H21" s="182">
        <f t="shared" si="31"/>
        <v>10</v>
      </c>
      <c r="I21" s="183"/>
      <c r="J21" s="184">
        <f t="shared" ref="J21:K21" si="32">SUM(J22:J24)</f>
        <v>240000</v>
      </c>
      <c r="K21" s="182">
        <f t="shared" si="32"/>
        <v>0</v>
      </c>
      <c r="L21" s="183"/>
      <c r="M21" s="184">
        <f t="shared" ref="M21:N21" si="33">SUM(M22:M24)</f>
        <v>0</v>
      </c>
      <c r="N21" s="182">
        <f t="shared" si="33"/>
        <v>0</v>
      </c>
      <c r="O21" s="183"/>
      <c r="P21" s="184">
        <f t="shared" ref="P21:Q21" si="34">SUM(P22:P24)</f>
        <v>0</v>
      </c>
      <c r="Q21" s="182">
        <f t="shared" si="34"/>
        <v>0</v>
      </c>
      <c r="R21" s="183"/>
      <c r="S21" s="184">
        <f t="shared" ref="S21:T21" si="35">SUM(S22:S24)</f>
        <v>0</v>
      </c>
      <c r="T21" s="182">
        <f t="shared" si="35"/>
        <v>0</v>
      </c>
      <c r="U21" s="183"/>
      <c r="V21" s="184">
        <f t="shared" ref="V21:X21" si="36">SUM(V22:V24)</f>
        <v>0</v>
      </c>
      <c r="W21" s="184">
        <f t="shared" si="36"/>
        <v>240000</v>
      </c>
      <c r="X21" s="184">
        <f t="shared" si="36"/>
        <v>240000</v>
      </c>
      <c r="Y21" s="147">
        <f t="shared" si="7"/>
        <v>0</v>
      </c>
      <c r="Z21" s="148">
        <f t="shared" si="8"/>
        <v>0</v>
      </c>
      <c r="AA21" s="186"/>
      <c r="AB21" s="150"/>
      <c r="AC21" s="150"/>
      <c r="AD21" s="150"/>
      <c r="AE21" s="150"/>
      <c r="AF21" s="150"/>
      <c r="AG21" s="150"/>
    </row>
    <row r="22" ht="30.0" customHeight="1">
      <c r="A22" s="151" t="s">
        <v>82</v>
      </c>
      <c r="B22" s="152" t="s">
        <v>98</v>
      </c>
      <c r="C22" s="153" t="s">
        <v>99</v>
      </c>
      <c r="D22" s="154" t="s">
        <v>85</v>
      </c>
      <c r="E22" s="155">
        <v>5.0</v>
      </c>
      <c r="F22" s="156">
        <v>24000.0</v>
      </c>
      <c r="G22" s="157">
        <f t="shared" ref="G22:G24" si="37">E22*F22</f>
        <v>120000</v>
      </c>
      <c r="H22" s="155">
        <v>5.0</v>
      </c>
      <c r="I22" s="156">
        <v>24000.0</v>
      </c>
      <c r="J22" s="159">
        <f t="shared" ref="J22:J24" si="38">H22*I22</f>
        <v>120000</v>
      </c>
      <c r="K22" s="160"/>
      <c r="L22" s="161"/>
      <c r="M22" s="157">
        <f t="shared" ref="M22:M24" si="39">K22*L22</f>
        <v>0</v>
      </c>
      <c r="N22" s="160"/>
      <c r="O22" s="161"/>
      <c r="P22" s="157">
        <f t="shared" ref="P22:P24" si="40">N22*O22</f>
        <v>0</v>
      </c>
      <c r="Q22" s="160"/>
      <c r="R22" s="161"/>
      <c r="S22" s="157">
        <f t="shared" ref="S22:S24" si="41">Q22*R22</f>
        <v>0</v>
      </c>
      <c r="T22" s="160"/>
      <c r="U22" s="161"/>
      <c r="V22" s="157">
        <f t="shared" ref="V22:V24" si="42">T22*U22</f>
        <v>0</v>
      </c>
      <c r="W22" s="162">
        <f t="shared" ref="W22:W24" si="43">G22+M22+S22</f>
        <v>120000</v>
      </c>
      <c r="X22" s="163">
        <f t="shared" ref="X22:X24" si="44">J22+P22+V22</f>
        <v>120000</v>
      </c>
      <c r="Y22" s="163">
        <f t="shared" si="7"/>
        <v>0</v>
      </c>
      <c r="Z22" s="164">
        <f t="shared" si="8"/>
        <v>0</v>
      </c>
      <c r="AA22" s="165"/>
      <c r="AB22" s="167"/>
      <c r="AC22" s="167"/>
      <c r="AD22" s="167"/>
      <c r="AE22" s="167"/>
      <c r="AF22" s="167"/>
      <c r="AG22" s="167"/>
    </row>
    <row r="23" ht="30.0" customHeight="1">
      <c r="A23" s="151" t="s">
        <v>82</v>
      </c>
      <c r="B23" s="152" t="s">
        <v>100</v>
      </c>
      <c r="C23" s="153" t="s">
        <v>101</v>
      </c>
      <c r="D23" s="154" t="s">
        <v>85</v>
      </c>
      <c r="E23" s="155">
        <v>5.0</v>
      </c>
      <c r="F23" s="156">
        <v>24000.0</v>
      </c>
      <c r="G23" s="157">
        <f t="shared" si="37"/>
        <v>120000</v>
      </c>
      <c r="H23" s="155">
        <v>5.0</v>
      </c>
      <c r="I23" s="156">
        <v>24000.0</v>
      </c>
      <c r="J23" s="159">
        <f t="shared" si="38"/>
        <v>120000</v>
      </c>
      <c r="K23" s="160"/>
      <c r="L23" s="161"/>
      <c r="M23" s="157">
        <f t="shared" si="39"/>
        <v>0</v>
      </c>
      <c r="N23" s="160"/>
      <c r="O23" s="161"/>
      <c r="P23" s="157">
        <f t="shared" si="40"/>
        <v>0</v>
      </c>
      <c r="Q23" s="160"/>
      <c r="R23" s="161"/>
      <c r="S23" s="157">
        <f t="shared" si="41"/>
        <v>0</v>
      </c>
      <c r="T23" s="160"/>
      <c r="U23" s="161"/>
      <c r="V23" s="157">
        <f t="shared" si="42"/>
        <v>0</v>
      </c>
      <c r="W23" s="162">
        <f t="shared" si="43"/>
        <v>120000</v>
      </c>
      <c r="X23" s="163">
        <f t="shared" si="44"/>
        <v>120000</v>
      </c>
      <c r="Y23" s="163">
        <f t="shared" si="7"/>
        <v>0</v>
      </c>
      <c r="Z23" s="164">
        <f t="shared" si="8"/>
        <v>0</v>
      </c>
      <c r="AA23" s="165"/>
      <c r="AB23" s="167"/>
      <c r="AC23" s="167"/>
      <c r="AD23" s="167"/>
      <c r="AE23" s="167"/>
      <c r="AF23" s="167"/>
      <c r="AG23" s="167"/>
    </row>
    <row r="24" ht="30.0" customHeight="1">
      <c r="A24" s="168" t="s">
        <v>82</v>
      </c>
      <c r="B24" s="195" t="s">
        <v>102</v>
      </c>
      <c r="C24" s="187" t="s">
        <v>103</v>
      </c>
      <c r="D24" s="170" t="s">
        <v>85</v>
      </c>
      <c r="E24" s="176"/>
      <c r="F24" s="177"/>
      <c r="G24" s="173">
        <f t="shared" si="37"/>
        <v>0</v>
      </c>
      <c r="H24" s="176"/>
      <c r="I24" s="177"/>
      <c r="J24" s="173">
        <f t="shared" si="38"/>
        <v>0</v>
      </c>
      <c r="K24" s="190"/>
      <c r="L24" s="191"/>
      <c r="M24" s="192">
        <f t="shared" si="39"/>
        <v>0</v>
      </c>
      <c r="N24" s="190"/>
      <c r="O24" s="191"/>
      <c r="P24" s="192">
        <f t="shared" si="40"/>
        <v>0</v>
      </c>
      <c r="Q24" s="190"/>
      <c r="R24" s="191"/>
      <c r="S24" s="192">
        <f t="shared" si="41"/>
        <v>0</v>
      </c>
      <c r="T24" s="190"/>
      <c r="U24" s="191"/>
      <c r="V24" s="192">
        <f t="shared" si="42"/>
        <v>0</v>
      </c>
      <c r="W24" s="178">
        <f t="shared" si="43"/>
        <v>0</v>
      </c>
      <c r="X24" s="163">
        <f t="shared" si="44"/>
        <v>0</v>
      </c>
      <c r="Y24" s="163">
        <f t="shared" si="7"/>
        <v>0</v>
      </c>
      <c r="Z24" s="164" t="str">
        <f t="shared" si="8"/>
        <v>#DIV/0!</v>
      </c>
      <c r="AA24" s="193"/>
      <c r="AB24" s="167"/>
      <c r="AC24" s="167"/>
      <c r="AD24" s="167"/>
      <c r="AE24" s="167"/>
      <c r="AF24" s="167"/>
      <c r="AG24" s="167"/>
    </row>
    <row r="25" ht="30.0" customHeight="1">
      <c r="A25" s="140" t="s">
        <v>77</v>
      </c>
      <c r="B25" s="196" t="s">
        <v>104</v>
      </c>
      <c r="C25" s="180" t="s">
        <v>105</v>
      </c>
      <c r="D25" s="181"/>
      <c r="E25" s="182">
        <f>SUM(E26:E28)</f>
        <v>137000</v>
      </c>
      <c r="F25" s="183"/>
      <c r="G25" s="184">
        <f t="shared" ref="G25:H25" si="45">SUM(G26:G28)</f>
        <v>30140</v>
      </c>
      <c r="H25" s="182">
        <f t="shared" si="45"/>
        <v>137000</v>
      </c>
      <c r="I25" s="183"/>
      <c r="J25" s="184">
        <f t="shared" ref="J25:K25" si="46">SUM(J26:J28)</f>
        <v>30140</v>
      </c>
      <c r="K25" s="182">
        <f t="shared" si="46"/>
        <v>0</v>
      </c>
      <c r="L25" s="183"/>
      <c r="M25" s="184">
        <f t="shared" ref="M25:N25" si="47">SUM(M26:M28)</f>
        <v>0</v>
      </c>
      <c r="N25" s="182">
        <f t="shared" si="47"/>
        <v>0</v>
      </c>
      <c r="O25" s="183"/>
      <c r="P25" s="184">
        <f t="shared" ref="P25:Q25" si="48">SUM(P26:P28)</f>
        <v>0</v>
      </c>
      <c r="Q25" s="182">
        <f t="shared" si="48"/>
        <v>0</v>
      </c>
      <c r="R25" s="183"/>
      <c r="S25" s="184">
        <f t="shared" ref="S25:T25" si="49">SUM(S26:S28)</f>
        <v>0</v>
      </c>
      <c r="T25" s="182">
        <f t="shared" si="49"/>
        <v>0</v>
      </c>
      <c r="U25" s="183"/>
      <c r="V25" s="184">
        <f t="shared" ref="V25:X25" si="50">SUM(V26:V28)</f>
        <v>0</v>
      </c>
      <c r="W25" s="184">
        <f t="shared" si="50"/>
        <v>30140</v>
      </c>
      <c r="X25" s="184">
        <f t="shared" si="50"/>
        <v>30140</v>
      </c>
      <c r="Y25" s="147">
        <f t="shared" si="7"/>
        <v>0</v>
      </c>
      <c r="Z25" s="148">
        <f t="shared" si="8"/>
        <v>0</v>
      </c>
      <c r="AA25" s="186"/>
      <c r="AB25" s="10"/>
      <c r="AC25" s="10"/>
      <c r="AD25" s="10"/>
      <c r="AE25" s="10"/>
      <c r="AF25" s="10"/>
      <c r="AG25" s="10"/>
    </row>
    <row r="26" ht="30.0" customHeight="1">
      <c r="A26" s="197" t="s">
        <v>82</v>
      </c>
      <c r="B26" s="198" t="s">
        <v>106</v>
      </c>
      <c r="C26" s="187" t="s">
        <v>107</v>
      </c>
      <c r="D26" s="199"/>
      <c r="E26" s="200">
        <f>G13</f>
        <v>137000</v>
      </c>
      <c r="F26" s="201">
        <v>0.22</v>
      </c>
      <c r="G26" s="202">
        <f t="shared" ref="G26:G28" si="51">E26*F26</f>
        <v>30140</v>
      </c>
      <c r="H26" s="203">
        <v>137000.0</v>
      </c>
      <c r="I26" s="201">
        <v>0.22</v>
      </c>
      <c r="J26" s="204">
        <f t="shared" ref="J26:J28" si="52">H26*I26</f>
        <v>30140</v>
      </c>
      <c r="K26" s="200">
        <f>M13</f>
        <v>0</v>
      </c>
      <c r="L26" s="201">
        <v>0.22</v>
      </c>
      <c r="M26" s="202">
        <f t="shared" ref="M26:M28" si="53">K26*L26</f>
        <v>0</v>
      </c>
      <c r="N26" s="200">
        <f>P13</f>
        <v>0</v>
      </c>
      <c r="O26" s="201">
        <v>0.22</v>
      </c>
      <c r="P26" s="202">
        <f t="shared" ref="P26:P28" si="54">N26*O26</f>
        <v>0</v>
      </c>
      <c r="Q26" s="200">
        <f>S13</f>
        <v>0</v>
      </c>
      <c r="R26" s="201">
        <v>0.22</v>
      </c>
      <c r="S26" s="202">
        <f t="shared" ref="S26:S28" si="55">Q26*R26</f>
        <v>0</v>
      </c>
      <c r="T26" s="200">
        <f>V13</f>
        <v>0</v>
      </c>
      <c r="U26" s="201">
        <v>0.22</v>
      </c>
      <c r="V26" s="202">
        <f t="shared" ref="V26:V28" si="56">T26*U26</f>
        <v>0</v>
      </c>
      <c r="W26" s="163">
        <f t="shared" ref="W26:W28" si="57">G26+M26+S26</f>
        <v>30140</v>
      </c>
      <c r="X26" s="163">
        <f t="shared" ref="X26:X28" si="58">J26+P26+V26</f>
        <v>30140</v>
      </c>
      <c r="Y26" s="163">
        <f t="shared" si="7"/>
        <v>0</v>
      </c>
      <c r="Z26" s="164">
        <f t="shared" si="8"/>
        <v>0</v>
      </c>
      <c r="AA26" s="205"/>
      <c r="AB26" s="166"/>
      <c r="AC26" s="167"/>
      <c r="AD26" s="167"/>
      <c r="AE26" s="167"/>
      <c r="AF26" s="167"/>
      <c r="AG26" s="167"/>
    </row>
    <row r="27" ht="30.0" customHeight="1">
      <c r="A27" s="151" t="s">
        <v>82</v>
      </c>
      <c r="B27" s="152" t="s">
        <v>108</v>
      </c>
      <c r="C27" s="187" t="s">
        <v>109</v>
      </c>
      <c r="D27" s="154"/>
      <c r="E27" s="160">
        <f>G17</f>
        <v>0</v>
      </c>
      <c r="F27" s="161">
        <v>0.22</v>
      </c>
      <c r="G27" s="157">
        <f t="shared" si="51"/>
        <v>0</v>
      </c>
      <c r="H27" s="160">
        <f>J17</f>
        <v>0</v>
      </c>
      <c r="I27" s="161">
        <v>0.22</v>
      </c>
      <c r="J27" s="157">
        <f t="shared" si="52"/>
        <v>0</v>
      </c>
      <c r="K27" s="160">
        <f>M17</f>
        <v>0</v>
      </c>
      <c r="L27" s="161">
        <v>0.22</v>
      </c>
      <c r="M27" s="157">
        <f t="shared" si="53"/>
        <v>0</v>
      </c>
      <c r="N27" s="160">
        <f>P17</f>
        <v>0</v>
      </c>
      <c r="O27" s="161">
        <v>0.22</v>
      </c>
      <c r="P27" s="157">
        <f t="shared" si="54"/>
        <v>0</v>
      </c>
      <c r="Q27" s="160">
        <f>S17</f>
        <v>0</v>
      </c>
      <c r="R27" s="161">
        <v>0.22</v>
      </c>
      <c r="S27" s="157">
        <f t="shared" si="55"/>
        <v>0</v>
      </c>
      <c r="T27" s="160">
        <f>V17</f>
        <v>0</v>
      </c>
      <c r="U27" s="161">
        <v>0.22</v>
      </c>
      <c r="V27" s="157">
        <f t="shared" si="56"/>
        <v>0</v>
      </c>
      <c r="W27" s="162">
        <f t="shared" si="57"/>
        <v>0</v>
      </c>
      <c r="X27" s="163">
        <f t="shared" si="58"/>
        <v>0</v>
      </c>
      <c r="Y27" s="163">
        <f t="shared" si="7"/>
        <v>0</v>
      </c>
      <c r="Z27" s="164" t="str">
        <f t="shared" si="8"/>
        <v>#DIV/0!</v>
      </c>
      <c r="AA27" s="165"/>
      <c r="AB27" s="167"/>
      <c r="AC27" s="167"/>
      <c r="AD27" s="167"/>
      <c r="AE27" s="167"/>
      <c r="AF27" s="167"/>
      <c r="AG27" s="167"/>
    </row>
    <row r="28" ht="30.0" customHeight="1">
      <c r="A28" s="168" t="s">
        <v>82</v>
      </c>
      <c r="B28" s="195" t="s">
        <v>110</v>
      </c>
      <c r="C28" s="206" t="s">
        <v>97</v>
      </c>
      <c r="D28" s="170"/>
      <c r="E28" s="176"/>
      <c r="F28" s="177">
        <v>0.22</v>
      </c>
      <c r="G28" s="173">
        <f t="shared" si="51"/>
        <v>0</v>
      </c>
      <c r="H28" s="171">
        <v>0.0</v>
      </c>
      <c r="I28" s="177">
        <v>0.22</v>
      </c>
      <c r="J28" s="173">
        <f t="shared" si="52"/>
        <v>0</v>
      </c>
      <c r="K28" s="176">
        <f>M21</f>
        <v>0</v>
      </c>
      <c r="L28" s="177">
        <v>0.22</v>
      </c>
      <c r="M28" s="173">
        <f t="shared" si="53"/>
        <v>0</v>
      </c>
      <c r="N28" s="176">
        <f>P21</f>
        <v>0</v>
      </c>
      <c r="O28" s="177">
        <v>0.22</v>
      </c>
      <c r="P28" s="173">
        <f t="shared" si="54"/>
        <v>0</v>
      </c>
      <c r="Q28" s="176">
        <f>S21</f>
        <v>0</v>
      </c>
      <c r="R28" s="177">
        <v>0.22</v>
      </c>
      <c r="S28" s="173">
        <f t="shared" si="55"/>
        <v>0</v>
      </c>
      <c r="T28" s="176">
        <f>V21</f>
        <v>0</v>
      </c>
      <c r="U28" s="177">
        <v>0.22</v>
      </c>
      <c r="V28" s="173">
        <f t="shared" si="56"/>
        <v>0</v>
      </c>
      <c r="W28" s="178">
        <f t="shared" si="57"/>
        <v>0</v>
      </c>
      <c r="X28" s="163">
        <f t="shared" si="58"/>
        <v>0</v>
      </c>
      <c r="Y28" s="163">
        <f t="shared" si="7"/>
        <v>0</v>
      </c>
      <c r="Z28" s="164" t="str">
        <f t="shared" si="8"/>
        <v>#DIV/0!</v>
      </c>
      <c r="AA28" s="179"/>
      <c r="AB28" s="167"/>
      <c r="AC28" s="167"/>
      <c r="AD28" s="167"/>
      <c r="AE28" s="167"/>
      <c r="AF28" s="167"/>
      <c r="AG28" s="167"/>
    </row>
    <row r="29" ht="30.0" customHeight="1">
      <c r="A29" s="140" t="s">
        <v>79</v>
      </c>
      <c r="B29" s="196" t="s">
        <v>111</v>
      </c>
      <c r="C29" s="180" t="s">
        <v>112</v>
      </c>
      <c r="D29" s="181"/>
      <c r="E29" s="182">
        <f>SUM(E30:E32)</f>
        <v>15</v>
      </c>
      <c r="F29" s="183"/>
      <c r="G29" s="184">
        <f>SUM(G30:G33)</f>
        <v>215000</v>
      </c>
      <c r="H29" s="182">
        <f>SUM(H30:H32)</f>
        <v>15</v>
      </c>
      <c r="I29" s="183"/>
      <c r="J29" s="184">
        <f>SUM(J30:J33)</f>
        <v>215000</v>
      </c>
      <c r="K29" s="182">
        <f>SUM(K30:K32)</f>
        <v>0</v>
      </c>
      <c r="L29" s="183"/>
      <c r="M29" s="184">
        <f t="shared" ref="M29:N29" si="59">SUM(M30:M32)</f>
        <v>0</v>
      </c>
      <c r="N29" s="182">
        <f t="shared" si="59"/>
        <v>0</v>
      </c>
      <c r="O29" s="183"/>
      <c r="P29" s="184">
        <f t="shared" ref="P29:Q29" si="60">SUM(P30:P32)</f>
        <v>0</v>
      </c>
      <c r="Q29" s="182">
        <f t="shared" si="60"/>
        <v>0</v>
      </c>
      <c r="R29" s="183"/>
      <c r="S29" s="184">
        <f t="shared" ref="S29:T29" si="61">SUM(S30:S32)</f>
        <v>0</v>
      </c>
      <c r="T29" s="182">
        <f t="shared" si="61"/>
        <v>0</v>
      </c>
      <c r="U29" s="183"/>
      <c r="V29" s="184">
        <f>SUM(V30:V32)</f>
        <v>0</v>
      </c>
      <c r="W29" s="184">
        <f t="shared" ref="W29:Z29" si="62">SUM(W30:W33)</f>
        <v>215000</v>
      </c>
      <c r="X29" s="184">
        <f t="shared" si="62"/>
        <v>215000</v>
      </c>
      <c r="Y29" s="184">
        <f t="shared" si="62"/>
        <v>0</v>
      </c>
      <c r="Z29" s="184">
        <f t="shared" si="62"/>
        <v>0</v>
      </c>
      <c r="AA29" s="186"/>
      <c r="AB29" s="10"/>
      <c r="AC29" s="10"/>
      <c r="AD29" s="10"/>
      <c r="AE29" s="10"/>
      <c r="AF29" s="10"/>
      <c r="AG29" s="10"/>
    </row>
    <row r="30" ht="30.0" customHeight="1">
      <c r="A30" s="151" t="s">
        <v>82</v>
      </c>
      <c r="B30" s="198" t="s">
        <v>113</v>
      </c>
      <c r="C30" s="187" t="s">
        <v>114</v>
      </c>
      <c r="D30" s="154" t="s">
        <v>85</v>
      </c>
      <c r="E30" s="155">
        <v>5.0</v>
      </c>
      <c r="F30" s="156">
        <v>8000.0</v>
      </c>
      <c r="G30" s="157">
        <f t="shared" ref="G30:G33" si="63">E30*F30</f>
        <v>40000</v>
      </c>
      <c r="H30" s="155">
        <v>5.0</v>
      </c>
      <c r="I30" s="156">
        <v>8000.0</v>
      </c>
      <c r="J30" s="159">
        <f t="shared" ref="J30:J33" si="64">H30*I30</f>
        <v>40000</v>
      </c>
      <c r="K30" s="160"/>
      <c r="L30" s="161"/>
      <c r="M30" s="157">
        <f t="shared" ref="M30:M33" si="65">K30*L30</f>
        <v>0</v>
      </c>
      <c r="N30" s="160"/>
      <c r="O30" s="161"/>
      <c r="P30" s="157">
        <f t="shared" ref="P30:P33" si="66">N30*O30</f>
        <v>0</v>
      </c>
      <c r="Q30" s="160"/>
      <c r="R30" s="161"/>
      <c r="S30" s="157">
        <f t="shared" ref="S30:S33" si="67">Q30*R30</f>
        <v>0</v>
      </c>
      <c r="T30" s="160"/>
      <c r="U30" s="161"/>
      <c r="V30" s="157">
        <f t="shared" ref="V30:V33" si="68">T30*U30</f>
        <v>0</v>
      </c>
      <c r="W30" s="162">
        <f t="shared" ref="W30:W33" si="69">G30+M30+S30</f>
        <v>40000</v>
      </c>
      <c r="X30" s="163">
        <f t="shared" ref="X30:X33" si="70">J30+P30+V30</f>
        <v>40000</v>
      </c>
      <c r="Y30" s="163">
        <f t="shared" ref="Y30:Y34" si="71">W30-X30</f>
        <v>0</v>
      </c>
      <c r="Z30" s="164">
        <f t="shared" ref="Z30:Z34" si="72">Y30/W30</f>
        <v>0</v>
      </c>
      <c r="AA30" s="165"/>
      <c r="AB30" s="10"/>
      <c r="AC30" s="10"/>
      <c r="AD30" s="10"/>
      <c r="AE30" s="10"/>
      <c r="AF30" s="10"/>
      <c r="AG30" s="10"/>
    </row>
    <row r="31" ht="30.0" customHeight="1">
      <c r="A31" s="151" t="s">
        <v>82</v>
      </c>
      <c r="B31" s="152" t="s">
        <v>115</v>
      </c>
      <c r="C31" s="207" t="s">
        <v>116</v>
      </c>
      <c r="D31" s="154" t="s">
        <v>85</v>
      </c>
      <c r="E31" s="155">
        <v>5.0</v>
      </c>
      <c r="F31" s="156">
        <v>10000.0</v>
      </c>
      <c r="G31" s="157">
        <f t="shared" si="63"/>
        <v>50000</v>
      </c>
      <c r="H31" s="155">
        <v>5.0</v>
      </c>
      <c r="I31" s="156">
        <v>10000.0</v>
      </c>
      <c r="J31" s="159">
        <f t="shared" si="64"/>
        <v>50000</v>
      </c>
      <c r="K31" s="160"/>
      <c r="L31" s="161"/>
      <c r="M31" s="157">
        <f t="shared" si="65"/>
        <v>0</v>
      </c>
      <c r="N31" s="160"/>
      <c r="O31" s="161"/>
      <c r="P31" s="157">
        <f t="shared" si="66"/>
        <v>0</v>
      </c>
      <c r="Q31" s="160"/>
      <c r="R31" s="161"/>
      <c r="S31" s="157">
        <f t="shared" si="67"/>
        <v>0</v>
      </c>
      <c r="T31" s="160"/>
      <c r="U31" s="161"/>
      <c r="V31" s="157">
        <f t="shared" si="68"/>
        <v>0</v>
      </c>
      <c r="W31" s="162">
        <f t="shared" si="69"/>
        <v>50000</v>
      </c>
      <c r="X31" s="163">
        <f t="shared" si="70"/>
        <v>50000</v>
      </c>
      <c r="Y31" s="163">
        <f t="shared" si="71"/>
        <v>0</v>
      </c>
      <c r="Z31" s="164">
        <f t="shared" si="72"/>
        <v>0</v>
      </c>
      <c r="AA31" s="165"/>
      <c r="AB31" s="10"/>
      <c r="AC31" s="10"/>
      <c r="AD31" s="10"/>
      <c r="AE31" s="10"/>
      <c r="AF31" s="10"/>
      <c r="AG31" s="10"/>
    </row>
    <row r="32" ht="30.0" customHeight="1">
      <c r="A32" s="168" t="s">
        <v>82</v>
      </c>
      <c r="B32" s="169" t="s">
        <v>117</v>
      </c>
      <c r="C32" s="208" t="s">
        <v>118</v>
      </c>
      <c r="D32" s="170" t="s">
        <v>85</v>
      </c>
      <c r="E32" s="171">
        <v>5.0</v>
      </c>
      <c r="F32" s="172">
        <v>15000.0</v>
      </c>
      <c r="G32" s="173">
        <f t="shared" si="63"/>
        <v>75000</v>
      </c>
      <c r="H32" s="171">
        <v>5.0</v>
      </c>
      <c r="I32" s="172">
        <v>15000.0</v>
      </c>
      <c r="J32" s="175">
        <f t="shared" si="64"/>
        <v>75000</v>
      </c>
      <c r="K32" s="190"/>
      <c r="L32" s="191"/>
      <c r="M32" s="192">
        <f t="shared" si="65"/>
        <v>0</v>
      </c>
      <c r="N32" s="190"/>
      <c r="O32" s="191"/>
      <c r="P32" s="192">
        <f t="shared" si="66"/>
        <v>0</v>
      </c>
      <c r="Q32" s="190"/>
      <c r="R32" s="191"/>
      <c r="S32" s="192">
        <f t="shared" si="67"/>
        <v>0</v>
      </c>
      <c r="T32" s="190"/>
      <c r="U32" s="191"/>
      <c r="V32" s="192">
        <f t="shared" si="68"/>
        <v>0</v>
      </c>
      <c r="W32" s="178">
        <f t="shared" si="69"/>
        <v>75000</v>
      </c>
      <c r="X32" s="209">
        <f t="shared" si="70"/>
        <v>75000</v>
      </c>
      <c r="Y32" s="209">
        <f t="shared" si="71"/>
        <v>0</v>
      </c>
      <c r="Z32" s="210">
        <f t="shared" si="72"/>
        <v>0</v>
      </c>
      <c r="AA32" s="193"/>
      <c r="AB32" s="10"/>
      <c r="AC32" s="10"/>
      <c r="AD32" s="10"/>
      <c r="AE32" s="10"/>
      <c r="AF32" s="10"/>
      <c r="AG32" s="10"/>
    </row>
    <row r="33" ht="30.0" customHeight="1">
      <c r="A33" s="168" t="s">
        <v>82</v>
      </c>
      <c r="B33" s="169" t="s">
        <v>119</v>
      </c>
      <c r="C33" s="208" t="s">
        <v>120</v>
      </c>
      <c r="D33" s="170" t="s">
        <v>85</v>
      </c>
      <c r="E33" s="171">
        <v>5.0</v>
      </c>
      <c r="F33" s="172">
        <v>10000.0</v>
      </c>
      <c r="G33" s="173">
        <f t="shared" si="63"/>
        <v>50000</v>
      </c>
      <c r="H33" s="171">
        <v>5.0</v>
      </c>
      <c r="I33" s="172">
        <v>10000.0</v>
      </c>
      <c r="J33" s="175">
        <f t="shared" si="64"/>
        <v>50000</v>
      </c>
      <c r="K33" s="190"/>
      <c r="L33" s="191"/>
      <c r="M33" s="192">
        <f t="shared" si="65"/>
        <v>0</v>
      </c>
      <c r="N33" s="190"/>
      <c r="O33" s="191"/>
      <c r="P33" s="192">
        <f t="shared" si="66"/>
        <v>0</v>
      </c>
      <c r="Q33" s="190"/>
      <c r="R33" s="191"/>
      <c r="S33" s="192">
        <f t="shared" si="67"/>
        <v>0</v>
      </c>
      <c r="T33" s="190"/>
      <c r="U33" s="191"/>
      <c r="V33" s="192">
        <f t="shared" si="68"/>
        <v>0</v>
      </c>
      <c r="W33" s="178">
        <f t="shared" si="69"/>
        <v>50000</v>
      </c>
      <c r="X33" s="163">
        <f t="shared" si="70"/>
        <v>50000</v>
      </c>
      <c r="Y33" s="211">
        <f t="shared" si="71"/>
        <v>0</v>
      </c>
      <c r="Z33" s="164">
        <f t="shared" si="72"/>
        <v>0</v>
      </c>
      <c r="AA33" s="193"/>
      <c r="AB33" s="10"/>
      <c r="AC33" s="10"/>
      <c r="AD33" s="10"/>
      <c r="AE33" s="10"/>
      <c r="AF33" s="10"/>
      <c r="AG33" s="10"/>
    </row>
    <row r="34" ht="30.0" customHeight="1">
      <c r="A34" s="212" t="s">
        <v>121</v>
      </c>
      <c r="B34" s="213"/>
      <c r="C34" s="214"/>
      <c r="D34" s="215"/>
      <c r="E34" s="216"/>
      <c r="F34" s="217"/>
      <c r="G34" s="218">
        <f>G13+G17+G21+G25+G29</f>
        <v>622140</v>
      </c>
      <c r="H34" s="216"/>
      <c r="I34" s="217"/>
      <c r="J34" s="218">
        <f>J13+J17+J21+J25+J29</f>
        <v>622140</v>
      </c>
      <c r="K34" s="216"/>
      <c r="L34" s="219"/>
      <c r="M34" s="218">
        <f>M13+M17+M21+M25+M29</f>
        <v>0</v>
      </c>
      <c r="N34" s="216"/>
      <c r="O34" s="219"/>
      <c r="P34" s="218">
        <f>P13+P17+P21+P25+P29</f>
        <v>0</v>
      </c>
      <c r="Q34" s="216"/>
      <c r="R34" s="219"/>
      <c r="S34" s="218">
        <f>S13+S17+S21+S25+S29</f>
        <v>0</v>
      </c>
      <c r="T34" s="216"/>
      <c r="U34" s="219"/>
      <c r="V34" s="218">
        <f t="shared" ref="V34:X34" si="73">V13+V17+V21+V25+V29</f>
        <v>0</v>
      </c>
      <c r="W34" s="218">
        <f t="shared" si="73"/>
        <v>622140</v>
      </c>
      <c r="X34" s="220">
        <f t="shared" si="73"/>
        <v>622140</v>
      </c>
      <c r="Y34" s="221">
        <f t="shared" si="71"/>
        <v>0</v>
      </c>
      <c r="Z34" s="222">
        <f t="shared" si="72"/>
        <v>0</v>
      </c>
      <c r="AA34" s="223"/>
      <c r="AB34" s="9"/>
      <c r="AC34" s="10"/>
      <c r="AD34" s="10"/>
      <c r="AE34" s="10"/>
      <c r="AF34" s="10"/>
      <c r="AG34" s="10"/>
    </row>
    <row r="35" ht="30.0" customHeight="1">
      <c r="A35" s="224" t="s">
        <v>77</v>
      </c>
      <c r="B35" s="225">
        <v>2.0</v>
      </c>
      <c r="C35" s="226" t="s">
        <v>122</v>
      </c>
      <c r="D35" s="22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8"/>
      <c r="X35" s="138"/>
      <c r="Y35" s="228"/>
      <c r="Z35" s="138"/>
      <c r="AA35" s="139"/>
      <c r="AB35" s="10"/>
      <c r="AC35" s="10"/>
      <c r="AD35" s="10"/>
      <c r="AE35" s="10"/>
      <c r="AF35" s="10"/>
      <c r="AG35" s="10"/>
    </row>
    <row r="36" ht="30.0" customHeight="1">
      <c r="A36" s="140" t="s">
        <v>79</v>
      </c>
      <c r="B36" s="196" t="s">
        <v>123</v>
      </c>
      <c r="C36" s="142" t="s">
        <v>124</v>
      </c>
      <c r="D36" s="143"/>
      <c r="E36" s="144">
        <f>SUM(E37:E39)</f>
        <v>2</v>
      </c>
      <c r="F36" s="145"/>
      <c r="G36" s="146">
        <f t="shared" ref="G36:H36" si="74">SUM(G37:G39)</f>
        <v>24500</v>
      </c>
      <c r="H36" s="144">
        <f t="shared" si="74"/>
        <v>1</v>
      </c>
      <c r="I36" s="145"/>
      <c r="J36" s="146">
        <f t="shared" ref="J36:K36" si="75">SUM(J37:J39)</f>
        <v>11547.89</v>
      </c>
      <c r="K36" s="144">
        <f t="shared" si="75"/>
        <v>0</v>
      </c>
      <c r="L36" s="145"/>
      <c r="M36" s="146">
        <f t="shared" ref="M36:N36" si="76">SUM(M37:M39)</f>
        <v>0</v>
      </c>
      <c r="N36" s="144">
        <f t="shared" si="76"/>
        <v>0</v>
      </c>
      <c r="O36" s="145"/>
      <c r="P36" s="146">
        <f t="shared" ref="P36:Q36" si="77">SUM(P37:P39)</f>
        <v>0</v>
      </c>
      <c r="Q36" s="144">
        <f t="shared" si="77"/>
        <v>0</v>
      </c>
      <c r="R36" s="145"/>
      <c r="S36" s="146">
        <f t="shared" ref="S36:T36" si="78">SUM(S37:S39)</f>
        <v>0</v>
      </c>
      <c r="T36" s="144">
        <f t="shared" si="78"/>
        <v>0</v>
      </c>
      <c r="U36" s="145"/>
      <c r="V36" s="146">
        <f t="shared" ref="V36:X36" si="79">SUM(V37:V39)</f>
        <v>0</v>
      </c>
      <c r="W36" s="146">
        <f t="shared" si="79"/>
        <v>24500</v>
      </c>
      <c r="X36" s="229">
        <f t="shared" si="79"/>
        <v>11547.89</v>
      </c>
      <c r="Y36" s="183">
        <f t="shared" ref="Y36:Y48" si="80">W36-X36</f>
        <v>12952.11</v>
      </c>
      <c r="Z36" s="230">
        <f t="shared" ref="Z36:Z48" si="81">Y36/W36</f>
        <v>0.528657551</v>
      </c>
      <c r="AA36" s="149"/>
      <c r="AB36" s="231"/>
      <c r="AC36" s="150"/>
      <c r="AD36" s="150"/>
      <c r="AE36" s="150"/>
      <c r="AF36" s="150"/>
      <c r="AG36" s="150"/>
    </row>
    <row r="37" ht="30.0" customHeight="1">
      <c r="A37" s="151" t="s">
        <v>82</v>
      </c>
      <c r="B37" s="152" t="s">
        <v>125</v>
      </c>
      <c r="C37" s="187" t="s">
        <v>126</v>
      </c>
      <c r="D37" s="154" t="s">
        <v>127</v>
      </c>
      <c r="E37" s="155">
        <v>1.0</v>
      </c>
      <c r="F37" s="156">
        <v>17500.0</v>
      </c>
      <c r="G37" s="157">
        <f t="shared" ref="G37:G39" si="82">E37*F37</f>
        <v>17500</v>
      </c>
      <c r="H37" s="232">
        <v>1.0</v>
      </c>
      <c r="I37" s="158">
        <v>11547.89</v>
      </c>
      <c r="J37" s="159">
        <f t="shared" ref="J37:J39" si="83">H37*I37</f>
        <v>11547.89</v>
      </c>
      <c r="K37" s="160"/>
      <c r="L37" s="161"/>
      <c r="M37" s="157">
        <f t="shared" ref="M37:M39" si="84">K37*L37</f>
        <v>0</v>
      </c>
      <c r="N37" s="160"/>
      <c r="O37" s="161"/>
      <c r="P37" s="157">
        <f t="shared" ref="P37:P39" si="85">N37*O37</f>
        <v>0</v>
      </c>
      <c r="Q37" s="160"/>
      <c r="R37" s="161"/>
      <c r="S37" s="157">
        <f t="shared" ref="S37:S39" si="86">Q37*R37</f>
        <v>0</v>
      </c>
      <c r="T37" s="160"/>
      <c r="U37" s="161"/>
      <c r="V37" s="157">
        <f t="shared" ref="V37:V39" si="87">T37*U37</f>
        <v>0</v>
      </c>
      <c r="W37" s="162">
        <f t="shared" ref="W37:W39" si="88">G37+M37+S37</f>
        <v>17500</v>
      </c>
      <c r="X37" s="163">
        <f t="shared" ref="X37:X39" si="89">J37+P37+V37</f>
        <v>11547.89</v>
      </c>
      <c r="Y37" s="163">
        <f t="shared" si="80"/>
        <v>5952.11</v>
      </c>
      <c r="Z37" s="164">
        <f t="shared" si="81"/>
        <v>0.3401205714</v>
      </c>
      <c r="AA37" s="233" t="s">
        <v>128</v>
      </c>
      <c r="AB37" s="167"/>
      <c r="AC37" s="167"/>
      <c r="AD37" s="167"/>
      <c r="AE37" s="167"/>
      <c r="AF37" s="167"/>
      <c r="AG37" s="167"/>
    </row>
    <row r="38" ht="30.0" customHeight="1">
      <c r="A38" s="151" t="s">
        <v>82</v>
      </c>
      <c r="B38" s="152" t="s">
        <v>129</v>
      </c>
      <c r="C38" s="187" t="s">
        <v>130</v>
      </c>
      <c r="D38" s="154" t="s">
        <v>127</v>
      </c>
      <c r="E38" s="155">
        <v>1.0</v>
      </c>
      <c r="F38" s="156">
        <v>7000.0</v>
      </c>
      <c r="G38" s="157">
        <f t="shared" si="82"/>
        <v>7000</v>
      </c>
      <c r="H38" s="234"/>
      <c r="I38" s="235"/>
      <c r="J38" s="157">
        <f t="shared" si="83"/>
        <v>0</v>
      </c>
      <c r="K38" s="160"/>
      <c r="L38" s="161"/>
      <c r="M38" s="157">
        <f t="shared" si="84"/>
        <v>0</v>
      </c>
      <c r="N38" s="160"/>
      <c r="O38" s="161"/>
      <c r="P38" s="157">
        <f t="shared" si="85"/>
        <v>0</v>
      </c>
      <c r="Q38" s="160"/>
      <c r="R38" s="161"/>
      <c r="S38" s="157">
        <f t="shared" si="86"/>
        <v>0</v>
      </c>
      <c r="T38" s="160"/>
      <c r="U38" s="161"/>
      <c r="V38" s="157">
        <f t="shared" si="87"/>
        <v>0</v>
      </c>
      <c r="W38" s="162">
        <f t="shared" si="88"/>
        <v>7000</v>
      </c>
      <c r="X38" s="163">
        <f t="shared" si="89"/>
        <v>0</v>
      </c>
      <c r="Y38" s="163">
        <f t="shared" si="80"/>
        <v>7000</v>
      </c>
      <c r="Z38" s="164">
        <f t="shared" si="81"/>
        <v>1</v>
      </c>
      <c r="AA38" s="165"/>
      <c r="AB38" s="167"/>
      <c r="AC38" s="167"/>
      <c r="AD38" s="167"/>
      <c r="AE38" s="167"/>
      <c r="AF38" s="167"/>
      <c r="AG38" s="167"/>
    </row>
    <row r="39" ht="30.0" customHeight="1">
      <c r="A39" s="188" t="s">
        <v>82</v>
      </c>
      <c r="B39" s="195" t="s">
        <v>131</v>
      </c>
      <c r="C39" s="187" t="s">
        <v>132</v>
      </c>
      <c r="D39" s="189" t="s">
        <v>127</v>
      </c>
      <c r="E39" s="190"/>
      <c r="F39" s="191"/>
      <c r="G39" s="192">
        <f t="shared" si="82"/>
        <v>0</v>
      </c>
      <c r="H39" s="190"/>
      <c r="I39" s="191"/>
      <c r="J39" s="192">
        <f t="shared" si="83"/>
        <v>0</v>
      </c>
      <c r="K39" s="190"/>
      <c r="L39" s="191"/>
      <c r="M39" s="192">
        <f t="shared" si="84"/>
        <v>0</v>
      </c>
      <c r="N39" s="190"/>
      <c r="O39" s="191"/>
      <c r="P39" s="192">
        <f t="shared" si="85"/>
        <v>0</v>
      </c>
      <c r="Q39" s="190"/>
      <c r="R39" s="191"/>
      <c r="S39" s="192">
        <f t="shared" si="86"/>
        <v>0</v>
      </c>
      <c r="T39" s="190"/>
      <c r="U39" s="191"/>
      <c r="V39" s="192">
        <f t="shared" si="87"/>
        <v>0</v>
      </c>
      <c r="W39" s="178">
        <f t="shared" si="88"/>
        <v>0</v>
      </c>
      <c r="X39" s="163">
        <f t="shared" si="89"/>
        <v>0</v>
      </c>
      <c r="Y39" s="163">
        <f t="shared" si="80"/>
        <v>0</v>
      </c>
      <c r="Z39" s="164" t="str">
        <f t="shared" si="81"/>
        <v>#DIV/0!</v>
      </c>
      <c r="AA39" s="193"/>
      <c r="AB39" s="167"/>
      <c r="AC39" s="167"/>
      <c r="AD39" s="167"/>
      <c r="AE39" s="167"/>
      <c r="AF39" s="167"/>
      <c r="AG39" s="167"/>
    </row>
    <row r="40" ht="30.0" customHeight="1">
      <c r="A40" s="140" t="s">
        <v>79</v>
      </c>
      <c r="B40" s="196" t="s">
        <v>133</v>
      </c>
      <c r="C40" s="194" t="s">
        <v>134</v>
      </c>
      <c r="D40" s="181"/>
      <c r="E40" s="182">
        <f>SUM(E41:E43)</f>
        <v>5</v>
      </c>
      <c r="F40" s="183"/>
      <c r="G40" s="184">
        <f t="shared" ref="G40:H40" si="90">SUM(G41:G43)</f>
        <v>23100</v>
      </c>
      <c r="H40" s="182">
        <f t="shared" si="90"/>
        <v>1</v>
      </c>
      <c r="I40" s="183"/>
      <c r="J40" s="184">
        <f t="shared" ref="J40:K40" si="91">SUM(J41:J43)</f>
        <v>32706.55</v>
      </c>
      <c r="K40" s="182">
        <f t="shared" si="91"/>
        <v>0</v>
      </c>
      <c r="L40" s="183"/>
      <c r="M40" s="184">
        <f t="shared" ref="M40:N40" si="92">SUM(M41:M43)</f>
        <v>0</v>
      </c>
      <c r="N40" s="182">
        <f t="shared" si="92"/>
        <v>0</v>
      </c>
      <c r="O40" s="183"/>
      <c r="P40" s="184">
        <f t="shared" ref="P40:Q40" si="93">SUM(P41:P43)</f>
        <v>0</v>
      </c>
      <c r="Q40" s="182">
        <f t="shared" si="93"/>
        <v>0</v>
      </c>
      <c r="R40" s="183"/>
      <c r="S40" s="184">
        <f t="shared" ref="S40:T40" si="94">SUM(S41:S43)</f>
        <v>0</v>
      </c>
      <c r="T40" s="182">
        <f t="shared" si="94"/>
        <v>0</v>
      </c>
      <c r="U40" s="183"/>
      <c r="V40" s="184">
        <f t="shared" ref="V40:X40" si="95">SUM(V41:V43)</f>
        <v>0</v>
      </c>
      <c r="W40" s="184">
        <f t="shared" si="95"/>
        <v>23100</v>
      </c>
      <c r="X40" s="184">
        <f t="shared" si="95"/>
        <v>32706.55</v>
      </c>
      <c r="Y40" s="236">
        <f t="shared" si="80"/>
        <v>-9606.55</v>
      </c>
      <c r="Z40" s="236">
        <f t="shared" si="81"/>
        <v>-0.4158679654</v>
      </c>
      <c r="AA40" s="186"/>
      <c r="AB40" s="150"/>
      <c r="AC40" s="150"/>
      <c r="AD40" s="150"/>
      <c r="AE40" s="150"/>
      <c r="AF40" s="150"/>
      <c r="AG40" s="150"/>
    </row>
    <row r="41" ht="30.0" customHeight="1">
      <c r="A41" s="151" t="s">
        <v>82</v>
      </c>
      <c r="B41" s="152" t="s">
        <v>135</v>
      </c>
      <c r="C41" s="187" t="s">
        <v>136</v>
      </c>
      <c r="D41" s="154" t="s">
        <v>137</v>
      </c>
      <c r="E41" s="155">
        <v>5.0</v>
      </c>
      <c r="F41" s="156">
        <v>4620.0</v>
      </c>
      <c r="G41" s="157">
        <f t="shared" ref="G41:G43" si="96">E41*F41</f>
        <v>23100</v>
      </c>
      <c r="H41" s="232">
        <v>1.0</v>
      </c>
      <c r="I41" s="158">
        <v>32706.55</v>
      </c>
      <c r="J41" s="159">
        <f t="shared" ref="J41:J43" si="97">H41*I41</f>
        <v>32706.55</v>
      </c>
      <c r="K41" s="160"/>
      <c r="L41" s="161"/>
      <c r="M41" s="157">
        <f t="shared" ref="M41:M43" si="98">K41*L41</f>
        <v>0</v>
      </c>
      <c r="N41" s="160"/>
      <c r="O41" s="161"/>
      <c r="P41" s="157">
        <f t="shared" ref="P41:P43" si="99">N41*O41</f>
        <v>0</v>
      </c>
      <c r="Q41" s="160"/>
      <c r="R41" s="161"/>
      <c r="S41" s="157">
        <f t="shared" ref="S41:S43" si="100">Q41*R41</f>
        <v>0</v>
      </c>
      <c r="T41" s="160"/>
      <c r="U41" s="161"/>
      <c r="V41" s="157">
        <f t="shared" ref="V41:V43" si="101">T41*U41</f>
        <v>0</v>
      </c>
      <c r="W41" s="162">
        <f t="shared" ref="W41:W43" si="102">G41+M41+S41</f>
        <v>23100</v>
      </c>
      <c r="X41" s="163">
        <f t="shared" ref="X41:X43" si="103">J41+P41+V41</f>
        <v>32706.55</v>
      </c>
      <c r="Y41" s="163">
        <f t="shared" si="80"/>
        <v>-9606.55</v>
      </c>
      <c r="Z41" s="164">
        <f t="shared" si="81"/>
        <v>-0.4158679654</v>
      </c>
      <c r="AA41" s="233" t="s">
        <v>138</v>
      </c>
      <c r="AB41" s="167"/>
      <c r="AC41" s="167"/>
      <c r="AD41" s="167"/>
      <c r="AE41" s="167"/>
      <c r="AF41" s="167"/>
      <c r="AG41" s="167"/>
    </row>
    <row r="42" ht="30.0" customHeight="1">
      <c r="A42" s="151" t="s">
        <v>82</v>
      </c>
      <c r="B42" s="152" t="s">
        <v>139</v>
      </c>
      <c r="C42" s="153" t="s">
        <v>140</v>
      </c>
      <c r="D42" s="154" t="s">
        <v>137</v>
      </c>
      <c r="E42" s="160"/>
      <c r="F42" s="161"/>
      <c r="G42" s="157">
        <f t="shared" si="96"/>
        <v>0</v>
      </c>
      <c r="H42" s="160"/>
      <c r="I42" s="161"/>
      <c r="J42" s="157">
        <f t="shared" si="97"/>
        <v>0</v>
      </c>
      <c r="K42" s="160"/>
      <c r="L42" s="161"/>
      <c r="M42" s="157">
        <f t="shared" si="98"/>
        <v>0</v>
      </c>
      <c r="N42" s="160"/>
      <c r="O42" s="161"/>
      <c r="P42" s="157">
        <f t="shared" si="99"/>
        <v>0</v>
      </c>
      <c r="Q42" s="160"/>
      <c r="R42" s="161"/>
      <c r="S42" s="157">
        <f t="shared" si="100"/>
        <v>0</v>
      </c>
      <c r="T42" s="160"/>
      <c r="U42" s="161"/>
      <c r="V42" s="157">
        <f t="shared" si="101"/>
        <v>0</v>
      </c>
      <c r="W42" s="162">
        <f t="shared" si="102"/>
        <v>0</v>
      </c>
      <c r="X42" s="163">
        <f t="shared" si="103"/>
        <v>0</v>
      </c>
      <c r="Y42" s="163">
        <f t="shared" si="80"/>
        <v>0</v>
      </c>
      <c r="Z42" s="164" t="str">
        <f t="shared" si="81"/>
        <v>#DIV/0!</v>
      </c>
      <c r="AA42" s="165"/>
      <c r="AB42" s="167"/>
      <c r="AC42" s="167"/>
      <c r="AD42" s="167"/>
      <c r="AE42" s="167"/>
      <c r="AF42" s="167"/>
      <c r="AG42" s="167"/>
    </row>
    <row r="43" ht="30.0" customHeight="1">
      <c r="A43" s="188" t="s">
        <v>82</v>
      </c>
      <c r="B43" s="195" t="s">
        <v>141</v>
      </c>
      <c r="C43" s="237" t="s">
        <v>140</v>
      </c>
      <c r="D43" s="189" t="s">
        <v>137</v>
      </c>
      <c r="E43" s="190"/>
      <c r="F43" s="191"/>
      <c r="G43" s="192">
        <f t="shared" si="96"/>
        <v>0</v>
      </c>
      <c r="H43" s="190"/>
      <c r="I43" s="191"/>
      <c r="J43" s="192">
        <f t="shared" si="97"/>
        <v>0</v>
      </c>
      <c r="K43" s="190"/>
      <c r="L43" s="191"/>
      <c r="M43" s="192">
        <f t="shared" si="98"/>
        <v>0</v>
      </c>
      <c r="N43" s="190"/>
      <c r="O43" s="191"/>
      <c r="P43" s="192">
        <f t="shared" si="99"/>
        <v>0</v>
      </c>
      <c r="Q43" s="190"/>
      <c r="R43" s="191"/>
      <c r="S43" s="192">
        <f t="shared" si="100"/>
        <v>0</v>
      </c>
      <c r="T43" s="190"/>
      <c r="U43" s="191"/>
      <c r="V43" s="192">
        <f t="shared" si="101"/>
        <v>0</v>
      </c>
      <c r="W43" s="178">
        <f t="shared" si="102"/>
        <v>0</v>
      </c>
      <c r="X43" s="163">
        <f t="shared" si="103"/>
        <v>0</v>
      </c>
      <c r="Y43" s="163">
        <f t="shared" si="80"/>
        <v>0</v>
      </c>
      <c r="Z43" s="164" t="str">
        <f t="shared" si="81"/>
        <v>#DIV/0!</v>
      </c>
      <c r="AA43" s="193"/>
      <c r="AB43" s="167"/>
      <c r="AC43" s="167"/>
      <c r="AD43" s="167"/>
      <c r="AE43" s="167"/>
      <c r="AF43" s="167"/>
      <c r="AG43" s="167"/>
    </row>
    <row r="44" ht="30.0" customHeight="1">
      <c r="A44" s="140" t="s">
        <v>79</v>
      </c>
      <c r="B44" s="196" t="s">
        <v>142</v>
      </c>
      <c r="C44" s="194" t="s">
        <v>143</v>
      </c>
      <c r="D44" s="181"/>
      <c r="E44" s="182">
        <f>SUM(E45:E47)</f>
        <v>7</v>
      </c>
      <c r="F44" s="183"/>
      <c r="G44" s="184">
        <f t="shared" ref="G44:H44" si="104">SUM(G45:G47)</f>
        <v>9520</v>
      </c>
      <c r="H44" s="182">
        <f t="shared" si="104"/>
        <v>17</v>
      </c>
      <c r="I44" s="183"/>
      <c r="J44" s="184">
        <f t="shared" ref="J44:K44" si="105">SUM(J45:J47)</f>
        <v>22697.38</v>
      </c>
      <c r="K44" s="182">
        <f t="shared" si="105"/>
        <v>0</v>
      </c>
      <c r="L44" s="183"/>
      <c r="M44" s="184">
        <f t="shared" ref="M44:N44" si="106">SUM(M45:M47)</f>
        <v>0</v>
      </c>
      <c r="N44" s="182">
        <f t="shared" si="106"/>
        <v>0</v>
      </c>
      <c r="O44" s="183"/>
      <c r="P44" s="184">
        <f t="shared" ref="P44:Q44" si="107">SUM(P45:P47)</f>
        <v>0</v>
      </c>
      <c r="Q44" s="182">
        <f t="shared" si="107"/>
        <v>0</v>
      </c>
      <c r="R44" s="183"/>
      <c r="S44" s="184">
        <f t="shared" ref="S44:T44" si="108">SUM(S45:S47)</f>
        <v>0</v>
      </c>
      <c r="T44" s="182">
        <f t="shared" si="108"/>
        <v>0</v>
      </c>
      <c r="U44" s="183"/>
      <c r="V44" s="184">
        <f t="shared" ref="V44:X44" si="109">SUM(V45:V47)</f>
        <v>0</v>
      </c>
      <c r="W44" s="184">
        <f t="shared" si="109"/>
        <v>9520</v>
      </c>
      <c r="X44" s="184">
        <f t="shared" si="109"/>
        <v>22697.38</v>
      </c>
      <c r="Y44" s="183">
        <f t="shared" si="80"/>
        <v>-13177.38</v>
      </c>
      <c r="Z44" s="183">
        <f t="shared" si="81"/>
        <v>-1.384178571</v>
      </c>
      <c r="AA44" s="186"/>
      <c r="AB44" s="150"/>
      <c r="AC44" s="150"/>
      <c r="AD44" s="150"/>
      <c r="AE44" s="150"/>
      <c r="AF44" s="150"/>
      <c r="AG44" s="150"/>
    </row>
    <row r="45" ht="30.0" customHeight="1">
      <c r="A45" s="151" t="s">
        <v>82</v>
      </c>
      <c r="B45" s="152" t="s">
        <v>144</v>
      </c>
      <c r="C45" s="187" t="s">
        <v>145</v>
      </c>
      <c r="D45" s="154" t="s">
        <v>137</v>
      </c>
      <c r="E45" s="155">
        <v>7.0</v>
      </c>
      <c r="F45" s="156">
        <v>1360.0</v>
      </c>
      <c r="G45" s="157">
        <f t="shared" ref="G45:G47" si="110">E45*F45</f>
        <v>9520</v>
      </c>
      <c r="H45" s="232">
        <v>17.0</v>
      </c>
      <c r="I45" s="158">
        <v>1335.14</v>
      </c>
      <c r="J45" s="159">
        <f t="shared" ref="J45:J47" si="111">H45*I45</f>
        <v>22697.38</v>
      </c>
      <c r="K45" s="160"/>
      <c r="L45" s="161"/>
      <c r="M45" s="157">
        <f t="shared" ref="M45:M47" si="112">K45*L45</f>
        <v>0</v>
      </c>
      <c r="N45" s="160"/>
      <c r="O45" s="161"/>
      <c r="P45" s="157">
        <f t="shared" ref="P45:P47" si="113">N45*O45</f>
        <v>0</v>
      </c>
      <c r="Q45" s="160"/>
      <c r="R45" s="161"/>
      <c r="S45" s="157">
        <f t="shared" ref="S45:S47" si="114">Q45*R45</f>
        <v>0</v>
      </c>
      <c r="T45" s="160"/>
      <c r="U45" s="161"/>
      <c r="V45" s="157">
        <f t="shared" ref="V45:V47" si="115">T45*U45</f>
        <v>0</v>
      </c>
      <c r="W45" s="162">
        <f t="shared" ref="W45:W47" si="116">G45+M45+S45</f>
        <v>9520</v>
      </c>
      <c r="X45" s="163">
        <f t="shared" ref="X45:X47" si="117">J45+P45+V45</f>
        <v>22697.38</v>
      </c>
      <c r="Y45" s="163">
        <f t="shared" si="80"/>
        <v>-13177.38</v>
      </c>
      <c r="Z45" s="164">
        <f t="shared" si="81"/>
        <v>-1.384178571</v>
      </c>
      <c r="AA45" s="233" t="s">
        <v>146</v>
      </c>
      <c r="AB45" s="166"/>
      <c r="AC45" s="167"/>
      <c r="AD45" s="167"/>
      <c r="AE45" s="167"/>
      <c r="AF45" s="167"/>
      <c r="AG45" s="167"/>
    </row>
    <row r="46" ht="30.0" customHeight="1">
      <c r="A46" s="151" t="s">
        <v>82</v>
      </c>
      <c r="B46" s="152" t="s">
        <v>147</v>
      </c>
      <c r="C46" s="187" t="s">
        <v>148</v>
      </c>
      <c r="D46" s="154" t="s">
        <v>137</v>
      </c>
      <c r="E46" s="160"/>
      <c r="F46" s="161"/>
      <c r="G46" s="157">
        <f t="shared" si="110"/>
        <v>0</v>
      </c>
      <c r="H46" s="160"/>
      <c r="I46" s="161"/>
      <c r="J46" s="157">
        <f t="shared" si="111"/>
        <v>0</v>
      </c>
      <c r="K46" s="160"/>
      <c r="L46" s="161"/>
      <c r="M46" s="157">
        <f t="shared" si="112"/>
        <v>0</v>
      </c>
      <c r="N46" s="160"/>
      <c r="O46" s="161"/>
      <c r="P46" s="157">
        <f t="shared" si="113"/>
        <v>0</v>
      </c>
      <c r="Q46" s="160"/>
      <c r="R46" s="161"/>
      <c r="S46" s="157">
        <f t="shared" si="114"/>
        <v>0</v>
      </c>
      <c r="T46" s="160"/>
      <c r="U46" s="161"/>
      <c r="V46" s="157">
        <f t="shared" si="115"/>
        <v>0</v>
      </c>
      <c r="W46" s="162">
        <f t="shared" si="116"/>
        <v>0</v>
      </c>
      <c r="X46" s="163">
        <f t="shared" si="117"/>
        <v>0</v>
      </c>
      <c r="Y46" s="163">
        <f t="shared" si="80"/>
        <v>0</v>
      </c>
      <c r="Z46" s="164" t="str">
        <f t="shared" si="81"/>
        <v>#DIV/0!</v>
      </c>
      <c r="AA46" s="165"/>
      <c r="AB46" s="167"/>
      <c r="AC46" s="167"/>
      <c r="AD46" s="167"/>
      <c r="AE46" s="167"/>
      <c r="AF46" s="167"/>
      <c r="AG46" s="167"/>
    </row>
    <row r="47" ht="30.0" customHeight="1">
      <c r="A47" s="168" t="s">
        <v>82</v>
      </c>
      <c r="B47" s="169" t="s">
        <v>149</v>
      </c>
      <c r="C47" s="208" t="s">
        <v>150</v>
      </c>
      <c r="D47" s="170" t="s">
        <v>137</v>
      </c>
      <c r="E47" s="190"/>
      <c r="F47" s="191"/>
      <c r="G47" s="192">
        <f t="shared" si="110"/>
        <v>0</v>
      </c>
      <c r="H47" s="190"/>
      <c r="I47" s="191"/>
      <c r="J47" s="192">
        <f t="shared" si="111"/>
        <v>0</v>
      </c>
      <c r="K47" s="190"/>
      <c r="L47" s="191"/>
      <c r="M47" s="192">
        <f t="shared" si="112"/>
        <v>0</v>
      </c>
      <c r="N47" s="190"/>
      <c r="O47" s="191"/>
      <c r="P47" s="192">
        <f t="shared" si="113"/>
        <v>0</v>
      </c>
      <c r="Q47" s="190"/>
      <c r="R47" s="191"/>
      <c r="S47" s="192">
        <f t="shared" si="114"/>
        <v>0</v>
      </c>
      <c r="T47" s="190"/>
      <c r="U47" s="191"/>
      <c r="V47" s="192">
        <f t="shared" si="115"/>
        <v>0</v>
      </c>
      <c r="W47" s="178">
        <f t="shared" si="116"/>
        <v>0</v>
      </c>
      <c r="X47" s="163">
        <f t="shared" si="117"/>
        <v>0</v>
      </c>
      <c r="Y47" s="163">
        <f t="shared" si="80"/>
        <v>0</v>
      </c>
      <c r="Z47" s="164" t="str">
        <f t="shared" si="81"/>
        <v>#DIV/0!</v>
      </c>
      <c r="AA47" s="193"/>
      <c r="AB47" s="167"/>
      <c r="AC47" s="167"/>
      <c r="AD47" s="167"/>
      <c r="AE47" s="167"/>
      <c r="AF47" s="167"/>
      <c r="AG47" s="167"/>
    </row>
    <row r="48" ht="30.0" customHeight="1">
      <c r="A48" s="212" t="s">
        <v>151</v>
      </c>
      <c r="B48" s="213"/>
      <c r="C48" s="214"/>
      <c r="D48" s="215"/>
      <c r="E48" s="219">
        <f>E44+E40+E36</f>
        <v>14</v>
      </c>
      <c r="F48" s="238"/>
      <c r="G48" s="218">
        <f t="shared" ref="G48:H48" si="118">G44+G40+G36</f>
        <v>57120</v>
      </c>
      <c r="H48" s="219">
        <f t="shared" si="118"/>
        <v>19</v>
      </c>
      <c r="I48" s="238"/>
      <c r="J48" s="218">
        <f t="shared" ref="J48:K48" si="119">J44+J40+J36</f>
        <v>66951.82</v>
      </c>
      <c r="K48" s="239">
        <f t="shared" si="119"/>
        <v>0</v>
      </c>
      <c r="L48" s="238"/>
      <c r="M48" s="218">
        <f t="shared" ref="M48:N48" si="120">M44+M40+M36</f>
        <v>0</v>
      </c>
      <c r="N48" s="239">
        <f t="shared" si="120"/>
        <v>0</v>
      </c>
      <c r="O48" s="238"/>
      <c r="P48" s="218">
        <f t="shared" ref="P48:Q48" si="121">P44+P40+P36</f>
        <v>0</v>
      </c>
      <c r="Q48" s="239">
        <f t="shared" si="121"/>
        <v>0</v>
      </c>
      <c r="R48" s="238"/>
      <c r="S48" s="218">
        <f t="shared" ref="S48:T48" si="122">S44+S40+S36</f>
        <v>0</v>
      </c>
      <c r="T48" s="239">
        <f t="shared" si="122"/>
        <v>0</v>
      </c>
      <c r="U48" s="238"/>
      <c r="V48" s="218">
        <f t="shared" ref="V48:X48" si="123">V44+V40+V36</f>
        <v>0</v>
      </c>
      <c r="W48" s="240">
        <f t="shared" si="123"/>
        <v>57120</v>
      </c>
      <c r="X48" s="240">
        <f t="shared" si="123"/>
        <v>66951.82</v>
      </c>
      <c r="Y48" s="240">
        <f t="shared" si="80"/>
        <v>-9831.82</v>
      </c>
      <c r="Z48" s="240">
        <f t="shared" si="81"/>
        <v>-0.1721257003</v>
      </c>
      <c r="AA48" s="223"/>
      <c r="AB48" s="10"/>
      <c r="AC48" s="10"/>
      <c r="AD48" s="10"/>
      <c r="AE48" s="10"/>
      <c r="AF48" s="10"/>
      <c r="AG48" s="10"/>
    </row>
    <row r="49" ht="30.0" customHeight="1">
      <c r="A49" s="224" t="s">
        <v>77</v>
      </c>
      <c r="B49" s="225">
        <v>3.0</v>
      </c>
      <c r="C49" s="226" t="s">
        <v>152</v>
      </c>
      <c r="D49" s="22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8"/>
      <c r="X49" s="138"/>
      <c r="Y49" s="138"/>
      <c r="Z49" s="138"/>
      <c r="AA49" s="139"/>
      <c r="AB49" s="10"/>
      <c r="AC49" s="10"/>
      <c r="AD49" s="10"/>
      <c r="AE49" s="10"/>
      <c r="AF49" s="10"/>
      <c r="AG49" s="10"/>
    </row>
    <row r="50" ht="45.0" customHeight="1">
      <c r="A50" s="140" t="s">
        <v>79</v>
      </c>
      <c r="B50" s="196" t="s">
        <v>153</v>
      </c>
      <c r="C50" s="142" t="s">
        <v>154</v>
      </c>
      <c r="D50" s="143"/>
      <c r="E50" s="144">
        <f>SUM(E51:E53)</f>
        <v>0</v>
      </c>
      <c r="F50" s="145"/>
      <c r="G50" s="146">
        <f t="shared" ref="G50:H50" si="124">SUM(G51:G53)</f>
        <v>0</v>
      </c>
      <c r="H50" s="144">
        <f t="shared" si="124"/>
        <v>0</v>
      </c>
      <c r="I50" s="145"/>
      <c r="J50" s="146">
        <f t="shared" ref="J50:K50" si="125">SUM(J51:J53)</f>
        <v>0</v>
      </c>
      <c r="K50" s="144">
        <f t="shared" si="125"/>
        <v>0</v>
      </c>
      <c r="L50" s="145"/>
      <c r="M50" s="146">
        <f t="shared" ref="M50:N50" si="126">SUM(M51:M53)</f>
        <v>0</v>
      </c>
      <c r="N50" s="144">
        <f t="shared" si="126"/>
        <v>0</v>
      </c>
      <c r="O50" s="145"/>
      <c r="P50" s="146">
        <f t="shared" ref="P50:Q50" si="127">SUM(P51:P53)</f>
        <v>0</v>
      </c>
      <c r="Q50" s="144">
        <f t="shared" si="127"/>
        <v>0</v>
      </c>
      <c r="R50" s="145"/>
      <c r="S50" s="146">
        <f t="shared" ref="S50:T50" si="128">SUM(S51:S53)</f>
        <v>0</v>
      </c>
      <c r="T50" s="144">
        <f t="shared" si="128"/>
        <v>0</v>
      </c>
      <c r="U50" s="145"/>
      <c r="V50" s="146">
        <f t="shared" ref="V50:X50" si="129">SUM(V51:V53)</f>
        <v>0</v>
      </c>
      <c r="W50" s="146">
        <f t="shared" si="129"/>
        <v>0</v>
      </c>
      <c r="X50" s="146">
        <f t="shared" si="129"/>
        <v>0</v>
      </c>
      <c r="Y50" s="147">
        <f t="shared" ref="Y50:Y57" si="130">W50-X50</f>
        <v>0</v>
      </c>
      <c r="Z50" s="148" t="str">
        <f t="shared" ref="Z50:Z57" si="131">Y50/W50</f>
        <v>#DIV/0!</v>
      </c>
      <c r="AA50" s="149"/>
      <c r="AB50" s="150"/>
      <c r="AC50" s="150"/>
      <c r="AD50" s="150"/>
      <c r="AE50" s="150"/>
      <c r="AF50" s="150"/>
      <c r="AG50" s="150"/>
    </row>
    <row r="51" ht="30.0" customHeight="1">
      <c r="A51" s="151" t="s">
        <v>82</v>
      </c>
      <c r="B51" s="152" t="s">
        <v>155</v>
      </c>
      <c r="C51" s="153" t="s">
        <v>156</v>
      </c>
      <c r="D51" s="154" t="s">
        <v>127</v>
      </c>
      <c r="E51" s="160"/>
      <c r="F51" s="161"/>
      <c r="G51" s="157">
        <f t="shared" ref="G51:G53" si="132">E51*F51</f>
        <v>0</v>
      </c>
      <c r="H51" s="160"/>
      <c r="I51" s="161"/>
      <c r="J51" s="157">
        <f t="shared" ref="J51:J53" si="133">H51*I51</f>
        <v>0</v>
      </c>
      <c r="K51" s="160"/>
      <c r="L51" s="161"/>
      <c r="M51" s="157">
        <f t="shared" ref="M51:M53" si="134">K51*L51</f>
        <v>0</v>
      </c>
      <c r="N51" s="160"/>
      <c r="O51" s="161"/>
      <c r="P51" s="157">
        <f t="shared" ref="P51:P53" si="135">N51*O51</f>
        <v>0</v>
      </c>
      <c r="Q51" s="160"/>
      <c r="R51" s="161"/>
      <c r="S51" s="157">
        <f t="shared" ref="S51:S53" si="136">Q51*R51</f>
        <v>0</v>
      </c>
      <c r="T51" s="160"/>
      <c r="U51" s="161"/>
      <c r="V51" s="157">
        <f t="shared" ref="V51:V53" si="137">T51*U51</f>
        <v>0</v>
      </c>
      <c r="W51" s="162">
        <f t="shared" ref="W51:W53" si="138">G51+M51+S51</f>
        <v>0</v>
      </c>
      <c r="X51" s="163">
        <f t="shared" ref="X51:X53" si="139">J51+P51+V51</f>
        <v>0</v>
      </c>
      <c r="Y51" s="163">
        <f t="shared" si="130"/>
        <v>0</v>
      </c>
      <c r="Z51" s="164" t="str">
        <f t="shared" si="131"/>
        <v>#DIV/0!</v>
      </c>
      <c r="AA51" s="165"/>
      <c r="AB51" s="167"/>
      <c r="AC51" s="167"/>
      <c r="AD51" s="167"/>
      <c r="AE51" s="167"/>
      <c r="AF51" s="167"/>
      <c r="AG51" s="167"/>
    </row>
    <row r="52" ht="30.0" customHeight="1">
      <c r="A52" s="151" t="s">
        <v>82</v>
      </c>
      <c r="B52" s="152" t="s">
        <v>157</v>
      </c>
      <c r="C52" s="153" t="s">
        <v>158</v>
      </c>
      <c r="D52" s="154" t="s">
        <v>127</v>
      </c>
      <c r="E52" s="160"/>
      <c r="F52" s="161"/>
      <c r="G52" s="157">
        <f t="shared" si="132"/>
        <v>0</v>
      </c>
      <c r="H52" s="160"/>
      <c r="I52" s="161"/>
      <c r="J52" s="157">
        <f t="shared" si="133"/>
        <v>0</v>
      </c>
      <c r="K52" s="160"/>
      <c r="L52" s="161"/>
      <c r="M52" s="157">
        <f t="shared" si="134"/>
        <v>0</v>
      </c>
      <c r="N52" s="160"/>
      <c r="O52" s="161"/>
      <c r="P52" s="157">
        <f t="shared" si="135"/>
        <v>0</v>
      </c>
      <c r="Q52" s="160"/>
      <c r="R52" s="161"/>
      <c r="S52" s="157">
        <f t="shared" si="136"/>
        <v>0</v>
      </c>
      <c r="T52" s="160"/>
      <c r="U52" s="161"/>
      <c r="V52" s="157">
        <f t="shared" si="137"/>
        <v>0</v>
      </c>
      <c r="W52" s="162">
        <f t="shared" si="138"/>
        <v>0</v>
      </c>
      <c r="X52" s="163">
        <f t="shared" si="139"/>
        <v>0</v>
      </c>
      <c r="Y52" s="163">
        <f t="shared" si="130"/>
        <v>0</v>
      </c>
      <c r="Z52" s="164" t="str">
        <f t="shared" si="131"/>
        <v>#DIV/0!</v>
      </c>
      <c r="AA52" s="165"/>
      <c r="AB52" s="167"/>
      <c r="AC52" s="167"/>
      <c r="AD52" s="167"/>
      <c r="AE52" s="167"/>
      <c r="AF52" s="167"/>
      <c r="AG52" s="167"/>
    </row>
    <row r="53" ht="30.0" customHeight="1">
      <c r="A53" s="168" t="s">
        <v>82</v>
      </c>
      <c r="B53" s="169" t="s">
        <v>159</v>
      </c>
      <c r="C53" s="206" t="s">
        <v>160</v>
      </c>
      <c r="D53" s="170" t="s">
        <v>127</v>
      </c>
      <c r="E53" s="176"/>
      <c r="F53" s="177"/>
      <c r="G53" s="173">
        <f t="shared" si="132"/>
        <v>0</v>
      </c>
      <c r="H53" s="176"/>
      <c r="I53" s="177"/>
      <c r="J53" s="173">
        <f t="shared" si="133"/>
        <v>0</v>
      </c>
      <c r="K53" s="176"/>
      <c r="L53" s="177"/>
      <c r="M53" s="173">
        <f t="shared" si="134"/>
        <v>0</v>
      </c>
      <c r="N53" s="176"/>
      <c r="O53" s="177"/>
      <c r="P53" s="173">
        <f t="shared" si="135"/>
        <v>0</v>
      </c>
      <c r="Q53" s="176"/>
      <c r="R53" s="177"/>
      <c r="S53" s="173">
        <f t="shared" si="136"/>
        <v>0</v>
      </c>
      <c r="T53" s="176"/>
      <c r="U53" s="177"/>
      <c r="V53" s="173">
        <f t="shared" si="137"/>
        <v>0</v>
      </c>
      <c r="W53" s="178">
        <f t="shared" si="138"/>
        <v>0</v>
      </c>
      <c r="X53" s="163">
        <f t="shared" si="139"/>
        <v>0</v>
      </c>
      <c r="Y53" s="163">
        <f t="shared" si="130"/>
        <v>0</v>
      </c>
      <c r="Z53" s="164" t="str">
        <f t="shared" si="131"/>
        <v>#DIV/0!</v>
      </c>
      <c r="AA53" s="179"/>
      <c r="AB53" s="167"/>
      <c r="AC53" s="167"/>
      <c r="AD53" s="167"/>
      <c r="AE53" s="167"/>
      <c r="AF53" s="167"/>
      <c r="AG53" s="167"/>
    </row>
    <row r="54" ht="47.25" customHeight="1">
      <c r="A54" s="140" t="s">
        <v>79</v>
      </c>
      <c r="B54" s="196" t="s">
        <v>161</v>
      </c>
      <c r="C54" s="180" t="s">
        <v>162</v>
      </c>
      <c r="D54" s="181"/>
      <c r="E54" s="182"/>
      <c r="F54" s="183"/>
      <c r="G54" s="184"/>
      <c r="H54" s="182"/>
      <c r="I54" s="183"/>
      <c r="J54" s="184"/>
      <c r="K54" s="182">
        <f>SUM(K55:K56)</f>
        <v>0</v>
      </c>
      <c r="L54" s="183"/>
      <c r="M54" s="184">
        <f t="shared" ref="M54:N54" si="140">SUM(M55:M56)</f>
        <v>0</v>
      </c>
      <c r="N54" s="182">
        <f t="shared" si="140"/>
        <v>0</v>
      </c>
      <c r="O54" s="183"/>
      <c r="P54" s="184">
        <f t="shared" ref="P54:Q54" si="141">SUM(P55:P56)</f>
        <v>0</v>
      </c>
      <c r="Q54" s="182">
        <f t="shared" si="141"/>
        <v>0</v>
      </c>
      <c r="R54" s="183"/>
      <c r="S54" s="184">
        <f t="shared" ref="S54:T54" si="142">SUM(S55:S56)</f>
        <v>0</v>
      </c>
      <c r="T54" s="182">
        <f t="shared" si="142"/>
        <v>0</v>
      </c>
      <c r="U54" s="183"/>
      <c r="V54" s="184">
        <f t="shared" ref="V54:X54" si="143">SUM(V55:V56)</f>
        <v>0</v>
      </c>
      <c r="W54" s="184">
        <f t="shared" si="143"/>
        <v>0</v>
      </c>
      <c r="X54" s="184">
        <f t="shared" si="143"/>
        <v>0</v>
      </c>
      <c r="Y54" s="184">
        <f t="shared" si="130"/>
        <v>0</v>
      </c>
      <c r="Z54" s="184" t="str">
        <f t="shared" si="131"/>
        <v>#DIV/0!</v>
      </c>
      <c r="AA54" s="186"/>
      <c r="AB54" s="150"/>
      <c r="AC54" s="150"/>
      <c r="AD54" s="150"/>
      <c r="AE54" s="150"/>
      <c r="AF54" s="150"/>
      <c r="AG54" s="150"/>
    </row>
    <row r="55" ht="30.0" customHeight="1">
      <c r="A55" s="151" t="s">
        <v>82</v>
      </c>
      <c r="B55" s="152" t="s">
        <v>163</v>
      </c>
      <c r="C55" s="153" t="s">
        <v>164</v>
      </c>
      <c r="D55" s="154" t="s">
        <v>165</v>
      </c>
      <c r="E55" s="241" t="s">
        <v>166</v>
      </c>
      <c r="F55" s="242"/>
      <c r="G55" s="243"/>
      <c r="H55" s="241" t="s">
        <v>166</v>
      </c>
      <c r="I55" s="242"/>
      <c r="J55" s="243"/>
      <c r="K55" s="160"/>
      <c r="L55" s="161"/>
      <c r="M55" s="157">
        <f t="shared" ref="M55:M56" si="144">K55*L55</f>
        <v>0</v>
      </c>
      <c r="N55" s="160"/>
      <c r="O55" s="161"/>
      <c r="P55" s="157">
        <f t="shared" ref="P55:P56" si="145">N55*O55</f>
        <v>0</v>
      </c>
      <c r="Q55" s="160"/>
      <c r="R55" s="161"/>
      <c r="S55" s="157">
        <f t="shared" ref="S55:S56" si="146">Q55*R55</f>
        <v>0</v>
      </c>
      <c r="T55" s="160"/>
      <c r="U55" s="161"/>
      <c r="V55" s="157">
        <f t="shared" ref="V55:V56" si="147">T55*U55</f>
        <v>0</v>
      </c>
      <c r="W55" s="178">
        <f t="shared" ref="W55:W56" si="148">G55+M55+S55</f>
        <v>0</v>
      </c>
      <c r="X55" s="163">
        <f t="shared" ref="X55:X56" si="149">J55+P55+V55</f>
        <v>0</v>
      </c>
      <c r="Y55" s="163">
        <f t="shared" si="130"/>
        <v>0</v>
      </c>
      <c r="Z55" s="164" t="str">
        <f t="shared" si="131"/>
        <v>#DIV/0!</v>
      </c>
      <c r="AA55" s="165"/>
      <c r="AB55" s="167"/>
      <c r="AC55" s="167"/>
      <c r="AD55" s="167"/>
      <c r="AE55" s="167"/>
      <c r="AF55" s="167"/>
      <c r="AG55" s="167"/>
    </row>
    <row r="56" ht="30.0" customHeight="1">
      <c r="A56" s="168" t="s">
        <v>82</v>
      </c>
      <c r="B56" s="169" t="s">
        <v>167</v>
      </c>
      <c r="C56" s="206" t="s">
        <v>168</v>
      </c>
      <c r="D56" s="170" t="s">
        <v>165</v>
      </c>
      <c r="E56" s="28"/>
      <c r="F56" s="244"/>
      <c r="G56" s="29"/>
      <c r="H56" s="28"/>
      <c r="I56" s="244"/>
      <c r="J56" s="29"/>
      <c r="K56" s="190"/>
      <c r="L56" s="191"/>
      <c r="M56" s="192">
        <f t="shared" si="144"/>
        <v>0</v>
      </c>
      <c r="N56" s="190"/>
      <c r="O56" s="191"/>
      <c r="P56" s="192">
        <f t="shared" si="145"/>
        <v>0</v>
      </c>
      <c r="Q56" s="190"/>
      <c r="R56" s="191"/>
      <c r="S56" s="192">
        <f t="shared" si="146"/>
        <v>0</v>
      </c>
      <c r="T56" s="190"/>
      <c r="U56" s="191"/>
      <c r="V56" s="192">
        <f t="shared" si="147"/>
        <v>0</v>
      </c>
      <c r="W56" s="178">
        <f t="shared" si="148"/>
        <v>0</v>
      </c>
      <c r="X56" s="163">
        <f t="shared" si="149"/>
        <v>0</v>
      </c>
      <c r="Y56" s="211">
        <f t="shared" si="130"/>
        <v>0</v>
      </c>
      <c r="Z56" s="164" t="str">
        <f t="shared" si="131"/>
        <v>#DIV/0!</v>
      </c>
      <c r="AA56" s="193"/>
      <c r="AB56" s="167"/>
      <c r="AC56" s="167"/>
      <c r="AD56" s="167"/>
      <c r="AE56" s="167"/>
      <c r="AF56" s="167"/>
      <c r="AG56" s="167"/>
    </row>
    <row r="57" ht="30.0" customHeight="1">
      <c r="A57" s="212" t="s">
        <v>169</v>
      </c>
      <c r="B57" s="213"/>
      <c r="C57" s="214"/>
      <c r="D57" s="215"/>
      <c r="E57" s="219">
        <f>E50</f>
        <v>0</v>
      </c>
      <c r="F57" s="238"/>
      <c r="G57" s="218">
        <f t="shared" ref="G57:H57" si="150">G50</f>
        <v>0</v>
      </c>
      <c r="H57" s="219">
        <f t="shared" si="150"/>
        <v>0</v>
      </c>
      <c r="I57" s="238"/>
      <c r="J57" s="218">
        <f>J50</f>
        <v>0</v>
      </c>
      <c r="K57" s="239">
        <f>K54+K50</f>
        <v>0</v>
      </c>
      <c r="L57" s="238"/>
      <c r="M57" s="218">
        <f t="shared" ref="M57:N57" si="151">M54+M50</f>
        <v>0</v>
      </c>
      <c r="N57" s="239">
        <f t="shared" si="151"/>
        <v>0</v>
      </c>
      <c r="O57" s="238"/>
      <c r="P57" s="218">
        <f t="shared" ref="P57:Q57" si="152">P54+P50</f>
        <v>0</v>
      </c>
      <c r="Q57" s="239">
        <f t="shared" si="152"/>
        <v>0</v>
      </c>
      <c r="R57" s="238"/>
      <c r="S57" s="218">
        <f t="shared" ref="S57:T57" si="153">S54+S50</f>
        <v>0</v>
      </c>
      <c r="T57" s="239">
        <f t="shared" si="153"/>
        <v>0</v>
      </c>
      <c r="U57" s="238"/>
      <c r="V57" s="218">
        <f t="shared" ref="V57:X57" si="154">V54+V50</f>
        <v>0</v>
      </c>
      <c r="W57" s="240">
        <f t="shared" si="154"/>
        <v>0</v>
      </c>
      <c r="X57" s="240">
        <f t="shared" si="154"/>
        <v>0</v>
      </c>
      <c r="Y57" s="240">
        <f t="shared" si="130"/>
        <v>0</v>
      </c>
      <c r="Z57" s="240" t="str">
        <f t="shared" si="131"/>
        <v>#DIV/0!</v>
      </c>
      <c r="AA57" s="223"/>
      <c r="AB57" s="167"/>
      <c r="AC57" s="167"/>
      <c r="AD57" s="167"/>
      <c r="AE57" s="10"/>
      <c r="AF57" s="10"/>
      <c r="AG57" s="10"/>
    </row>
    <row r="58" ht="30.0" customHeight="1">
      <c r="A58" s="224" t="s">
        <v>77</v>
      </c>
      <c r="B58" s="225">
        <v>4.0</v>
      </c>
      <c r="C58" s="226" t="s">
        <v>170</v>
      </c>
      <c r="D58" s="22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8"/>
      <c r="X58" s="138"/>
      <c r="Y58" s="228"/>
      <c r="Z58" s="138"/>
      <c r="AA58" s="139"/>
      <c r="AB58" s="10"/>
      <c r="AC58" s="10"/>
      <c r="AD58" s="10"/>
      <c r="AE58" s="10"/>
      <c r="AF58" s="10"/>
      <c r="AG58" s="10"/>
    </row>
    <row r="59" ht="30.0" customHeight="1">
      <c r="A59" s="140" t="s">
        <v>79</v>
      </c>
      <c r="B59" s="196" t="s">
        <v>171</v>
      </c>
      <c r="C59" s="245" t="s">
        <v>172</v>
      </c>
      <c r="D59" s="143"/>
      <c r="E59" s="144">
        <f>SUM(E60:E62)</f>
        <v>0</v>
      </c>
      <c r="F59" s="145"/>
      <c r="G59" s="146">
        <f t="shared" ref="G59:H59" si="155">SUM(G60:G62)</f>
        <v>0</v>
      </c>
      <c r="H59" s="144">
        <f t="shared" si="155"/>
        <v>0</v>
      </c>
      <c r="I59" s="145"/>
      <c r="J59" s="146">
        <f t="shared" ref="J59:K59" si="156">SUM(J60:J62)</f>
        <v>0</v>
      </c>
      <c r="K59" s="144">
        <f t="shared" si="156"/>
        <v>0</v>
      </c>
      <c r="L59" s="145"/>
      <c r="M59" s="146">
        <f t="shared" ref="M59:N59" si="157">SUM(M60:M62)</f>
        <v>0</v>
      </c>
      <c r="N59" s="144">
        <f t="shared" si="157"/>
        <v>0</v>
      </c>
      <c r="O59" s="145"/>
      <c r="P59" s="146">
        <f t="shared" ref="P59:Q59" si="158">SUM(P60:P62)</f>
        <v>0</v>
      </c>
      <c r="Q59" s="144">
        <f t="shared" si="158"/>
        <v>0</v>
      </c>
      <c r="R59" s="145"/>
      <c r="S59" s="146">
        <f t="shared" ref="S59:T59" si="159">SUM(S60:S62)</f>
        <v>0</v>
      </c>
      <c r="T59" s="144">
        <f t="shared" si="159"/>
        <v>0</v>
      </c>
      <c r="U59" s="145"/>
      <c r="V59" s="146">
        <f t="shared" ref="V59:X59" si="160">SUM(V60:V62)</f>
        <v>0</v>
      </c>
      <c r="W59" s="146">
        <f t="shared" si="160"/>
        <v>0</v>
      </c>
      <c r="X59" s="146">
        <f t="shared" si="160"/>
        <v>0</v>
      </c>
      <c r="Y59" s="246">
        <f t="shared" ref="Y59:Y79" si="161">W59-X59</f>
        <v>0</v>
      </c>
      <c r="Z59" s="148" t="str">
        <f t="shared" ref="Z59:Z79" si="162">Y59/W59</f>
        <v>#DIV/0!</v>
      </c>
      <c r="AA59" s="149"/>
      <c r="AB59" s="150"/>
      <c r="AC59" s="150"/>
      <c r="AD59" s="150"/>
      <c r="AE59" s="150"/>
      <c r="AF59" s="150"/>
      <c r="AG59" s="150"/>
    </row>
    <row r="60" ht="30.0" customHeight="1">
      <c r="A60" s="151" t="s">
        <v>82</v>
      </c>
      <c r="B60" s="152" t="s">
        <v>173</v>
      </c>
      <c r="C60" s="153" t="s">
        <v>174</v>
      </c>
      <c r="D60" s="247" t="s">
        <v>175</v>
      </c>
      <c r="E60" s="248"/>
      <c r="F60" s="249"/>
      <c r="G60" s="250">
        <f t="shared" ref="G60:G62" si="163">E60*F60</f>
        <v>0</v>
      </c>
      <c r="H60" s="248"/>
      <c r="I60" s="249"/>
      <c r="J60" s="250">
        <f t="shared" ref="J60:J62" si="164">H60*I60</f>
        <v>0</v>
      </c>
      <c r="K60" s="160"/>
      <c r="L60" s="249"/>
      <c r="M60" s="157">
        <f t="shared" ref="M60:M62" si="165">K60*L60</f>
        <v>0</v>
      </c>
      <c r="N60" s="160"/>
      <c r="O60" s="249"/>
      <c r="P60" s="157">
        <f t="shared" ref="P60:P62" si="166">N60*O60</f>
        <v>0</v>
      </c>
      <c r="Q60" s="160"/>
      <c r="R60" s="249"/>
      <c r="S60" s="157">
        <f t="shared" ref="S60:S62" si="167">Q60*R60</f>
        <v>0</v>
      </c>
      <c r="T60" s="160"/>
      <c r="U60" s="249"/>
      <c r="V60" s="157">
        <f t="shared" ref="V60:V62" si="168">T60*U60</f>
        <v>0</v>
      </c>
      <c r="W60" s="162">
        <f t="shared" ref="W60:W62" si="169">G60+M60+S60</f>
        <v>0</v>
      </c>
      <c r="X60" s="163">
        <f t="shared" ref="X60:X62" si="170">J60+P60+V60</f>
        <v>0</v>
      </c>
      <c r="Y60" s="163">
        <f t="shared" si="161"/>
        <v>0</v>
      </c>
      <c r="Z60" s="164" t="str">
        <f t="shared" si="162"/>
        <v>#DIV/0!</v>
      </c>
      <c r="AA60" s="165"/>
      <c r="AB60" s="167"/>
      <c r="AC60" s="167"/>
      <c r="AD60" s="167"/>
      <c r="AE60" s="167"/>
      <c r="AF60" s="167"/>
      <c r="AG60" s="167"/>
    </row>
    <row r="61" ht="30.0" customHeight="1">
      <c r="A61" s="151" t="s">
        <v>82</v>
      </c>
      <c r="B61" s="152" t="s">
        <v>176</v>
      </c>
      <c r="C61" s="153" t="s">
        <v>174</v>
      </c>
      <c r="D61" s="247" t="s">
        <v>175</v>
      </c>
      <c r="E61" s="248"/>
      <c r="F61" s="249"/>
      <c r="G61" s="250">
        <f t="shared" si="163"/>
        <v>0</v>
      </c>
      <c r="H61" s="248"/>
      <c r="I61" s="249"/>
      <c r="J61" s="250">
        <f t="shared" si="164"/>
        <v>0</v>
      </c>
      <c r="K61" s="160"/>
      <c r="L61" s="249"/>
      <c r="M61" s="157">
        <f t="shared" si="165"/>
        <v>0</v>
      </c>
      <c r="N61" s="160"/>
      <c r="O61" s="249"/>
      <c r="P61" s="157">
        <f t="shared" si="166"/>
        <v>0</v>
      </c>
      <c r="Q61" s="160"/>
      <c r="R61" s="249"/>
      <c r="S61" s="157">
        <f t="shared" si="167"/>
        <v>0</v>
      </c>
      <c r="T61" s="160"/>
      <c r="U61" s="249"/>
      <c r="V61" s="157">
        <f t="shared" si="168"/>
        <v>0</v>
      </c>
      <c r="W61" s="162">
        <f t="shared" si="169"/>
        <v>0</v>
      </c>
      <c r="X61" s="163">
        <f t="shared" si="170"/>
        <v>0</v>
      </c>
      <c r="Y61" s="163">
        <f t="shared" si="161"/>
        <v>0</v>
      </c>
      <c r="Z61" s="164" t="str">
        <f t="shared" si="162"/>
        <v>#DIV/0!</v>
      </c>
      <c r="AA61" s="165"/>
      <c r="AB61" s="167"/>
      <c r="AC61" s="167"/>
      <c r="AD61" s="167"/>
      <c r="AE61" s="167"/>
      <c r="AF61" s="167"/>
      <c r="AG61" s="167"/>
    </row>
    <row r="62" ht="30.0" customHeight="1">
      <c r="A62" s="188" t="s">
        <v>82</v>
      </c>
      <c r="B62" s="169" t="s">
        <v>177</v>
      </c>
      <c r="C62" s="206" t="s">
        <v>174</v>
      </c>
      <c r="D62" s="247" t="s">
        <v>175</v>
      </c>
      <c r="E62" s="251"/>
      <c r="F62" s="252"/>
      <c r="G62" s="253">
        <f t="shared" si="163"/>
        <v>0</v>
      </c>
      <c r="H62" s="251"/>
      <c r="I62" s="252"/>
      <c r="J62" s="253">
        <f t="shared" si="164"/>
        <v>0</v>
      </c>
      <c r="K62" s="176"/>
      <c r="L62" s="252"/>
      <c r="M62" s="173">
        <f t="shared" si="165"/>
        <v>0</v>
      </c>
      <c r="N62" s="176"/>
      <c r="O62" s="252"/>
      <c r="P62" s="173">
        <f t="shared" si="166"/>
        <v>0</v>
      </c>
      <c r="Q62" s="176"/>
      <c r="R62" s="252"/>
      <c r="S62" s="173">
        <f t="shared" si="167"/>
        <v>0</v>
      </c>
      <c r="T62" s="176"/>
      <c r="U62" s="252"/>
      <c r="V62" s="173">
        <f t="shared" si="168"/>
        <v>0</v>
      </c>
      <c r="W62" s="178">
        <f t="shared" si="169"/>
        <v>0</v>
      </c>
      <c r="X62" s="163">
        <f t="shared" si="170"/>
        <v>0</v>
      </c>
      <c r="Y62" s="163">
        <f t="shared" si="161"/>
        <v>0</v>
      </c>
      <c r="Z62" s="164" t="str">
        <f t="shared" si="162"/>
        <v>#DIV/0!</v>
      </c>
      <c r="AA62" s="179"/>
      <c r="AB62" s="167"/>
      <c r="AC62" s="167"/>
      <c r="AD62" s="167"/>
      <c r="AE62" s="167"/>
      <c r="AF62" s="167"/>
      <c r="AG62" s="167"/>
    </row>
    <row r="63" ht="30.0" customHeight="1">
      <c r="A63" s="140" t="s">
        <v>79</v>
      </c>
      <c r="B63" s="196" t="s">
        <v>178</v>
      </c>
      <c r="C63" s="194" t="s">
        <v>179</v>
      </c>
      <c r="D63" s="181"/>
      <c r="E63" s="182">
        <f>SUM(E64:E66)</f>
        <v>0</v>
      </c>
      <c r="F63" s="183"/>
      <c r="G63" s="184">
        <f t="shared" ref="G63:H63" si="171">SUM(G64:G66)</f>
        <v>0</v>
      </c>
      <c r="H63" s="182">
        <f t="shared" si="171"/>
        <v>0</v>
      </c>
      <c r="I63" s="183"/>
      <c r="J63" s="184">
        <f t="shared" ref="J63:K63" si="172">SUM(J64:J66)</f>
        <v>0</v>
      </c>
      <c r="K63" s="182">
        <f t="shared" si="172"/>
        <v>0</v>
      </c>
      <c r="L63" s="183"/>
      <c r="M63" s="184">
        <f t="shared" ref="M63:N63" si="173">SUM(M64:M66)</f>
        <v>0</v>
      </c>
      <c r="N63" s="182">
        <f t="shared" si="173"/>
        <v>0</v>
      </c>
      <c r="O63" s="183"/>
      <c r="P63" s="184">
        <f t="shared" ref="P63:Q63" si="174">SUM(P64:P66)</f>
        <v>0</v>
      </c>
      <c r="Q63" s="182">
        <f t="shared" si="174"/>
        <v>0</v>
      </c>
      <c r="R63" s="183"/>
      <c r="S63" s="184">
        <f t="shared" ref="S63:T63" si="175">SUM(S64:S66)</f>
        <v>0</v>
      </c>
      <c r="T63" s="182">
        <f t="shared" si="175"/>
        <v>0</v>
      </c>
      <c r="U63" s="183"/>
      <c r="V63" s="184">
        <f t="shared" ref="V63:X63" si="176">SUM(V64:V66)</f>
        <v>0</v>
      </c>
      <c r="W63" s="184">
        <f t="shared" si="176"/>
        <v>0</v>
      </c>
      <c r="X63" s="184">
        <f t="shared" si="176"/>
        <v>0</v>
      </c>
      <c r="Y63" s="184">
        <f t="shared" si="161"/>
        <v>0</v>
      </c>
      <c r="Z63" s="184" t="str">
        <f t="shared" si="162"/>
        <v>#DIV/0!</v>
      </c>
      <c r="AA63" s="186"/>
      <c r="AB63" s="150"/>
      <c r="AC63" s="150"/>
      <c r="AD63" s="150"/>
      <c r="AE63" s="150"/>
      <c r="AF63" s="150"/>
      <c r="AG63" s="150"/>
    </row>
    <row r="64" ht="30.0" customHeight="1">
      <c r="A64" s="151" t="s">
        <v>82</v>
      </c>
      <c r="B64" s="152" t="s">
        <v>180</v>
      </c>
      <c r="C64" s="254" t="s">
        <v>181</v>
      </c>
      <c r="D64" s="255" t="s">
        <v>182</v>
      </c>
      <c r="E64" s="160"/>
      <c r="F64" s="161"/>
      <c r="G64" s="157">
        <f t="shared" ref="G64:G66" si="177">E64*F64</f>
        <v>0</v>
      </c>
      <c r="H64" s="160"/>
      <c r="I64" s="161"/>
      <c r="J64" s="157">
        <f t="shared" ref="J64:J66" si="178">H64*I64</f>
        <v>0</v>
      </c>
      <c r="K64" s="160"/>
      <c r="L64" s="161"/>
      <c r="M64" s="157">
        <f t="shared" ref="M64:M66" si="179">K64*L64</f>
        <v>0</v>
      </c>
      <c r="N64" s="160"/>
      <c r="O64" s="161"/>
      <c r="P64" s="157">
        <f t="shared" ref="P64:P66" si="180">N64*O64</f>
        <v>0</v>
      </c>
      <c r="Q64" s="160"/>
      <c r="R64" s="161"/>
      <c r="S64" s="157">
        <f t="shared" ref="S64:S66" si="181">Q64*R64</f>
        <v>0</v>
      </c>
      <c r="T64" s="160"/>
      <c r="U64" s="161"/>
      <c r="V64" s="157">
        <f t="shared" ref="V64:V66" si="182">T64*U64</f>
        <v>0</v>
      </c>
      <c r="W64" s="162">
        <f t="shared" ref="W64:W66" si="183">G64+M64+S64</f>
        <v>0</v>
      </c>
      <c r="X64" s="163">
        <f t="shared" ref="X64:X66" si="184">J64+P64+V64</f>
        <v>0</v>
      </c>
      <c r="Y64" s="163">
        <f t="shared" si="161"/>
        <v>0</v>
      </c>
      <c r="Z64" s="164" t="str">
        <f t="shared" si="162"/>
        <v>#DIV/0!</v>
      </c>
      <c r="AA64" s="165"/>
      <c r="AB64" s="167"/>
      <c r="AC64" s="167"/>
      <c r="AD64" s="167"/>
      <c r="AE64" s="167"/>
      <c r="AF64" s="167"/>
      <c r="AG64" s="167"/>
    </row>
    <row r="65" ht="30.0" customHeight="1">
      <c r="A65" s="151" t="s">
        <v>82</v>
      </c>
      <c r="B65" s="152" t="s">
        <v>183</v>
      </c>
      <c r="C65" s="254" t="s">
        <v>156</v>
      </c>
      <c r="D65" s="255" t="s">
        <v>182</v>
      </c>
      <c r="E65" s="160"/>
      <c r="F65" s="161"/>
      <c r="G65" s="157">
        <f t="shared" si="177"/>
        <v>0</v>
      </c>
      <c r="H65" s="160"/>
      <c r="I65" s="161"/>
      <c r="J65" s="157">
        <f t="shared" si="178"/>
        <v>0</v>
      </c>
      <c r="K65" s="160"/>
      <c r="L65" s="161"/>
      <c r="M65" s="157">
        <f t="shared" si="179"/>
        <v>0</v>
      </c>
      <c r="N65" s="160"/>
      <c r="O65" s="161"/>
      <c r="P65" s="157">
        <f t="shared" si="180"/>
        <v>0</v>
      </c>
      <c r="Q65" s="160"/>
      <c r="R65" s="161"/>
      <c r="S65" s="157">
        <f t="shared" si="181"/>
        <v>0</v>
      </c>
      <c r="T65" s="160"/>
      <c r="U65" s="161"/>
      <c r="V65" s="157">
        <f t="shared" si="182"/>
        <v>0</v>
      </c>
      <c r="W65" s="162">
        <f t="shared" si="183"/>
        <v>0</v>
      </c>
      <c r="X65" s="163">
        <f t="shared" si="184"/>
        <v>0</v>
      </c>
      <c r="Y65" s="163">
        <f t="shared" si="161"/>
        <v>0</v>
      </c>
      <c r="Z65" s="164" t="str">
        <f t="shared" si="162"/>
        <v>#DIV/0!</v>
      </c>
      <c r="AA65" s="165"/>
      <c r="AB65" s="167"/>
      <c r="AC65" s="167"/>
      <c r="AD65" s="167"/>
      <c r="AE65" s="167"/>
      <c r="AF65" s="167"/>
      <c r="AG65" s="167"/>
    </row>
    <row r="66" ht="30.0" customHeight="1">
      <c r="A66" s="168" t="s">
        <v>82</v>
      </c>
      <c r="B66" s="195" t="s">
        <v>184</v>
      </c>
      <c r="C66" s="256" t="s">
        <v>158</v>
      </c>
      <c r="D66" s="255" t="s">
        <v>182</v>
      </c>
      <c r="E66" s="176"/>
      <c r="F66" s="177"/>
      <c r="G66" s="173">
        <f t="shared" si="177"/>
        <v>0</v>
      </c>
      <c r="H66" s="176"/>
      <c r="I66" s="177"/>
      <c r="J66" s="173">
        <f t="shared" si="178"/>
        <v>0</v>
      </c>
      <c r="K66" s="176"/>
      <c r="L66" s="177"/>
      <c r="M66" s="173">
        <f t="shared" si="179"/>
        <v>0</v>
      </c>
      <c r="N66" s="176"/>
      <c r="O66" s="177"/>
      <c r="P66" s="173">
        <f t="shared" si="180"/>
        <v>0</v>
      </c>
      <c r="Q66" s="176"/>
      <c r="R66" s="177"/>
      <c r="S66" s="173">
        <f t="shared" si="181"/>
        <v>0</v>
      </c>
      <c r="T66" s="176"/>
      <c r="U66" s="177"/>
      <c r="V66" s="173">
        <f t="shared" si="182"/>
        <v>0</v>
      </c>
      <c r="W66" s="178">
        <f t="shared" si="183"/>
        <v>0</v>
      </c>
      <c r="X66" s="163">
        <f t="shared" si="184"/>
        <v>0</v>
      </c>
      <c r="Y66" s="163">
        <f t="shared" si="161"/>
        <v>0</v>
      </c>
      <c r="Z66" s="164" t="str">
        <f t="shared" si="162"/>
        <v>#DIV/0!</v>
      </c>
      <c r="AA66" s="179"/>
      <c r="AB66" s="167"/>
      <c r="AC66" s="167"/>
      <c r="AD66" s="167"/>
      <c r="AE66" s="167"/>
      <c r="AF66" s="167"/>
      <c r="AG66" s="167"/>
    </row>
    <row r="67" ht="30.0" customHeight="1">
      <c r="A67" s="140" t="s">
        <v>79</v>
      </c>
      <c r="B67" s="196" t="s">
        <v>185</v>
      </c>
      <c r="C67" s="194" t="s">
        <v>186</v>
      </c>
      <c r="D67" s="181"/>
      <c r="E67" s="182">
        <f>SUM(E68:E70)</f>
        <v>0</v>
      </c>
      <c r="F67" s="183"/>
      <c r="G67" s="184">
        <f t="shared" ref="G67:H67" si="185">SUM(G68:G70)</f>
        <v>0</v>
      </c>
      <c r="H67" s="182">
        <f t="shared" si="185"/>
        <v>0</v>
      </c>
      <c r="I67" s="183"/>
      <c r="J67" s="184">
        <f t="shared" ref="J67:K67" si="186">SUM(J68:J70)</f>
        <v>0</v>
      </c>
      <c r="K67" s="182">
        <f t="shared" si="186"/>
        <v>0</v>
      </c>
      <c r="L67" s="183"/>
      <c r="M67" s="184">
        <f t="shared" ref="M67:N67" si="187">SUM(M68:M70)</f>
        <v>0</v>
      </c>
      <c r="N67" s="182">
        <f t="shared" si="187"/>
        <v>0</v>
      </c>
      <c r="O67" s="183"/>
      <c r="P67" s="184">
        <f t="shared" ref="P67:Q67" si="188">SUM(P68:P70)</f>
        <v>0</v>
      </c>
      <c r="Q67" s="182">
        <f t="shared" si="188"/>
        <v>0</v>
      </c>
      <c r="R67" s="183"/>
      <c r="S67" s="184">
        <f t="shared" ref="S67:T67" si="189">SUM(S68:S70)</f>
        <v>0</v>
      </c>
      <c r="T67" s="182">
        <f t="shared" si="189"/>
        <v>0</v>
      </c>
      <c r="U67" s="183"/>
      <c r="V67" s="184">
        <f t="shared" ref="V67:X67" si="190">SUM(V68:V70)</f>
        <v>0</v>
      </c>
      <c r="W67" s="184">
        <f t="shared" si="190"/>
        <v>0</v>
      </c>
      <c r="X67" s="184">
        <f t="shared" si="190"/>
        <v>0</v>
      </c>
      <c r="Y67" s="184">
        <f t="shared" si="161"/>
        <v>0</v>
      </c>
      <c r="Z67" s="184" t="str">
        <f t="shared" si="162"/>
        <v>#DIV/0!</v>
      </c>
      <c r="AA67" s="186"/>
      <c r="AB67" s="150"/>
      <c r="AC67" s="150"/>
      <c r="AD67" s="150"/>
      <c r="AE67" s="150"/>
      <c r="AF67" s="150"/>
      <c r="AG67" s="150"/>
    </row>
    <row r="68" ht="30.0" customHeight="1">
      <c r="A68" s="151" t="s">
        <v>82</v>
      </c>
      <c r="B68" s="152" t="s">
        <v>187</v>
      </c>
      <c r="C68" s="254" t="s">
        <v>188</v>
      </c>
      <c r="D68" s="255" t="s">
        <v>189</v>
      </c>
      <c r="E68" s="160"/>
      <c r="F68" s="161"/>
      <c r="G68" s="157">
        <f t="shared" ref="G68:G70" si="191">E68*F68</f>
        <v>0</v>
      </c>
      <c r="H68" s="160"/>
      <c r="I68" s="161"/>
      <c r="J68" s="157">
        <f t="shared" ref="J68:J70" si="192">H68*I68</f>
        <v>0</v>
      </c>
      <c r="K68" s="160"/>
      <c r="L68" s="161"/>
      <c r="M68" s="157">
        <f t="shared" ref="M68:M70" si="193">K68*L68</f>
        <v>0</v>
      </c>
      <c r="N68" s="160"/>
      <c r="O68" s="161"/>
      <c r="P68" s="157">
        <f t="shared" ref="P68:P70" si="194">N68*O68</f>
        <v>0</v>
      </c>
      <c r="Q68" s="160"/>
      <c r="R68" s="161"/>
      <c r="S68" s="157">
        <f t="shared" ref="S68:S70" si="195">Q68*R68</f>
        <v>0</v>
      </c>
      <c r="T68" s="160"/>
      <c r="U68" s="161"/>
      <c r="V68" s="157">
        <f t="shared" ref="V68:V70" si="196">T68*U68</f>
        <v>0</v>
      </c>
      <c r="W68" s="162">
        <f t="shared" ref="W68:W70" si="197">G68+M68+S68</f>
        <v>0</v>
      </c>
      <c r="X68" s="163">
        <f t="shared" ref="X68:X70" si="198">J68+P68+V68</f>
        <v>0</v>
      </c>
      <c r="Y68" s="163">
        <f t="shared" si="161"/>
        <v>0</v>
      </c>
      <c r="Z68" s="164" t="str">
        <f t="shared" si="162"/>
        <v>#DIV/0!</v>
      </c>
      <c r="AA68" s="165"/>
      <c r="AB68" s="167"/>
      <c r="AC68" s="167"/>
      <c r="AD68" s="167"/>
      <c r="AE68" s="167"/>
      <c r="AF68" s="167"/>
      <c r="AG68" s="167"/>
    </row>
    <row r="69" ht="30.0" customHeight="1">
      <c r="A69" s="151" t="s">
        <v>82</v>
      </c>
      <c r="B69" s="152" t="s">
        <v>190</v>
      </c>
      <c r="C69" s="254" t="s">
        <v>191</v>
      </c>
      <c r="D69" s="255" t="s">
        <v>189</v>
      </c>
      <c r="E69" s="160"/>
      <c r="F69" s="161"/>
      <c r="G69" s="157">
        <f t="shared" si="191"/>
        <v>0</v>
      </c>
      <c r="H69" s="160"/>
      <c r="I69" s="161"/>
      <c r="J69" s="157">
        <f t="shared" si="192"/>
        <v>0</v>
      </c>
      <c r="K69" s="160"/>
      <c r="L69" s="161"/>
      <c r="M69" s="157">
        <f t="shared" si="193"/>
        <v>0</v>
      </c>
      <c r="N69" s="160"/>
      <c r="O69" s="161"/>
      <c r="P69" s="157">
        <f t="shared" si="194"/>
        <v>0</v>
      </c>
      <c r="Q69" s="160"/>
      <c r="R69" s="161"/>
      <c r="S69" s="157">
        <f t="shared" si="195"/>
        <v>0</v>
      </c>
      <c r="T69" s="160"/>
      <c r="U69" s="161"/>
      <c r="V69" s="157">
        <f t="shared" si="196"/>
        <v>0</v>
      </c>
      <c r="W69" s="162">
        <f t="shared" si="197"/>
        <v>0</v>
      </c>
      <c r="X69" s="163">
        <f t="shared" si="198"/>
        <v>0</v>
      </c>
      <c r="Y69" s="163">
        <f t="shared" si="161"/>
        <v>0</v>
      </c>
      <c r="Z69" s="164" t="str">
        <f t="shared" si="162"/>
        <v>#DIV/0!</v>
      </c>
      <c r="AA69" s="165"/>
      <c r="AB69" s="167"/>
      <c r="AC69" s="167"/>
      <c r="AD69" s="167"/>
      <c r="AE69" s="167"/>
      <c r="AF69" s="167"/>
      <c r="AG69" s="167"/>
    </row>
    <row r="70" ht="30.0" customHeight="1">
      <c r="A70" s="168" t="s">
        <v>82</v>
      </c>
      <c r="B70" s="195" t="s">
        <v>192</v>
      </c>
      <c r="C70" s="256" t="s">
        <v>193</v>
      </c>
      <c r="D70" s="257" t="s">
        <v>189</v>
      </c>
      <c r="E70" s="176"/>
      <c r="F70" s="177"/>
      <c r="G70" s="173">
        <f t="shared" si="191"/>
        <v>0</v>
      </c>
      <c r="H70" s="176"/>
      <c r="I70" s="177"/>
      <c r="J70" s="173">
        <f t="shared" si="192"/>
        <v>0</v>
      </c>
      <c r="K70" s="176"/>
      <c r="L70" s="177"/>
      <c r="M70" s="173">
        <f t="shared" si="193"/>
        <v>0</v>
      </c>
      <c r="N70" s="176"/>
      <c r="O70" s="177"/>
      <c r="P70" s="173">
        <f t="shared" si="194"/>
        <v>0</v>
      </c>
      <c r="Q70" s="176"/>
      <c r="R70" s="177"/>
      <c r="S70" s="173">
        <f t="shared" si="195"/>
        <v>0</v>
      </c>
      <c r="T70" s="176"/>
      <c r="U70" s="177"/>
      <c r="V70" s="173">
        <f t="shared" si="196"/>
        <v>0</v>
      </c>
      <c r="W70" s="178">
        <f t="shared" si="197"/>
        <v>0</v>
      </c>
      <c r="X70" s="163">
        <f t="shared" si="198"/>
        <v>0</v>
      </c>
      <c r="Y70" s="163">
        <f t="shared" si="161"/>
        <v>0</v>
      </c>
      <c r="Z70" s="164" t="str">
        <f t="shared" si="162"/>
        <v>#DIV/0!</v>
      </c>
      <c r="AA70" s="179"/>
      <c r="AB70" s="167"/>
      <c r="AC70" s="167"/>
      <c r="AD70" s="167"/>
      <c r="AE70" s="167"/>
      <c r="AF70" s="167"/>
      <c r="AG70" s="167"/>
    </row>
    <row r="71" ht="30.0" customHeight="1">
      <c r="A71" s="140" t="s">
        <v>79</v>
      </c>
      <c r="B71" s="196" t="s">
        <v>194</v>
      </c>
      <c r="C71" s="194" t="s">
        <v>195</v>
      </c>
      <c r="D71" s="181"/>
      <c r="E71" s="182">
        <f>SUM(E72:E74)</f>
        <v>0</v>
      </c>
      <c r="F71" s="183"/>
      <c r="G71" s="184">
        <f t="shared" ref="G71:H71" si="199">SUM(G72:G74)</f>
        <v>0</v>
      </c>
      <c r="H71" s="182">
        <f t="shared" si="199"/>
        <v>0</v>
      </c>
      <c r="I71" s="183"/>
      <c r="J71" s="184">
        <f t="shared" ref="J71:K71" si="200">SUM(J72:J74)</f>
        <v>0</v>
      </c>
      <c r="K71" s="182">
        <f t="shared" si="200"/>
        <v>0</v>
      </c>
      <c r="L71" s="183"/>
      <c r="M71" s="184">
        <f t="shared" ref="M71:N71" si="201">SUM(M72:M74)</f>
        <v>0</v>
      </c>
      <c r="N71" s="182">
        <f t="shared" si="201"/>
        <v>0</v>
      </c>
      <c r="O71" s="183"/>
      <c r="P71" s="184">
        <f t="shared" ref="P71:Q71" si="202">SUM(P72:P74)</f>
        <v>0</v>
      </c>
      <c r="Q71" s="182">
        <f t="shared" si="202"/>
        <v>0</v>
      </c>
      <c r="R71" s="183"/>
      <c r="S71" s="184">
        <f t="shared" ref="S71:T71" si="203">SUM(S72:S74)</f>
        <v>0</v>
      </c>
      <c r="T71" s="182">
        <f t="shared" si="203"/>
        <v>0</v>
      </c>
      <c r="U71" s="183"/>
      <c r="V71" s="184">
        <f t="shared" ref="V71:X71" si="204">SUM(V72:V74)</f>
        <v>0</v>
      </c>
      <c r="W71" s="184">
        <f t="shared" si="204"/>
        <v>0</v>
      </c>
      <c r="X71" s="184">
        <f t="shared" si="204"/>
        <v>0</v>
      </c>
      <c r="Y71" s="184">
        <f t="shared" si="161"/>
        <v>0</v>
      </c>
      <c r="Z71" s="184" t="str">
        <f t="shared" si="162"/>
        <v>#DIV/0!</v>
      </c>
      <c r="AA71" s="186"/>
      <c r="AB71" s="150"/>
      <c r="AC71" s="150"/>
      <c r="AD71" s="150"/>
      <c r="AE71" s="150"/>
      <c r="AF71" s="150"/>
      <c r="AG71" s="150"/>
    </row>
    <row r="72" ht="30.0" customHeight="1">
      <c r="A72" s="151" t="s">
        <v>82</v>
      </c>
      <c r="B72" s="152" t="s">
        <v>196</v>
      </c>
      <c r="C72" s="153" t="s">
        <v>197</v>
      </c>
      <c r="D72" s="255" t="s">
        <v>127</v>
      </c>
      <c r="E72" s="160"/>
      <c r="F72" s="161"/>
      <c r="G72" s="157">
        <f t="shared" ref="G72:G74" si="205">E72*F72</f>
        <v>0</v>
      </c>
      <c r="H72" s="160"/>
      <c r="I72" s="161"/>
      <c r="J72" s="157">
        <f t="shared" ref="J72:J74" si="206">H72*I72</f>
        <v>0</v>
      </c>
      <c r="K72" s="160"/>
      <c r="L72" s="161"/>
      <c r="M72" s="157">
        <f t="shared" ref="M72:M74" si="207">K72*L72</f>
        <v>0</v>
      </c>
      <c r="N72" s="160"/>
      <c r="O72" s="161"/>
      <c r="P72" s="157">
        <f t="shared" ref="P72:P74" si="208">N72*O72</f>
        <v>0</v>
      </c>
      <c r="Q72" s="160"/>
      <c r="R72" s="161"/>
      <c r="S72" s="157">
        <f t="shared" ref="S72:S74" si="209">Q72*R72</f>
        <v>0</v>
      </c>
      <c r="T72" s="160"/>
      <c r="U72" s="161"/>
      <c r="V72" s="157">
        <f t="shared" ref="V72:V74" si="210">T72*U72</f>
        <v>0</v>
      </c>
      <c r="W72" s="162">
        <f t="shared" ref="W72:W74" si="211">G72+M72+S72</f>
        <v>0</v>
      </c>
      <c r="X72" s="163">
        <f t="shared" ref="X72:X74" si="212">J72+P72+V72</f>
        <v>0</v>
      </c>
      <c r="Y72" s="163">
        <f t="shared" si="161"/>
        <v>0</v>
      </c>
      <c r="Z72" s="164" t="str">
        <f t="shared" si="162"/>
        <v>#DIV/0!</v>
      </c>
      <c r="AA72" s="165"/>
      <c r="AB72" s="167"/>
      <c r="AC72" s="167"/>
      <c r="AD72" s="167"/>
      <c r="AE72" s="167"/>
      <c r="AF72" s="167"/>
      <c r="AG72" s="167"/>
    </row>
    <row r="73" ht="30.0" customHeight="1">
      <c r="A73" s="151" t="s">
        <v>82</v>
      </c>
      <c r="B73" s="152" t="s">
        <v>198</v>
      </c>
      <c r="C73" s="153" t="s">
        <v>197</v>
      </c>
      <c r="D73" s="255" t="s">
        <v>127</v>
      </c>
      <c r="E73" s="160"/>
      <c r="F73" s="161"/>
      <c r="G73" s="157">
        <f t="shared" si="205"/>
        <v>0</v>
      </c>
      <c r="H73" s="160"/>
      <c r="I73" s="161"/>
      <c r="J73" s="157">
        <f t="shared" si="206"/>
        <v>0</v>
      </c>
      <c r="K73" s="160"/>
      <c r="L73" s="161"/>
      <c r="M73" s="157">
        <f t="shared" si="207"/>
        <v>0</v>
      </c>
      <c r="N73" s="160"/>
      <c r="O73" s="161"/>
      <c r="P73" s="157">
        <f t="shared" si="208"/>
        <v>0</v>
      </c>
      <c r="Q73" s="160"/>
      <c r="R73" s="161"/>
      <c r="S73" s="157">
        <f t="shared" si="209"/>
        <v>0</v>
      </c>
      <c r="T73" s="160"/>
      <c r="U73" s="161"/>
      <c r="V73" s="157">
        <f t="shared" si="210"/>
        <v>0</v>
      </c>
      <c r="W73" s="162">
        <f t="shared" si="211"/>
        <v>0</v>
      </c>
      <c r="X73" s="163">
        <f t="shared" si="212"/>
        <v>0</v>
      </c>
      <c r="Y73" s="163">
        <f t="shared" si="161"/>
        <v>0</v>
      </c>
      <c r="Z73" s="164" t="str">
        <f t="shared" si="162"/>
        <v>#DIV/0!</v>
      </c>
      <c r="AA73" s="165"/>
      <c r="AB73" s="167"/>
      <c r="AC73" s="167"/>
      <c r="AD73" s="167"/>
      <c r="AE73" s="167"/>
      <c r="AF73" s="167"/>
      <c r="AG73" s="167"/>
    </row>
    <row r="74" ht="30.0" customHeight="1">
      <c r="A74" s="168" t="s">
        <v>82</v>
      </c>
      <c r="B74" s="169" t="s">
        <v>199</v>
      </c>
      <c r="C74" s="206" t="s">
        <v>197</v>
      </c>
      <c r="D74" s="257" t="s">
        <v>127</v>
      </c>
      <c r="E74" s="176"/>
      <c r="F74" s="177"/>
      <c r="G74" s="173">
        <f t="shared" si="205"/>
        <v>0</v>
      </c>
      <c r="H74" s="176"/>
      <c r="I74" s="177"/>
      <c r="J74" s="173">
        <f t="shared" si="206"/>
        <v>0</v>
      </c>
      <c r="K74" s="176"/>
      <c r="L74" s="177"/>
      <c r="M74" s="173">
        <f t="shared" si="207"/>
        <v>0</v>
      </c>
      <c r="N74" s="176"/>
      <c r="O74" s="177"/>
      <c r="P74" s="173">
        <f t="shared" si="208"/>
        <v>0</v>
      </c>
      <c r="Q74" s="176"/>
      <c r="R74" s="177"/>
      <c r="S74" s="173">
        <f t="shared" si="209"/>
        <v>0</v>
      </c>
      <c r="T74" s="176"/>
      <c r="U74" s="177"/>
      <c r="V74" s="173">
        <f t="shared" si="210"/>
        <v>0</v>
      </c>
      <c r="W74" s="178">
        <f t="shared" si="211"/>
        <v>0</v>
      </c>
      <c r="X74" s="163">
        <f t="shared" si="212"/>
        <v>0</v>
      </c>
      <c r="Y74" s="163">
        <f t="shared" si="161"/>
        <v>0</v>
      </c>
      <c r="Z74" s="164" t="str">
        <f t="shared" si="162"/>
        <v>#DIV/0!</v>
      </c>
      <c r="AA74" s="179"/>
      <c r="AB74" s="167"/>
      <c r="AC74" s="167"/>
      <c r="AD74" s="167"/>
      <c r="AE74" s="167"/>
      <c r="AF74" s="167"/>
      <c r="AG74" s="167"/>
    </row>
    <row r="75" ht="30.0" customHeight="1">
      <c r="A75" s="140" t="s">
        <v>79</v>
      </c>
      <c r="B75" s="196" t="s">
        <v>200</v>
      </c>
      <c r="C75" s="194" t="s">
        <v>201</v>
      </c>
      <c r="D75" s="181"/>
      <c r="E75" s="182">
        <f>SUM(E76:E78)</f>
        <v>0</v>
      </c>
      <c r="F75" s="183"/>
      <c r="G75" s="184">
        <f t="shared" ref="G75:H75" si="213">SUM(G76:G78)</f>
        <v>0</v>
      </c>
      <c r="H75" s="182">
        <f t="shared" si="213"/>
        <v>0</v>
      </c>
      <c r="I75" s="183"/>
      <c r="J75" s="184">
        <f t="shared" ref="J75:K75" si="214">SUM(J76:J78)</f>
        <v>0</v>
      </c>
      <c r="K75" s="182">
        <f t="shared" si="214"/>
        <v>0</v>
      </c>
      <c r="L75" s="183"/>
      <c r="M75" s="184">
        <f t="shared" ref="M75:N75" si="215">SUM(M76:M78)</f>
        <v>0</v>
      </c>
      <c r="N75" s="182">
        <f t="shared" si="215"/>
        <v>0</v>
      </c>
      <c r="O75" s="183"/>
      <c r="P75" s="184">
        <f t="shared" ref="P75:Q75" si="216">SUM(P76:P78)</f>
        <v>0</v>
      </c>
      <c r="Q75" s="182">
        <f t="shared" si="216"/>
        <v>0</v>
      </c>
      <c r="R75" s="183"/>
      <c r="S75" s="184">
        <f t="shared" ref="S75:T75" si="217">SUM(S76:S78)</f>
        <v>0</v>
      </c>
      <c r="T75" s="182">
        <f t="shared" si="217"/>
        <v>0</v>
      </c>
      <c r="U75" s="183"/>
      <c r="V75" s="184">
        <f t="shared" ref="V75:X75" si="218">SUM(V76:V78)</f>
        <v>0</v>
      </c>
      <c r="W75" s="184">
        <f t="shared" si="218"/>
        <v>0</v>
      </c>
      <c r="X75" s="184">
        <f t="shared" si="218"/>
        <v>0</v>
      </c>
      <c r="Y75" s="184">
        <f t="shared" si="161"/>
        <v>0</v>
      </c>
      <c r="Z75" s="184" t="str">
        <f t="shared" si="162"/>
        <v>#DIV/0!</v>
      </c>
      <c r="AA75" s="186"/>
      <c r="AB75" s="150"/>
      <c r="AC75" s="150"/>
      <c r="AD75" s="150"/>
      <c r="AE75" s="150"/>
      <c r="AF75" s="150"/>
      <c r="AG75" s="150"/>
    </row>
    <row r="76" ht="30.0" customHeight="1">
      <c r="A76" s="151" t="s">
        <v>82</v>
      </c>
      <c r="B76" s="152" t="s">
        <v>202</v>
      </c>
      <c r="C76" s="153" t="s">
        <v>197</v>
      </c>
      <c r="D76" s="255" t="s">
        <v>127</v>
      </c>
      <c r="E76" s="160"/>
      <c r="F76" s="161"/>
      <c r="G76" s="157">
        <f t="shared" ref="G76:G78" si="219">E76*F76</f>
        <v>0</v>
      </c>
      <c r="H76" s="160"/>
      <c r="I76" s="161"/>
      <c r="J76" s="157">
        <f t="shared" ref="J76:J78" si="220">H76*I76</f>
        <v>0</v>
      </c>
      <c r="K76" s="160"/>
      <c r="L76" s="161"/>
      <c r="M76" s="157">
        <f t="shared" ref="M76:M78" si="221">K76*L76</f>
        <v>0</v>
      </c>
      <c r="N76" s="160"/>
      <c r="O76" s="161"/>
      <c r="P76" s="157">
        <f t="shared" ref="P76:P78" si="222">N76*O76</f>
        <v>0</v>
      </c>
      <c r="Q76" s="160"/>
      <c r="R76" s="161"/>
      <c r="S76" s="157">
        <f t="shared" ref="S76:S78" si="223">Q76*R76</f>
        <v>0</v>
      </c>
      <c r="T76" s="160"/>
      <c r="U76" s="161"/>
      <c r="V76" s="157">
        <f t="shared" ref="V76:V78" si="224">T76*U76</f>
        <v>0</v>
      </c>
      <c r="W76" s="162">
        <f t="shared" ref="W76:W78" si="225">G76+M76+S76</f>
        <v>0</v>
      </c>
      <c r="X76" s="163">
        <f t="shared" ref="X76:X78" si="226">J76+P76+V76</f>
        <v>0</v>
      </c>
      <c r="Y76" s="163">
        <f t="shared" si="161"/>
        <v>0</v>
      </c>
      <c r="Z76" s="164" t="str">
        <f t="shared" si="162"/>
        <v>#DIV/0!</v>
      </c>
      <c r="AA76" s="165"/>
      <c r="AB76" s="167"/>
      <c r="AC76" s="167"/>
      <c r="AD76" s="167"/>
      <c r="AE76" s="167"/>
      <c r="AF76" s="167"/>
      <c r="AG76" s="167"/>
    </row>
    <row r="77" ht="30.0" customHeight="1">
      <c r="A77" s="151" t="s">
        <v>82</v>
      </c>
      <c r="B77" s="152" t="s">
        <v>203</v>
      </c>
      <c r="C77" s="153" t="s">
        <v>197</v>
      </c>
      <c r="D77" s="255" t="s">
        <v>127</v>
      </c>
      <c r="E77" s="160"/>
      <c r="F77" s="161"/>
      <c r="G77" s="157">
        <f t="shared" si="219"/>
        <v>0</v>
      </c>
      <c r="H77" s="160"/>
      <c r="I77" s="161"/>
      <c r="J77" s="157">
        <f t="shared" si="220"/>
        <v>0</v>
      </c>
      <c r="K77" s="160"/>
      <c r="L77" s="161"/>
      <c r="M77" s="157">
        <f t="shared" si="221"/>
        <v>0</v>
      </c>
      <c r="N77" s="160"/>
      <c r="O77" s="161"/>
      <c r="P77" s="157">
        <f t="shared" si="222"/>
        <v>0</v>
      </c>
      <c r="Q77" s="160"/>
      <c r="R77" s="161"/>
      <c r="S77" s="157">
        <f t="shared" si="223"/>
        <v>0</v>
      </c>
      <c r="T77" s="160"/>
      <c r="U77" s="161"/>
      <c r="V77" s="157">
        <f t="shared" si="224"/>
        <v>0</v>
      </c>
      <c r="W77" s="162">
        <f t="shared" si="225"/>
        <v>0</v>
      </c>
      <c r="X77" s="163">
        <f t="shared" si="226"/>
        <v>0</v>
      </c>
      <c r="Y77" s="163">
        <f t="shared" si="161"/>
        <v>0</v>
      </c>
      <c r="Z77" s="164" t="str">
        <f t="shared" si="162"/>
        <v>#DIV/0!</v>
      </c>
      <c r="AA77" s="165"/>
      <c r="AB77" s="167"/>
      <c r="AC77" s="167"/>
      <c r="AD77" s="167"/>
      <c r="AE77" s="167"/>
      <c r="AF77" s="167"/>
      <c r="AG77" s="167"/>
    </row>
    <row r="78" ht="30.0" customHeight="1">
      <c r="A78" s="168" t="s">
        <v>82</v>
      </c>
      <c r="B78" s="195" t="s">
        <v>204</v>
      </c>
      <c r="C78" s="206" t="s">
        <v>197</v>
      </c>
      <c r="D78" s="257" t="s">
        <v>127</v>
      </c>
      <c r="E78" s="176"/>
      <c r="F78" s="177"/>
      <c r="G78" s="173">
        <f t="shared" si="219"/>
        <v>0</v>
      </c>
      <c r="H78" s="176"/>
      <c r="I78" s="177"/>
      <c r="J78" s="173">
        <f t="shared" si="220"/>
        <v>0</v>
      </c>
      <c r="K78" s="176"/>
      <c r="L78" s="177"/>
      <c r="M78" s="173">
        <f t="shared" si="221"/>
        <v>0</v>
      </c>
      <c r="N78" s="176"/>
      <c r="O78" s="177"/>
      <c r="P78" s="173">
        <f t="shared" si="222"/>
        <v>0</v>
      </c>
      <c r="Q78" s="176"/>
      <c r="R78" s="177"/>
      <c r="S78" s="173">
        <f t="shared" si="223"/>
        <v>0</v>
      </c>
      <c r="T78" s="176"/>
      <c r="U78" s="177"/>
      <c r="V78" s="173">
        <f t="shared" si="224"/>
        <v>0</v>
      </c>
      <c r="W78" s="178">
        <f t="shared" si="225"/>
        <v>0</v>
      </c>
      <c r="X78" s="163">
        <f t="shared" si="226"/>
        <v>0</v>
      </c>
      <c r="Y78" s="211">
        <f t="shared" si="161"/>
        <v>0</v>
      </c>
      <c r="Z78" s="164" t="str">
        <f t="shared" si="162"/>
        <v>#DIV/0!</v>
      </c>
      <c r="AA78" s="179"/>
      <c r="AB78" s="167"/>
      <c r="AC78" s="167"/>
      <c r="AD78" s="167"/>
      <c r="AE78" s="167"/>
      <c r="AF78" s="167"/>
      <c r="AG78" s="167"/>
    </row>
    <row r="79" ht="30.0" customHeight="1">
      <c r="A79" s="212" t="s">
        <v>205</v>
      </c>
      <c r="B79" s="213"/>
      <c r="C79" s="214"/>
      <c r="D79" s="215"/>
      <c r="E79" s="219">
        <f>E75+E71+E67+E63+E59</f>
        <v>0</v>
      </c>
      <c r="F79" s="238"/>
      <c r="G79" s="218">
        <f t="shared" ref="G79:H79" si="227">G75+G71+G67+G63+G59</f>
        <v>0</v>
      </c>
      <c r="H79" s="219">
        <f t="shared" si="227"/>
        <v>0</v>
      </c>
      <c r="I79" s="238"/>
      <c r="J79" s="218">
        <f t="shared" ref="J79:K79" si="228">J75+J71+J67+J63+J59</f>
        <v>0</v>
      </c>
      <c r="K79" s="239">
        <f t="shared" si="228"/>
        <v>0</v>
      </c>
      <c r="L79" s="238"/>
      <c r="M79" s="218">
        <f t="shared" ref="M79:N79" si="229">M75+M71+M67+M63+M59</f>
        <v>0</v>
      </c>
      <c r="N79" s="239">
        <f t="shared" si="229"/>
        <v>0</v>
      </c>
      <c r="O79" s="238"/>
      <c r="P79" s="218">
        <f t="shared" ref="P79:Q79" si="230">P75+P71+P67+P63+P59</f>
        <v>0</v>
      </c>
      <c r="Q79" s="239">
        <f t="shared" si="230"/>
        <v>0</v>
      </c>
      <c r="R79" s="238"/>
      <c r="S79" s="218">
        <f t="shared" ref="S79:T79" si="231">S75+S71+S67+S63+S59</f>
        <v>0</v>
      </c>
      <c r="T79" s="239">
        <f t="shared" si="231"/>
        <v>0</v>
      </c>
      <c r="U79" s="238"/>
      <c r="V79" s="218">
        <f t="shared" ref="V79:X79" si="232">V75+V71+V67+V63+V59</f>
        <v>0</v>
      </c>
      <c r="W79" s="240">
        <f t="shared" si="232"/>
        <v>0</v>
      </c>
      <c r="X79" s="258">
        <f t="shared" si="232"/>
        <v>0</v>
      </c>
      <c r="Y79" s="259">
        <f t="shared" si="161"/>
        <v>0</v>
      </c>
      <c r="Z79" s="259" t="str">
        <f t="shared" si="162"/>
        <v>#DIV/0!</v>
      </c>
      <c r="AA79" s="223"/>
      <c r="AB79" s="10"/>
      <c r="AC79" s="10"/>
      <c r="AD79" s="10"/>
      <c r="AE79" s="10"/>
      <c r="AF79" s="10"/>
      <c r="AG79" s="10"/>
    </row>
    <row r="80" ht="30.0" customHeight="1">
      <c r="A80" s="260" t="s">
        <v>77</v>
      </c>
      <c r="B80" s="261">
        <v>5.0</v>
      </c>
      <c r="C80" s="262" t="s">
        <v>206</v>
      </c>
      <c r="D80" s="13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8"/>
      <c r="X80" s="138"/>
      <c r="Y80" s="263"/>
      <c r="Z80" s="138"/>
      <c r="AA80" s="139"/>
      <c r="AB80" s="10"/>
      <c r="AC80" s="10"/>
      <c r="AD80" s="10"/>
      <c r="AE80" s="10"/>
      <c r="AF80" s="10"/>
      <c r="AG80" s="10"/>
    </row>
    <row r="81" ht="30.0" customHeight="1">
      <c r="A81" s="140" t="s">
        <v>79</v>
      </c>
      <c r="B81" s="196" t="s">
        <v>207</v>
      </c>
      <c r="C81" s="180" t="s">
        <v>208</v>
      </c>
      <c r="D81" s="181"/>
      <c r="E81" s="182">
        <f>SUM(E82:E84)</f>
        <v>0</v>
      </c>
      <c r="F81" s="183"/>
      <c r="G81" s="184">
        <f t="shared" ref="G81:H81" si="233">SUM(G82:G84)</f>
        <v>0</v>
      </c>
      <c r="H81" s="182">
        <f t="shared" si="233"/>
        <v>0</v>
      </c>
      <c r="I81" s="183"/>
      <c r="J81" s="184">
        <f t="shared" ref="J81:K81" si="234">SUM(J82:J84)</f>
        <v>0</v>
      </c>
      <c r="K81" s="182">
        <f t="shared" si="234"/>
        <v>0</v>
      </c>
      <c r="L81" s="183"/>
      <c r="M81" s="184">
        <f t="shared" ref="M81:N81" si="235">SUM(M82:M84)</f>
        <v>0</v>
      </c>
      <c r="N81" s="182">
        <f t="shared" si="235"/>
        <v>0</v>
      </c>
      <c r="O81" s="183"/>
      <c r="P81" s="184">
        <f t="shared" ref="P81:Q81" si="236">SUM(P82:P84)</f>
        <v>0</v>
      </c>
      <c r="Q81" s="182">
        <f t="shared" si="236"/>
        <v>0</v>
      </c>
      <c r="R81" s="183"/>
      <c r="S81" s="184">
        <f t="shared" ref="S81:T81" si="237">SUM(S82:S84)</f>
        <v>0</v>
      </c>
      <c r="T81" s="182">
        <f t="shared" si="237"/>
        <v>0</v>
      </c>
      <c r="U81" s="183"/>
      <c r="V81" s="184">
        <f t="shared" ref="V81:X81" si="238">SUM(V82:V84)</f>
        <v>0</v>
      </c>
      <c r="W81" s="264">
        <f t="shared" si="238"/>
        <v>0</v>
      </c>
      <c r="X81" s="264">
        <f t="shared" si="238"/>
        <v>0</v>
      </c>
      <c r="Y81" s="264">
        <f t="shared" ref="Y81:Y93" si="239">W81-X81</f>
        <v>0</v>
      </c>
      <c r="Z81" s="148" t="str">
        <f t="shared" ref="Z81:Z93" si="240">Y81/W81</f>
        <v>#DIV/0!</v>
      </c>
      <c r="AA81" s="186"/>
      <c r="AB81" s="167"/>
      <c r="AC81" s="167"/>
      <c r="AD81" s="167"/>
      <c r="AE81" s="167"/>
      <c r="AF81" s="167"/>
      <c r="AG81" s="167"/>
    </row>
    <row r="82" ht="30.0" customHeight="1">
      <c r="A82" s="151" t="s">
        <v>82</v>
      </c>
      <c r="B82" s="152" t="s">
        <v>209</v>
      </c>
      <c r="C82" s="265" t="s">
        <v>210</v>
      </c>
      <c r="D82" s="255" t="s">
        <v>211</v>
      </c>
      <c r="E82" s="160"/>
      <c r="F82" s="161"/>
      <c r="G82" s="157">
        <f t="shared" ref="G82:G84" si="241">E82*F82</f>
        <v>0</v>
      </c>
      <c r="H82" s="160"/>
      <c r="I82" s="161"/>
      <c r="J82" s="157">
        <f t="shared" ref="J82:J84" si="242">H82*I82</f>
        <v>0</v>
      </c>
      <c r="K82" s="160"/>
      <c r="L82" s="161"/>
      <c r="M82" s="157">
        <f t="shared" ref="M82:M84" si="243">K82*L82</f>
        <v>0</v>
      </c>
      <c r="N82" s="160"/>
      <c r="O82" s="161"/>
      <c r="P82" s="157">
        <f t="shared" ref="P82:P84" si="244">N82*O82</f>
        <v>0</v>
      </c>
      <c r="Q82" s="160"/>
      <c r="R82" s="161"/>
      <c r="S82" s="157">
        <f t="shared" ref="S82:S84" si="245">Q82*R82</f>
        <v>0</v>
      </c>
      <c r="T82" s="160"/>
      <c r="U82" s="161"/>
      <c r="V82" s="157">
        <f t="shared" ref="V82:V84" si="246">T82*U82</f>
        <v>0</v>
      </c>
      <c r="W82" s="162">
        <f t="shared" ref="W82:W84" si="247">G82+M82+S82</f>
        <v>0</v>
      </c>
      <c r="X82" s="163">
        <f t="shared" ref="X82:X84" si="248">J82+P82+V82</f>
        <v>0</v>
      </c>
      <c r="Y82" s="163">
        <f t="shared" si="239"/>
        <v>0</v>
      </c>
      <c r="Z82" s="164" t="str">
        <f t="shared" si="240"/>
        <v>#DIV/0!</v>
      </c>
      <c r="AA82" s="165"/>
      <c r="AB82" s="167"/>
      <c r="AC82" s="167"/>
      <c r="AD82" s="167"/>
      <c r="AE82" s="167"/>
      <c r="AF82" s="167"/>
      <c r="AG82" s="167"/>
    </row>
    <row r="83" ht="30.0" customHeight="1">
      <c r="A83" s="151" t="s">
        <v>82</v>
      </c>
      <c r="B83" s="152" t="s">
        <v>212</v>
      </c>
      <c r="C83" s="265" t="s">
        <v>210</v>
      </c>
      <c r="D83" s="255" t="s">
        <v>211</v>
      </c>
      <c r="E83" s="160"/>
      <c r="F83" s="161"/>
      <c r="G83" s="157">
        <f t="shared" si="241"/>
        <v>0</v>
      </c>
      <c r="H83" s="160"/>
      <c r="I83" s="161"/>
      <c r="J83" s="157">
        <f t="shared" si="242"/>
        <v>0</v>
      </c>
      <c r="K83" s="160"/>
      <c r="L83" s="161"/>
      <c r="M83" s="157">
        <f t="shared" si="243"/>
        <v>0</v>
      </c>
      <c r="N83" s="160"/>
      <c r="O83" s="161"/>
      <c r="P83" s="157">
        <f t="shared" si="244"/>
        <v>0</v>
      </c>
      <c r="Q83" s="160"/>
      <c r="R83" s="161"/>
      <c r="S83" s="157">
        <f t="shared" si="245"/>
        <v>0</v>
      </c>
      <c r="T83" s="160"/>
      <c r="U83" s="161"/>
      <c r="V83" s="157">
        <f t="shared" si="246"/>
        <v>0</v>
      </c>
      <c r="W83" s="162">
        <f t="shared" si="247"/>
        <v>0</v>
      </c>
      <c r="X83" s="163">
        <f t="shared" si="248"/>
        <v>0</v>
      </c>
      <c r="Y83" s="163">
        <f t="shared" si="239"/>
        <v>0</v>
      </c>
      <c r="Z83" s="164" t="str">
        <f t="shared" si="240"/>
        <v>#DIV/0!</v>
      </c>
      <c r="AA83" s="165"/>
      <c r="AB83" s="167"/>
      <c r="AC83" s="167"/>
      <c r="AD83" s="167"/>
      <c r="AE83" s="167"/>
      <c r="AF83" s="167"/>
      <c r="AG83" s="167"/>
    </row>
    <row r="84" ht="30.0" customHeight="1">
      <c r="A84" s="168" t="s">
        <v>82</v>
      </c>
      <c r="B84" s="169" t="s">
        <v>213</v>
      </c>
      <c r="C84" s="265" t="s">
        <v>210</v>
      </c>
      <c r="D84" s="257" t="s">
        <v>211</v>
      </c>
      <c r="E84" s="176"/>
      <c r="F84" s="177"/>
      <c r="G84" s="173">
        <f t="shared" si="241"/>
        <v>0</v>
      </c>
      <c r="H84" s="176"/>
      <c r="I84" s="177"/>
      <c r="J84" s="173">
        <f t="shared" si="242"/>
        <v>0</v>
      </c>
      <c r="K84" s="176"/>
      <c r="L84" s="177"/>
      <c r="M84" s="173">
        <f t="shared" si="243"/>
        <v>0</v>
      </c>
      <c r="N84" s="176"/>
      <c r="O84" s="177"/>
      <c r="P84" s="173">
        <f t="shared" si="244"/>
        <v>0</v>
      </c>
      <c r="Q84" s="176"/>
      <c r="R84" s="177"/>
      <c r="S84" s="173">
        <f t="shared" si="245"/>
        <v>0</v>
      </c>
      <c r="T84" s="176"/>
      <c r="U84" s="177"/>
      <c r="V84" s="173">
        <f t="shared" si="246"/>
        <v>0</v>
      </c>
      <c r="W84" s="178">
        <f t="shared" si="247"/>
        <v>0</v>
      </c>
      <c r="X84" s="163">
        <f t="shared" si="248"/>
        <v>0</v>
      </c>
      <c r="Y84" s="163">
        <f t="shared" si="239"/>
        <v>0</v>
      </c>
      <c r="Z84" s="164" t="str">
        <f t="shared" si="240"/>
        <v>#DIV/0!</v>
      </c>
      <c r="AA84" s="179"/>
      <c r="AB84" s="167"/>
      <c r="AC84" s="167"/>
      <c r="AD84" s="167"/>
      <c r="AE84" s="167"/>
      <c r="AF84" s="167"/>
      <c r="AG84" s="167"/>
    </row>
    <row r="85" ht="30.0" customHeight="1">
      <c r="A85" s="140" t="s">
        <v>79</v>
      </c>
      <c r="B85" s="196" t="s">
        <v>214</v>
      </c>
      <c r="C85" s="180" t="s">
        <v>215</v>
      </c>
      <c r="D85" s="266"/>
      <c r="E85" s="267">
        <f>SUM(E86:E88)</f>
        <v>0</v>
      </c>
      <c r="F85" s="183"/>
      <c r="G85" s="184">
        <f t="shared" ref="G85:H85" si="249">SUM(G86:G88)</f>
        <v>0</v>
      </c>
      <c r="H85" s="267">
        <f t="shared" si="249"/>
        <v>0</v>
      </c>
      <c r="I85" s="183"/>
      <c r="J85" s="184">
        <f t="shared" ref="J85:K85" si="250">SUM(J86:J88)</f>
        <v>0</v>
      </c>
      <c r="K85" s="267">
        <f t="shared" si="250"/>
        <v>0</v>
      </c>
      <c r="L85" s="183"/>
      <c r="M85" s="184">
        <f t="shared" ref="M85:N85" si="251">SUM(M86:M88)</f>
        <v>0</v>
      </c>
      <c r="N85" s="267">
        <f t="shared" si="251"/>
        <v>0</v>
      </c>
      <c r="O85" s="183"/>
      <c r="P85" s="184">
        <f t="shared" ref="P85:Q85" si="252">SUM(P86:P88)</f>
        <v>0</v>
      </c>
      <c r="Q85" s="267">
        <f t="shared" si="252"/>
        <v>0</v>
      </c>
      <c r="R85" s="183"/>
      <c r="S85" s="184">
        <f t="shared" ref="S85:T85" si="253">SUM(S86:S88)</f>
        <v>0</v>
      </c>
      <c r="T85" s="267">
        <f t="shared" si="253"/>
        <v>0</v>
      </c>
      <c r="U85" s="183"/>
      <c r="V85" s="184">
        <f t="shared" ref="V85:X85" si="254">SUM(V86:V88)</f>
        <v>0</v>
      </c>
      <c r="W85" s="264">
        <f t="shared" si="254"/>
        <v>0</v>
      </c>
      <c r="X85" s="264">
        <f t="shared" si="254"/>
        <v>0</v>
      </c>
      <c r="Y85" s="264">
        <f t="shared" si="239"/>
        <v>0</v>
      </c>
      <c r="Z85" s="264" t="str">
        <f t="shared" si="240"/>
        <v>#DIV/0!</v>
      </c>
      <c r="AA85" s="186"/>
      <c r="AB85" s="167"/>
      <c r="AC85" s="167"/>
      <c r="AD85" s="167"/>
      <c r="AE85" s="167"/>
      <c r="AF85" s="167"/>
      <c r="AG85" s="167"/>
    </row>
    <row r="86" ht="30.0" customHeight="1">
      <c r="A86" s="151" t="s">
        <v>82</v>
      </c>
      <c r="B86" s="152" t="s">
        <v>216</v>
      </c>
      <c r="C86" s="265" t="s">
        <v>217</v>
      </c>
      <c r="D86" s="268" t="s">
        <v>127</v>
      </c>
      <c r="E86" s="160"/>
      <c r="F86" s="161"/>
      <c r="G86" s="157">
        <f t="shared" ref="G86:G88" si="255">E86*F86</f>
        <v>0</v>
      </c>
      <c r="H86" s="160"/>
      <c r="I86" s="161"/>
      <c r="J86" s="157">
        <f t="shared" ref="J86:J88" si="256">H86*I86</f>
        <v>0</v>
      </c>
      <c r="K86" s="160"/>
      <c r="L86" s="161"/>
      <c r="M86" s="157">
        <f t="shared" ref="M86:M88" si="257">K86*L86</f>
        <v>0</v>
      </c>
      <c r="N86" s="160"/>
      <c r="O86" s="161"/>
      <c r="P86" s="157">
        <f t="shared" ref="P86:P88" si="258">N86*O86</f>
        <v>0</v>
      </c>
      <c r="Q86" s="160"/>
      <c r="R86" s="161"/>
      <c r="S86" s="157">
        <f t="shared" ref="S86:S88" si="259">Q86*R86</f>
        <v>0</v>
      </c>
      <c r="T86" s="160"/>
      <c r="U86" s="161"/>
      <c r="V86" s="157">
        <f t="shared" ref="V86:V88" si="260">T86*U86</f>
        <v>0</v>
      </c>
      <c r="W86" s="162">
        <f t="shared" ref="W86:W88" si="261">G86+M86+S86</f>
        <v>0</v>
      </c>
      <c r="X86" s="163">
        <f t="shared" ref="X86:X88" si="262">J86+P86+V86</f>
        <v>0</v>
      </c>
      <c r="Y86" s="163">
        <f t="shared" si="239"/>
        <v>0</v>
      </c>
      <c r="Z86" s="164" t="str">
        <f t="shared" si="240"/>
        <v>#DIV/0!</v>
      </c>
      <c r="AA86" s="165"/>
      <c r="AB86" s="167"/>
      <c r="AC86" s="167"/>
      <c r="AD86" s="167"/>
      <c r="AE86" s="167"/>
      <c r="AF86" s="167"/>
      <c r="AG86" s="167"/>
    </row>
    <row r="87" ht="30.0" customHeight="1">
      <c r="A87" s="151" t="s">
        <v>82</v>
      </c>
      <c r="B87" s="152" t="s">
        <v>218</v>
      </c>
      <c r="C87" s="153" t="s">
        <v>217</v>
      </c>
      <c r="D87" s="255" t="s">
        <v>127</v>
      </c>
      <c r="E87" s="160"/>
      <c r="F87" s="161"/>
      <c r="G87" s="157">
        <f t="shared" si="255"/>
        <v>0</v>
      </c>
      <c r="H87" s="160"/>
      <c r="I87" s="161"/>
      <c r="J87" s="157">
        <f t="shared" si="256"/>
        <v>0</v>
      </c>
      <c r="K87" s="160"/>
      <c r="L87" s="161"/>
      <c r="M87" s="157">
        <f t="shared" si="257"/>
        <v>0</v>
      </c>
      <c r="N87" s="160"/>
      <c r="O87" s="161"/>
      <c r="P87" s="157">
        <f t="shared" si="258"/>
        <v>0</v>
      </c>
      <c r="Q87" s="160"/>
      <c r="R87" s="161"/>
      <c r="S87" s="157">
        <f t="shared" si="259"/>
        <v>0</v>
      </c>
      <c r="T87" s="160"/>
      <c r="U87" s="161"/>
      <c r="V87" s="157">
        <f t="shared" si="260"/>
        <v>0</v>
      </c>
      <c r="W87" s="162">
        <f t="shared" si="261"/>
        <v>0</v>
      </c>
      <c r="X87" s="163">
        <f t="shared" si="262"/>
        <v>0</v>
      </c>
      <c r="Y87" s="163">
        <f t="shared" si="239"/>
        <v>0</v>
      </c>
      <c r="Z87" s="164" t="str">
        <f t="shared" si="240"/>
        <v>#DIV/0!</v>
      </c>
      <c r="AA87" s="165"/>
      <c r="AB87" s="167"/>
      <c r="AC87" s="167"/>
      <c r="AD87" s="167"/>
      <c r="AE87" s="167"/>
      <c r="AF87" s="167"/>
      <c r="AG87" s="167"/>
    </row>
    <row r="88" ht="30.0" customHeight="1">
      <c r="A88" s="168" t="s">
        <v>82</v>
      </c>
      <c r="B88" s="169" t="s">
        <v>219</v>
      </c>
      <c r="C88" s="206" t="s">
        <v>217</v>
      </c>
      <c r="D88" s="257" t="s">
        <v>127</v>
      </c>
      <c r="E88" s="176"/>
      <c r="F88" s="177"/>
      <c r="G88" s="173">
        <f t="shared" si="255"/>
        <v>0</v>
      </c>
      <c r="H88" s="176"/>
      <c r="I88" s="177"/>
      <c r="J88" s="173">
        <f t="shared" si="256"/>
        <v>0</v>
      </c>
      <c r="K88" s="176"/>
      <c r="L88" s="177"/>
      <c r="M88" s="173">
        <f t="shared" si="257"/>
        <v>0</v>
      </c>
      <c r="N88" s="176"/>
      <c r="O88" s="177"/>
      <c r="P88" s="173">
        <f t="shared" si="258"/>
        <v>0</v>
      </c>
      <c r="Q88" s="176"/>
      <c r="R88" s="177"/>
      <c r="S88" s="173">
        <f t="shared" si="259"/>
        <v>0</v>
      </c>
      <c r="T88" s="176"/>
      <c r="U88" s="177"/>
      <c r="V88" s="173">
        <f t="shared" si="260"/>
        <v>0</v>
      </c>
      <c r="W88" s="178">
        <f t="shared" si="261"/>
        <v>0</v>
      </c>
      <c r="X88" s="163">
        <f t="shared" si="262"/>
        <v>0</v>
      </c>
      <c r="Y88" s="163">
        <f t="shared" si="239"/>
        <v>0</v>
      </c>
      <c r="Z88" s="164" t="str">
        <f t="shared" si="240"/>
        <v>#DIV/0!</v>
      </c>
      <c r="AA88" s="179"/>
      <c r="AB88" s="167"/>
      <c r="AC88" s="167"/>
      <c r="AD88" s="167"/>
      <c r="AE88" s="167"/>
      <c r="AF88" s="167"/>
      <c r="AG88" s="167"/>
    </row>
    <row r="89" ht="30.0" customHeight="1">
      <c r="A89" s="140" t="s">
        <v>79</v>
      </c>
      <c r="B89" s="196" t="s">
        <v>220</v>
      </c>
      <c r="C89" s="269" t="s">
        <v>221</v>
      </c>
      <c r="D89" s="270"/>
      <c r="E89" s="267">
        <f>SUM(E90:E92)</f>
        <v>0</v>
      </c>
      <c r="F89" s="183"/>
      <c r="G89" s="184">
        <f t="shared" ref="G89:H89" si="263">SUM(G90:G92)</f>
        <v>0</v>
      </c>
      <c r="H89" s="267">
        <f t="shared" si="263"/>
        <v>0</v>
      </c>
      <c r="I89" s="183"/>
      <c r="J89" s="184">
        <f t="shared" ref="J89:K89" si="264">SUM(J90:J92)</f>
        <v>0</v>
      </c>
      <c r="K89" s="267">
        <f t="shared" si="264"/>
        <v>0</v>
      </c>
      <c r="L89" s="183"/>
      <c r="M89" s="184">
        <f t="shared" ref="M89:N89" si="265">SUM(M90:M92)</f>
        <v>0</v>
      </c>
      <c r="N89" s="267">
        <f t="shared" si="265"/>
        <v>0</v>
      </c>
      <c r="O89" s="183"/>
      <c r="P89" s="184">
        <f t="shared" ref="P89:Q89" si="266">SUM(P90:P92)</f>
        <v>0</v>
      </c>
      <c r="Q89" s="267">
        <f t="shared" si="266"/>
        <v>0</v>
      </c>
      <c r="R89" s="183"/>
      <c r="S89" s="184">
        <f t="shared" ref="S89:T89" si="267">SUM(S90:S92)</f>
        <v>0</v>
      </c>
      <c r="T89" s="267">
        <f t="shared" si="267"/>
        <v>0</v>
      </c>
      <c r="U89" s="183"/>
      <c r="V89" s="184">
        <f t="shared" ref="V89:X89" si="268">SUM(V90:V92)</f>
        <v>0</v>
      </c>
      <c r="W89" s="264">
        <f t="shared" si="268"/>
        <v>0</v>
      </c>
      <c r="X89" s="264">
        <f t="shared" si="268"/>
        <v>0</v>
      </c>
      <c r="Y89" s="264">
        <f t="shared" si="239"/>
        <v>0</v>
      </c>
      <c r="Z89" s="264" t="str">
        <f t="shared" si="240"/>
        <v>#DIV/0!</v>
      </c>
      <c r="AA89" s="186"/>
      <c r="AB89" s="167"/>
      <c r="AC89" s="167"/>
      <c r="AD89" s="167"/>
      <c r="AE89" s="167"/>
      <c r="AF89" s="167"/>
      <c r="AG89" s="167"/>
    </row>
    <row r="90" ht="30.0" customHeight="1">
      <c r="A90" s="151" t="s">
        <v>82</v>
      </c>
      <c r="B90" s="152" t="s">
        <v>222</v>
      </c>
      <c r="C90" s="271" t="s">
        <v>140</v>
      </c>
      <c r="D90" s="272" t="s">
        <v>137</v>
      </c>
      <c r="E90" s="160"/>
      <c r="F90" s="161"/>
      <c r="G90" s="157">
        <f t="shared" ref="G90:G92" si="269">E90*F90</f>
        <v>0</v>
      </c>
      <c r="H90" s="160"/>
      <c r="I90" s="161"/>
      <c r="J90" s="157">
        <f t="shared" ref="J90:J92" si="270">H90*I90</f>
        <v>0</v>
      </c>
      <c r="K90" s="160"/>
      <c r="L90" s="161"/>
      <c r="M90" s="157">
        <f t="shared" ref="M90:M92" si="271">K90*L90</f>
        <v>0</v>
      </c>
      <c r="N90" s="160"/>
      <c r="O90" s="161"/>
      <c r="P90" s="157">
        <f t="shared" ref="P90:P92" si="272">N90*O90</f>
        <v>0</v>
      </c>
      <c r="Q90" s="160"/>
      <c r="R90" s="161"/>
      <c r="S90" s="157">
        <f t="shared" ref="S90:S92" si="273">Q90*R90</f>
        <v>0</v>
      </c>
      <c r="T90" s="160"/>
      <c r="U90" s="161"/>
      <c r="V90" s="157">
        <f t="shared" ref="V90:V92" si="274">T90*U90</f>
        <v>0</v>
      </c>
      <c r="W90" s="162">
        <f t="shared" ref="W90:W92" si="275">G90+M90+S90</f>
        <v>0</v>
      </c>
      <c r="X90" s="163">
        <f t="shared" ref="X90:X92" si="276">J90+P90+V90</f>
        <v>0</v>
      </c>
      <c r="Y90" s="163">
        <f t="shared" si="239"/>
        <v>0</v>
      </c>
      <c r="Z90" s="164" t="str">
        <f t="shared" si="240"/>
        <v>#DIV/0!</v>
      </c>
      <c r="AA90" s="165"/>
      <c r="AB90" s="166"/>
      <c r="AC90" s="167"/>
      <c r="AD90" s="167"/>
      <c r="AE90" s="167"/>
      <c r="AF90" s="167"/>
      <c r="AG90" s="167"/>
    </row>
    <row r="91" ht="30.0" customHeight="1">
      <c r="A91" s="151" t="s">
        <v>82</v>
      </c>
      <c r="B91" s="152" t="s">
        <v>223</v>
      </c>
      <c r="C91" s="271" t="s">
        <v>140</v>
      </c>
      <c r="D91" s="272" t="s">
        <v>137</v>
      </c>
      <c r="E91" s="160"/>
      <c r="F91" s="161"/>
      <c r="G91" s="157">
        <f t="shared" si="269"/>
        <v>0</v>
      </c>
      <c r="H91" s="160"/>
      <c r="I91" s="161"/>
      <c r="J91" s="157">
        <f t="shared" si="270"/>
        <v>0</v>
      </c>
      <c r="K91" s="160"/>
      <c r="L91" s="161"/>
      <c r="M91" s="157">
        <f t="shared" si="271"/>
        <v>0</v>
      </c>
      <c r="N91" s="160"/>
      <c r="O91" s="161"/>
      <c r="P91" s="157">
        <f t="shared" si="272"/>
        <v>0</v>
      </c>
      <c r="Q91" s="160"/>
      <c r="R91" s="161"/>
      <c r="S91" s="157">
        <f t="shared" si="273"/>
        <v>0</v>
      </c>
      <c r="T91" s="160"/>
      <c r="U91" s="161"/>
      <c r="V91" s="157">
        <f t="shared" si="274"/>
        <v>0</v>
      </c>
      <c r="W91" s="162">
        <f t="shared" si="275"/>
        <v>0</v>
      </c>
      <c r="X91" s="163">
        <f t="shared" si="276"/>
        <v>0</v>
      </c>
      <c r="Y91" s="163">
        <f t="shared" si="239"/>
        <v>0</v>
      </c>
      <c r="Z91" s="164" t="str">
        <f t="shared" si="240"/>
        <v>#DIV/0!</v>
      </c>
      <c r="AA91" s="165"/>
      <c r="AB91" s="167"/>
      <c r="AC91" s="167"/>
      <c r="AD91" s="167"/>
      <c r="AE91" s="167"/>
      <c r="AF91" s="167"/>
      <c r="AG91" s="167"/>
    </row>
    <row r="92" ht="30.0" customHeight="1">
      <c r="A92" s="168" t="s">
        <v>82</v>
      </c>
      <c r="B92" s="169" t="s">
        <v>224</v>
      </c>
      <c r="C92" s="273" t="s">
        <v>140</v>
      </c>
      <c r="D92" s="272" t="s">
        <v>137</v>
      </c>
      <c r="E92" s="190"/>
      <c r="F92" s="191"/>
      <c r="G92" s="192">
        <f t="shared" si="269"/>
        <v>0</v>
      </c>
      <c r="H92" s="190"/>
      <c r="I92" s="191"/>
      <c r="J92" s="192">
        <f t="shared" si="270"/>
        <v>0</v>
      </c>
      <c r="K92" s="190"/>
      <c r="L92" s="191"/>
      <c r="M92" s="192">
        <f t="shared" si="271"/>
        <v>0</v>
      </c>
      <c r="N92" s="190"/>
      <c r="O92" s="191"/>
      <c r="P92" s="192">
        <f t="shared" si="272"/>
        <v>0</v>
      </c>
      <c r="Q92" s="190"/>
      <c r="R92" s="191"/>
      <c r="S92" s="192">
        <f t="shared" si="273"/>
        <v>0</v>
      </c>
      <c r="T92" s="190"/>
      <c r="U92" s="191"/>
      <c r="V92" s="192">
        <f t="shared" si="274"/>
        <v>0</v>
      </c>
      <c r="W92" s="178">
        <f t="shared" si="275"/>
        <v>0</v>
      </c>
      <c r="X92" s="163">
        <f t="shared" si="276"/>
        <v>0</v>
      </c>
      <c r="Y92" s="163">
        <f t="shared" si="239"/>
        <v>0</v>
      </c>
      <c r="Z92" s="164" t="str">
        <f t="shared" si="240"/>
        <v>#DIV/0!</v>
      </c>
      <c r="AA92" s="193"/>
      <c r="AB92" s="167"/>
      <c r="AC92" s="167"/>
      <c r="AD92" s="167"/>
      <c r="AE92" s="167"/>
      <c r="AF92" s="167"/>
      <c r="AG92" s="167"/>
    </row>
    <row r="93" ht="39.75" customHeight="1">
      <c r="A93" s="274" t="s">
        <v>225</v>
      </c>
      <c r="B93" s="24"/>
      <c r="C93" s="24"/>
      <c r="D93" s="25"/>
      <c r="E93" s="238"/>
      <c r="F93" s="238"/>
      <c r="G93" s="218">
        <f>G81+G85+G89</f>
        <v>0</v>
      </c>
      <c r="H93" s="238"/>
      <c r="I93" s="238"/>
      <c r="J93" s="218">
        <f>J81+J85+J89</f>
        <v>0</v>
      </c>
      <c r="K93" s="238"/>
      <c r="L93" s="238"/>
      <c r="M93" s="218">
        <f>M81+M85+M89</f>
        <v>0</v>
      </c>
      <c r="N93" s="238"/>
      <c r="O93" s="238"/>
      <c r="P93" s="218">
        <f>P81+P85+P89</f>
        <v>0</v>
      </c>
      <c r="Q93" s="238"/>
      <c r="R93" s="238"/>
      <c r="S93" s="218">
        <f>S81+S85+S89</f>
        <v>0</v>
      </c>
      <c r="T93" s="238"/>
      <c r="U93" s="238"/>
      <c r="V93" s="218">
        <f t="shared" ref="V93:X93" si="277">V81+V85+V89</f>
        <v>0</v>
      </c>
      <c r="W93" s="240">
        <f t="shared" si="277"/>
        <v>0</v>
      </c>
      <c r="X93" s="240">
        <f t="shared" si="277"/>
        <v>0</v>
      </c>
      <c r="Y93" s="240">
        <f t="shared" si="239"/>
        <v>0</v>
      </c>
      <c r="Z93" s="240" t="str">
        <f t="shared" si="240"/>
        <v>#DIV/0!</v>
      </c>
      <c r="AA93" s="223"/>
      <c r="AB93" s="6"/>
      <c r="AC93" s="10"/>
      <c r="AD93" s="10"/>
      <c r="AE93" s="10"/>
      <c r="AF93" s="10"/>
      <c r="AG93" s="10"/>
    </row>
    <row r="94" ht="30.0" customHeight="1">
      <c r="A94" s="224" t="s">
        <v>77</v>
      </c>
      <c r="B94" s="225">
        <v>6.0</v>
      </c>
      <c r="C94" s="226" t="s">
        <v>226</v>
      </c>
      <c r="D94" s="22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8"/>
      <c r="X94" s="138"/>
      <c r="Y94" s="263"/>
      <c r="Z94" s="138"/>
      <c r="AA94" s="139"/>
      <c r="AB94" s="10"/>
      <c r="AC94" s="10"/>
      <c r="AD94" s="10"/>
      <c r="AE94" s="10"/>
      <c r="AF94" s="10"/>
      <c r="AG94" s="10"/>
    </row>
    <row r="95" ht="30.0" customHeight="1">
      <c r="A95" s="140" t="s">
        <v>79</v>
      </c>
      <c r="B95" s="196" t="s">
        <v>227</v>
      </c>
      <c r="C95" s="275" t="s">
        <v>228</v>
      </c>
      <c r="D95" s="143"/>
      <c r="E95" s="144">
        <f>SUM(E96:E98)</f>
        <v>0</v>
      </c>
      <c r="F95" s="145"/>
      <c r="G95" s="146">
        <f t="shared" ref="G95:H95" si="278">SUM(G96:G98)</f>
        <v>0</v>
      </c>
      <c r="H95" s="144">
        <f t="shared" si="278"/>
        <v>0</v>
      </c>
      <c r="I95" s="145"/>
      <c r="J95" s="146">
        <f t="shared" ref="J95:K95" si="279">SUM(J96:J98)</f>
        <v>0</v>
      </c>
      <c r="K95" s="144">
        <f t="shared" si="279"/>
        <v>0</v>
      </c>
      <c r="L95" s="145"/>
      <c r="M95" s="146">
        <f t="shared" ref="M95:N95" si="280">SUM(M96:M98)</f>
        <v>0</v>
      </c>
      <c r="N95" s="144">
        <f t="shared" si="280"/>
        <v>0</v>
      </c>
      <c r="O95" s="145"/>
      <c r="P95" s="146">
        <f t="shared" ref="P95:Q95" si="281">SUM(P96:P98)</f>
        <v>0</v>
      </c>
      <c r="Q95" s="144">
        <f t="shared" si="281"/>
        <v>0</v>
      </c>
      <c r="R95" s="145"/>
      <c r="S95" s="146">
        <f t="shared" ref="S95:T95" si="282">SUM(S96:S98)</f>
        <v>0</v>
      </c>
      <c r="T95" s="144">
        <f t="shared" si="282"/>
        <v>0</v>
      </c>
      <c r="U95" s="145"/>
      <c r="V95" s="146">
        <f t="shared" ref="V95:X95" si="283">SUM(V96:V98)</f>
        <v>0</v>
      </c>
      <c r="W95" s="146">
        <f t="shared" si="283"/>
        <v>0</v>
      </c>
      <c r="X95" s="146">
        <f t="shared" si="283"/>
        <v>0</v>
      </c>
      <c r="Y95" s="146">
        <f t="shared" ref="Y95:Y107" si="284">W95-X95</f>
        <v>0</v>
      </c>
      <c r="Z95" s="148" t="str">
        <f t="shared" ref="Z95:Z107" si="285">Y95/W95</f>
        <v>#DIV/0!</v>
      </c>
      <c r="AA95" s="149"/>
      <c r="AB95" s="150"/>
      <c r="AC95" s="150"/>
      <c r="AD95" s="150"/>
      <c r="AE95" s="150"/>
      <c r="AF95" s="150"/>
      <c r="AG95" s="150"/>
    </row>
    <row r="96" ht="30.0" customHeight="1">
      <c r="A96" s="151" t="s">
        <v>82</v>
      </c>
      <c r="B96" s="152" t="s">
        <v>229</v>
      </c>
      <c r="C96" s="153" t="s">
        <v>230</v>
      </c>
      <c r="D96" s="154" t="s">
        <v>127</v>
      </c>
      <c r="E96" s="160"/>
      <c r="F96" s="161"/>
      <c r="G96" s="157">
        <f t="shared" ref="G96:G98" si="286">E96*F96</f>
        <v>0</v>
      </c>
      <c r="H96" s="160"/>
      <c r="I96" s="161"/>
      <c r="J96" s="157">
        <f t="shared" ref="J96:J98" si="287">H96*I96</f>
        <v>0</v>
      </c>
      <c r="K96" s="160"/>
      <c r="L96" s="161"/>
      <c r="M96" s="157">
        <f t="shared" ref="M96:M98" si="288">K96*L96</f>
        <v>0</v>
      </c>
      <c r="N96" s="160"/>
      <c r="O96" s="161"/>
      <c r="P96" s="157">
        <f t="shared" ref="P96:P98" si="289">N96*O96</f>
        <v>0</v>
      </c>
      <c r="Q96" s="160"/>
      <c r="R96" s="161"/>
      <c r="S96" s="157">
        <f t="shared" ref="S96:S98" si="290">Q96*R96</f>
        <v>0</v>
      </c>
      <c r="T96" s="160"/>
      <c r="U96" s="161"/>
      <c r="V96" s="157">
        <f t="shared" ref="V96:V98" si="291">T96*U96</f>
        <v>0</v>
      </c>
      <c r="W96" s="162">
        <f t="shared" ref="W96:W98" si="292">G96+M96+S96</f>
        <v>0</v>
      </c>
      <c r="X96" s="163">
        <f t="shared" ref="X96:X98" si="293">J96+P96+V96</f>
        <v>0</v>
      </c>
      <c r="Y96" s="163">
        <f t="shared" si="284"/>
        <v>0</v>
      </c>
      <c r="Z96" s="164" t="str">
        <f t="shared" si="285"/>
        <v>#DIV/0!</v>
      </c>
      <c r="AA96" s="165"/>
      <c r="AB96" s="167"/>
      <c r="AC96" s="167"/>
      <c r="AD96" s="167"/>
      <c r="AE96" s="167"/>
      <c r="AF96" s="167"/>
      <c r="AG96" s="167"/>
    </row>
    <row r="97" ht="30.0" customHeight="1">
      <c r="A97" s="151" t="s">
        <v>82</v>
      </c>
      <c r="B97" s="152" t="s">
        <v>231</v>
      </c>
      <c r="C97" s="153" t="s">
        <v>230</v>
      </c>
      <c r="D97" s="154" t="s">
        <v>127</v>
      </c>
      <c r="E97" s="160"/>
      <c r="F97" s="161"/>
      <c r="G97" s="157">
        <f t="shared" si="286"/>
        <v>0</v>
      </c>
      <c r="H97" s="160"/>
      <c r="I97" s="161"/>
      <c r="J97" s="157">
        <f t="shared" si="287"/>
        <v>0</v>
      </c>
      <c r="K97" s="160"/>
      <c r="L97" s="161"/>
      <c r="M97" s="157">
        <f t="shared" si="288"/>
        <v>0</v>
      </c>
      <c r="N97" s="160"/>
      <c r="O97" s="161"/>
      <c r="P97" s="157">
        <f t="shared" si="289"/>
        <v>0</v>
      </c>
      <c r="Q97" s="160"/>
      <c r="R97" s="161"/>
      <c r="S97" s="157">
        <f t="shared" si="290"/>
        <v>0</v>
      </c>
      <c r="T97" s="160"/>
      <c r="U97" s="161"/>
      <c r="V97" s="157">
        <f t="shared" si="291"/>
        <v>0</v>
      </c>
      <c r="W97" s="162">
        <f t="shared" si="292"/>
        <v>0</v>
      </c>
      <c r="X97" s="163">
        <f t="shared" si="293"/>
        <v>0</v>
      </c>
      <c r="Y97" s="163">
        <f t="shared" si="284"/>
        <v>0</v>
      </c>
      <c r="Z97" s="164" t="str">
        <f t="shared" si="285"/>
        <v>#DIV/0!</v>
      </c>
      <c r="AA97" s="165"/>
      <c r="AB97" s="167"/>
      <c r="AC97" s="167"/>
      <c r="AD97" s="167"/>
      <c r="AE97" s="167"/>
      <c r="AF97" s="167"/>
      <c r="AG97" s="167"/>
    </row>
    <row r="98" ht="30.0" customHeight="1">
      <c r="A98" s="168" t="s">
        <v>82</v>
      </c>
      <c r="B98" s="169" t="s">
        <v>232</v>
      </c>
      <c r="C98" s="206" t="s">
        <v>230</v>
      </c>
      <c r="D98" s="170" t="s">
        <v>127</v>
      </c>
      <c r="E98" s="176"/>
      <c r="F98" s="177"/>
      <c r="G98" s="173">
        <f t="shared" si="286"/>
        <v>0</v>
      </c>
      <c r="H98" s="176"/>
      <c r="I98" s="177"/>
      <c r="J98" s="173">
        <f t="shared" si="287"/>
        <v>0</v>
      </c>
      <c r="K98" s="176"/>
      <c r="L98" s="177"/>
      <c r="M98" s="173">
        <f t="shared" si="288"/>
        <v>0</v>
      </c>
      <c r="N98" s="176"/>
      <c r="O98" s="177"/>
      <c r="P98" s="173">
        <f t="shared" si="289"/>
        <v>0</v>
      </c>
      <c r="Q98" s="176"/>
      <c r="R98" s="177"/>
      <c r="S98" s="173">
        <f t="shared" si="290"/>
        <v>0</v>
      </c>
      <c r="T98" s="176"/>
      <c r="U98" s="177"/>
      <c r="V98" s="173">
        <f t="shared" si="291"/>
        <v>0</v>
      </c>
      <c r="W98" s="178">
        <f t="shared" si="292"/>
        <v>0</v>
      </c>
      <c r="X98" s="163">
        <f t="shared" si="293"/>
        <v>0</v>
      </c>
      <c r="Y98" s="163">
        <f t="shared" si="284"/>
        <v>0</v>
      </c>
      <c r="Z98" s="164" t="str">
        <f t="shared" si="285"/>
        <v>#DIV/0!</v>
      </c>
      <c r="AA98" s="179"/>
      <c r="AB98" s="167"/>
      <c r="AC98" s="167"/>
      <c r="AD98" s="167"/>
      <c r="AE98" s="167"/>
      <c r="AF98" s="167"/>
      <c r="AG98" s="167"/>
    </row>
    <row r="99" ht="30.0" customHeight="1">
      <c r="A99" s="140" t="s">
        <v>77</v>
      </c>
      <c r="B99" s="196" t="s">
        <v>233</v>
      </c>
      <c r="C99" s="276" t="s">
        <v>234</v>
      </c>
      <c r="D99" s="181"/>
      <c r="E99" s="182">
        <f>SUM(E100:E102)</f>
        <v>0</v>
      </c>
      <c r="F99" s="183"/>
      <c r="G99" s="184">
        <f t="shared" ref="G99:H99" si="294">SUM(G100:G102)</f>
        <v>0</v>
      </c>
      <c r="H99" s="182">
        <f t="shared" si="294"/>
        <v>0</v>
      </c>
      <c r="I99" s="183"/>
      <c r="J99" s="184">
        <f t="shared" ref="J99:K99" si="295">SUM(J100:J102)</f>
        <v>0</v>
      </c>
      <c r="K99" s="182">
        <f t="shared" si="295"/>
        <v>0</v>
      </c>
      <c r="L99" s="183"/>
      <c r="M99" s="184">
        <f t="shared" ref="M99:N99" si="296">SUM(M100:M102)</f>
        <v>0</v>
      </c>
      <c r="N99" s="182">
        <f t="shared" si="296"/>
        <v>0</v>
      </c>
      <c r="O99" s="183"/>
      <c r="P99" s="184">
        <f t="shared" ref="P99:Q99" si="297">SUM(P100:P102)</f>
        <v>0</v>
      </c>
      <c r="Q99" s="182">
        <f t="shared" si="297"/>
        <v>0</v>
      </c>
      <c r="R99" s="183"/>
      <c r="S99" s="184">
        <f t="shared" ref="S99:T99" si="298">SUM(S100:S102)</f>
        <v>0</v>
      </c>
      <c r="T99" s="182">
        <f t="shared" si="298"/>
        <v>0</v>
      </c>
      <c r="U99" s="183"/>
      <c r="V99" s="184">
        <f t="shared" ref="V99:X99" si="299">SUM(V100:V102)</f>
        <v>0</v>
      </c>
      <c r="W99" s="184">
        <f t="shared" si="299"/>
        <v>0</v>
      </c>
      <c r="X99" s="184">
        <f t="shared" si="299"/>
        <v>0</v>
      </c>
      <c r="Y99" s="184">
        <f t="shared" si="284"/>
        <v>0</v>
      </c>
      <c r="Z99" s="184" t="str">
        <f t="shared" si="285"/>
        <v>#DIV/0!</v>
      </c>
      <c r="AA99" s="186"/>
      <c r="AB99" s="150"/>
      <c r="AC99" s="150"/>
      <c r="AD99" s="150"/>
      <c r="AE99" s="150"/>
      <c r="AF99" s="150"/>
      <c r="AG99" s="150"/>
    </row>
    <row r="100" ht="30.0" customHeight="1">
      <c r="A100" s="151" t="s">
        <v>82</v>
      </c>
      <c r="B100" s="152" t="s">
        <v>235</v>
      </c>
      <c r="C100" s="153" t="s">
        <v>230</v>
      </c>
      <c r="D100" s="154" t="s">
        <v>127</v>
      </c>
      <c r="E100" s="160"/>
      <c r="F100" s="161"/>
      <c r="G100" s="157">
        <f t="shared" ref="G100:G102" si="300">E100*F100</f>
        <v>0</v>
      </c>
      <c r="H100" s="160"/>
      <c r="I100" s="161"/>
      <c r="J100" s="157">
        <f t="shared" ref="J100:J102" si="301">H100*I100</f>
        <v>0</v>
      </c>
      <c r="K100" s="160"/>
      <c r="L100" s="161"/>
      <c r="M100" s="157">
        <f t="shared" ref="M100:M102" si="302">K100*L100</f>
        <v>0</v>
      </c>
      <c r="N100" s="160"/>
      <c r="O100" s="161"/>
      <c r="P100" s="157">
        <f t="shared" ref="P100:P102" si="303">N100*O100</f>
        <v>0</v>
      </c>
      <c r="Q100" s="160"/>
      <c r="R100" s="161"/>
      <c r="S100" s="157">
        <f t="shared" ref="S100:S102" si="304">Q100*R100</f>
        <v>0</v>
      </c>
      <c r="T100" s="160"/>
      <c r="U100" s="161"/>
      <c r="V100" s="157">
        <f t="shared" ref="V100:V102" si="305">T100*U100</f>
        <v>0</v>
      </c>
      <c r="W100" s="162">
        <f t="shared" ref="W100:W102" si="306">G100+M100+S100</f>
        <v>0</v>
      </c>
      <c r="X100" s="163">
        <f t="shared" ref="X100:X102" si="307">J100+P100+V100</f>
        <v>0</v>
      </c>
      <c r="Y100" s="163">
        <f t="shared" si="284"/>
        <v>0</v>
      </c>
      <c r="Z100" s="164" t="str">
        <f t="shared" si="285"/>
        <v>#DIV/0!</v>
      </c>
      <c r="AA100" s="165"/>
      <c r="AB100" s="167"/>
      <c r="AC100" s="167"/>
      <c r="AD100" s="167"/>
      <c r="AE100" s="167"/>
      <c r="AF100" s="167"/>
      <c r="AG100" s="167"/>
    </row>
    <row r="101" ht="30.0" customHeight="1">
      <c r="A101" s="151" t="s">
        <v>82</v>
      </c>
      <c r="B101" s="152" t="s">
        <v>236</v>
      </c>
      <c r="C101" s="153" t="s">
        <v>230</v>
      </c>
      <c r="D101" s="154" t="s">
        <v>127</v>
      </c>
      <c r="E101" s="160"/>
      <c r="F101" s="161"/>
      <c r="G101" s="157">
        <f t="shared" si="300"/>
        <v>0</v>
      </c>
      <c r="H101" s="160"/>
      <c r="I101" s="161"/>
      <c r="J101" s="157">
        <f t="shared" si="301"/>
        <v>0</v>
      </c>
      <c r="K101" s="160"/>
      <c r="L101" s="161"/>
      <c r="M101" s="157">
        <f t="shared" si="302"/>
        <v>0</v>
      </c>
      <c r="N101" s="160"/>
      <c r="O101" s="161"/>
      <c r="P101" s="157">
        <f t="shared" si="303"/>
        <v>0</v>
      </c>
      <c r="Q101" s="160"/>
      <c r="R101" s="161"/>
      <c r="S101" s="157">
        <f t="shared" si="304"/>
        <v>0</v>
      </c>
      <c r="T101" s="160"/>
      <c r="U101" s="161"/>
      <c r="V101" s="157">
        <f t="shared" si="305"/>
        <v>0</v>
      </c>
      <c r="W101" s="162">
        <f t="shared" si="306"/>
        <v>0</v>
      </c>
      <c r="X101" s="163">
        <f t="shared" si="307"/>
        <v>0</v>
      </c>
      <c r="Y101" s="163">
        <f t="shared" si="284"/>
        <v>0</v>
      </c>
      <c r="Z101" s="164" t="str">
        <f t="shared" si="285"/>
        <v>#DIV/0!</v>
      </c>
      <c r="AA101" s="165"/>
      <c r="AB101" s="167"/>
      <c r="AC101" s="167"/>
      <c r="AD101" s="167"/>
      <c r="AE101" s="167"/>
      <c r="AF101" s="167"/>
      <c r="AG101" s="167"/>
    </row>
    <row r="102" ht="30.0" customHeight="1">
      <c r="A102" s="168" t="s">
        <v>82</v>
      </c>
      <c r="B102" s="169" t="s">
        <v>237</v>
      </c>
      <c r="C102" s="206" t="s">
        <v>230</v>
      </c>
      <c r="D102" s="170" t="s">
        <v>127</v>
      </c>
      <c r="E102" s="176"/>
      <c r="F102" s="177"/>
      <c r="G102" s="173">
        <f t="shared" si="300"/>
        <v>0</v>
      </c>
      <c r="H102" s="176"/>
      <c r="I102" s="177"/>
      <c r="J102" s="173">
        <f t="shared" si="301"/>
        <v>0</v>
      </c>
      <c r="K102" s="176"/>
      <c r="L102" s="177"/>
      <c r="M102" s="173">
        <f t="shared" si="302"/>
        <v>0</v>
      </c>
      <c r="N102" s="176"/>
      <c r="O102" s="177"/>
      <c r="P102" s="173">
        <f t="shared" si="303"/>
        <v>0</v>
      </c>
      <c r="Q102" s="176"/>
      <c r="R102" s="177"/>
      <c r="S102" s="173">
        <f t="shared" si="304"/>
        <v>0</v>
      </c>
      <c r="T102" s="176"/>
      <c r="U102" s="177"/>
      <c r="V102" s="173">
        <f t="shared" si="305"/>
        <v>0</v>
      </c>
      <c r="W102" s="178">
        <f t="shared" si="306"/>
        <v>0</v>
      </c>
      <c r="X102" s="163">
        <f t="shared" si="307"/>
        <v>0</v>
      </c>
      <c r="Y102" s="163">
        <f t="shared" si="284"/>
        <v>0</v>
      </c>
      <c r="Z102" s="164" t="str">
        <f t="shared" si="285"/>
        <v>#DIV/0!</v>
      </c>
      <c r="AA102" s="179"/>
      <c r="AB102" s="167"/>
      <c r="AC102" s="167"/>
      <c r="AD102" s="167"/>
      <c r="AE102" s="167"/>
      <c r="AF102" s="167"/>
      <c r="AG102" s="167"/>
    </row>
    <row r="103" ht="30.0" customHeight="1">
      <c r="A103" s="140" t="s">
        <v>77</v>
      </c>
      <c r="B103" s="196" t="s">
        <v>238</v>
      </c>
      <c r="C103" s="276" t="s">
        <v>239</v>
      </c>
      <c r="D103" s="181"/>
      <c r="E103" s="182">
        <f>SUM(E104:E106)</f>
        <v>0</v>
      </c>
      <c r="F103" s="183"/>
      <c r="G103" s="184">
        <f t="shared" ref="G103:H103" si="308">SUM(G104:G106)</f>
        <v>0</v>
      </c>
      <c r="H103" s="182">
        <f t="shared" si="308"/>
        <v>0</v>
      </c>
      <c r="I103" s="183"/>
      <c r="J103" s="184">
        <f t="shared" ref="J103:K103" si="309">SUM(J104:J106)</f>
        <v>0</v>
      </c>
      <c r="K103" s="182">
        <f t="shared" si="309"/>
        <v>0</v>
      </c>
      <c r="L103" s="183"/>
      <c r="M103" s="184">
        <f t="shared" ref="M103:N103" si="310">SUM(M104:M106)</f>
        <v>0</v>
      </c>
      <c r="N103" s="182">
        <f t="shared" si="310"/>
        <v>0</v>
      </c>
      <c r="O103" s="183"/>
      <c r="P103" s="184">
        <f t="shared" ref="P103:Q103" si="311">SUM(P104:P106)</f>
        <v>0</v>
      </c>
      <c r="Q103" s="182">
        <f t="shared" si="311"/>
        <v>0</v>
      </c>
      <c r="R103" s="183"/>
      <c r="S103" s="184">
        <f t="shared" ref="S103:T103" si="312">SUM(S104:S106)</f>
        <v>0</v>
      </c>
      <c r="T103" s="182">
        <f t="shared" si="312"/>
        <v>0</v>
      </c>
      <c r="U103" s="183"/>
      <c r="V103" s="184">
        <f t="shared" ref="V103:X103" si="313">SUM(V104:V106)</f>
        <v>0</v>
      </c>
      <c r="W103" s="184">
        <f t="shared" si="313"/>
        <v>0</v>
      </c>
      <c r="X103" s="184">
        <f t="shared" si="313"/>
        <v>0</v>
      </c>
      <c r="Y103" s="184">
        <f t="shared" si="284"/>
        <v>0</v>
      </c>
      <c r="Z103" s="184" t="str">
        <f t="shared" si="285"/>
        <v>#DIV/0!</v>
      </c>
      <c r="AA103" s="186"/>
      <c r="AB103" s="150"/>
      <c r="AC103" s="150"/>
      <c r="AD103" s="150"/>
      <c r="AE103" s="150"/>
      <c r="AF103" s="150"/>
      <c r="AG103" s="150"/>
    </row>
    <row r="104" ht="30.0" customHeight="1">
      <c r="A104" s="151" t="s">
        <v>82</v>
      </c>
      <c r="B104" s="152" t="s">
        <v>240</v>
      </c>
      <c r="C104" s="153" t="s">
        <v>230</v>
      </c>
      <c r="D104" s="154" t="s">
        <v>127</v>
      </c>
      <c r="E104" s="160"/>
      <c r="F104" s="161"/>
      <c r="G104" s="157">
        <f t="shared" ref="G104:G106" si="314">E104*F104</f>
        <v>0</v>
      </c>
      <c r="H104" s="160"/>
      <c r="I104" s="161"/>
      <c r="J104" s="157">
        <f t="shared" ref="J104:J106" si="315">H104*I104</f>
        <v>0</v>
      </c>
      <c r="K104" s="160"/>
      <c r="L104" s="161"/>
      <c r="M104" s="157">
        <f t="shared" ref="M104:M106" si="316">K104*L104</f>
        <v>0</v>
      </c>
      <c r="N104" s="160"/>
      <c r="O104" s="161"/>
      <c r="P104" s="157">
        <f t="shared" ref="P104:P106" si="317">N104*O104</f>
        <v>0</v>
      </c>
      <c r="Q104" s="160"/>
      <c r="R104" s="161"/>
      <c r="S104" s="157">
        <f t="shared" ref="S104:S106" si="318">Q104*R104</f>
        <v>0</v>
      </c>
      <c r="T104" s="160"/>
      <c r="U104" s="161"/>
      <c r="V104" s="157">
        <f t="shared" ref="V104:V106" si="319">T104*U104</f>
        <v>0</v>
      </c>
      <c r="W104" s="162">
        <f t="shared" ref="W104:W106" si="320">G104+M104+S104</f>
        <v>0</v>
      </c>
      <c r="X104" s="163">
        <f t="shared" ref="X104:X106" si="321">J104+P104+V104</f>
        <v>0</v>
      </c>
      <c r="Y104" s="163">
        <f t="shared" si="284"/>
        <v>0</v>
      </c>
      <c r="Z104" s="164" t="str">
        <f t="shared" si="285"/>
        <v>#DIV/0!</v>
      </c>
      <c r="AA104" s="165"/>
      <c r="AB104" s="167"/>
      <c r="AC104" s="167"/>
      <c r="AD104" s="167"/>
      <c r="AE104" s="167"/>
      <c r="AF104" s="167"/>
      <c r="AG104" s="167"/>
    </row>
    <row r="105" ht="30.0" customHeight="1">
      <c r="A105" s="151" t="s">
        <v>82</v>
      </c>
      <c r="B105" s="152" t="s">
        <v>241</v>
      </c>
      <c r="C105" s="153" t="s">
        <v>230</v>
      </c>
      <c r="D105" s="154" t="s">
        <v>127</v>
      </c>
      <c r="E105" s="160"/>
      <c r="F105" s="161"/>
      <c r="G105" s="157">
        <f t="shared" si="314"/>
        <v>0</v>
      </c>
      <c r="H105" s="160"/>
      <c r="I105" s="161"/>
      <c r="J105" s="157">
        <f t="shared" si="315"/>
        <v>0</v>
      </c>
      <c r="K105" s="160"/>
      <c r="L105" s="161"/>
      <c r="M105" s="157">
        <f t="shared" si="316"/>
        <v>0</v>
      </c>
      <c r="N105" s="160"/>
      <c r="O105" s="161"/>
      <c r="P105" s="157">
        <f t="shared" si="317"/>
        <v>0</v>
      </c>
      <c r="Q105" s="160"/>
      <c r="R105" s="161"/>
      <c r="S105" s="157">
        <f t="shared" si="318"/>
        <v>0</v>
      </c>
      <c r="T105" s="160"/>
      <c r="U105" s="161"/>
      <c r="V105" s="157">
        <f t="shared" si="319"/>
        <v>0</v>
      </c>
      <c r="W105" s="162">
        <f t="shared" si="320"/>
        <v>0</v>
      </c>
      <c r="X105" s="163">
        <f t="shared" si="321"/>
        <v>0</v>
      </c>
      <c r="Y105" s="163">
        <f t="shared" si="284"/>
        <v>0</v>
      </c>
      <c r="Z105" s="164" t="str">
        <f t="shared" si="285"/>
        <v>#DIV/0!</v>
      </c>
      <c r="AA105" s="165"/>
      <c r="AB105" s="167"/>
      <c r="AC105" s="167"/>
      <c r="AD105" s="167"/>
      <c r="AE105" s="167"/>
      <c r="AF105" s="167"/>
      <c r="AG105" s="167"/>
    </row>
    <row r="106" ht="30.0" customHeight="1">
      <c r="A106" s="168" t="s">
        <v>82</v>
      </c>
      <c r="B106" s="169" t="s">
        <v>242</v>
      </c>
      <c r="C106" s="206" t="s">
        <v>230</v>
      </c>
      <c r="D106" s="170" t="s">
        <v>127</v>
      </c>
      <c r="E106" s="190"/>
      <c r="F106" s="191"/>
      <c r="G106" s="192">
        <f t="shared" si="314"/>
        <v>0</v>
      </c>
      <c r="H106" s="190"/>
      <c r="I106" s="191"/>
      <c r="J106" s="192">
        <f t="shared" si="315"/>
        <v>0</v>
      </c>
      <c r="K106" s="190"/>
      <c r="L106" s="191"/>
      <c r="M106" s="192">
        <f t="shared" si="316"/>
        <v>0</v>
      </c>
      <c r="N106" s="190"/>
      <c r="O106" s="191"/>
      <c r="P106" s="192">
        <f t="shared" si="317"/>
        <v>0</v>
      </c>
      <c r="Q106" s="190"/>
      <c r="R106" s="191"/>
      <c r="S106" s="192">
        <f t="shared" si="318"/>
        <v>0</v>
      </c>
      <c r="T106" s="190"/>
      <c r="U106" s="191"/>
      <c r="V106" s="192">
        <f t="shared" si="319"/>
        <v>0</v>
      </c>
      <c r="W106" s="178">
        <f t="shared" si="320"/>
        <v>0</v>
      </c>
      <c r="X106" s="211">
        <f t="shared" si="321"/>
        <v>0</v>
      </c>
      <c r="Y106" s="211">
        <f t="shared" si="284"/>
        <v>0</v>
      </c>
      <c r="Z106" s="277" t="str">
        <f t="shared" si="285"/>
        <v>#DIV/0!</v>
      </c>
      <c r="AA106" s="179"/>
      <c r="AB106" s="167"/>
      <c r="AC106" s="167"/>
      <c r="AD106" s="167"/>
      <c r="AE106" s="167"/>
      <c r="AF106" s="167"/>
      <c r="AG106" s="167"/>
    </row>
    <row r="107" ht="30.0" customHeight="1">
      <c r="A107" s="212" t="s">
        <v>243</v>
      </c>
      <c r="B107" s="213"/>
      <c r="C107" s="214"/>
      <c r="D107" s="215"/>
      <c r="E107" s="219">
        <f>E103+E99+E95</f>
        <v>0</v>
      </c>
      <c r="F107" s="238"/>
      <c r="G107" s="218">
        <f t="shared" ref="G107:H107" si="322">G103+G99+G95</f>
        <v>0</v>
      </c>
      <c r="H107" s="219">
        <f t="shared" si="322"/>
        <v>0</v>
      </c>
      <c r="I107" s="238"/>
      <c r="J107" s="218">
        <f t="shared" ref="J107:K107" si="323">J103+J99+J95</f>
        <v>0</v>
      </c>
      <c r="K107" s="239">
        <f t="shared" si="323"/>
        <v>0</v>
      </c>
      <c r="L107" s="238"/>
      <c r="M107" s="218">
        <f t="shared" ref="M107:N107" si="324">M103+M99+M95</f>
        <v>0</v>
      </c>
      <c r="N107" s="239">
        <f t="shared" si="324"/>
        <v>0</v>
      </c>
      <c r="O107" s="238"/>
      <c r="P107" s="218">
        <f t="shared" ref="P107:Q107" si="325">P103+P99+P95</f>
        <v>0</v>
      </c>
      <c r="Q107" s="239">
        <f t="shared" si="325"/>
        <v>0</v>
      </c>
      <c r="R107" s="238"/>
      <c r="S107" s="218">
        <f t="shared" ref="S107:T107" si="326">S103+S99+S95</f>
        <v>0</v>
      </c>
      <c r="T107" s="239">
        <f t="shared" si="326"/>
        <v>0</v>
      </c>
      <c r="U107" s="238"/>
      <c r="V107" s="220">
        <f t="shared" ref="V107:X107" si="327">V103+V99+V95</f>
        <v>0</v>
      </c>
      <c r="W107" s="278">
        <f t="shared" si="327"/>
        <v>0</v>
      </c>
      <c r="X107" s="279">
        <f t="shared" si="327"/>
        <v>0</v>
      </c>
      <c r="Y107" s="279">
        <f t="shared" si="284"/>
        <v>0</v>
      </c>
      <c r="Z107" s="279" t="str">
        <f t="shared" si="285"/>
        <v>#DIV/0!</v>
      </c>
      <c r="AA107" s="280"/>
      <c r="AB107" s="10"/>
      <c r="AC107" s="10"/>
      <c r="AD107" s="10"/>
      <c r="AE107" s="10"/>
      <c r="AF107" s="10"/>
      <c r="AG107" s="10"/>
    </row>
    <row r="108" ht="30.0" customHeight="1">
      <c r="A108" s="224" t="s">
        <v>77</v>
      </c>
      <c r="B108" s="261">
        <v>7.0</v>
      </c>
      <c r="C108" s="226" t="s">
        <v>244</v>
      </c>
      <c r="D108" s="22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281"/>
      <c r="X108" s="281"/>
      <c r="Y108" s="228"/>
      <c r="Z108" s="281"/>
      <c r="AA108" s="282"/>
      <c r="AB108" s="10"/>
      <c r="AC108" s="10"/>
      <c r="AD108" s="10"/>
      <c r="AE108" s="10"/>
      <c r="AF108" s="10"/>
      <c r="AG108" s="10"/>
    </row>
    <row r="109" ht="30.0" customHeight="1">
      <c r="A109" s="151" t="s">
        <v>82</v>
      </c>
      <c r="B109" s="152" t="s">
        <v>245</v>
      </c>
      <c r="C109" s="153" t="s">
        <v>246</v>
      </c>
      <c r="D109" s="154" t="s">
        <v>127</v>
      </c>
      <c r="E109" s="160"/>
      <c r="F109" s="161"/>
      <c r="G109" s="157">
        <f t="shared" ref="G109:G119" si="328">E109*F109</f>
        <v>0</v>
      </c>
      <c r="H109" s="160"/>
      <c r="I109" s="161"/>
      <c r="J109" s="157">
        <f t="shared" ref="J109:J119" si="329">H109*I109</f>
        <v>0</v>
      </c>
      <c r="K109" s="160"/>
      <c r="L109" s="161"/>
      <c r="M109" s="157">
        <f t="shared" ref="M109:M119" si="330">K109*L109</f>
        <v>0</v>
      </c>
      <c r="N109" s="160"/>
      <c r="O109" s="161"/>
      <c r="P109" s="157">
        <f t="shared" ref="P109:P119" si="331">N109*O109</f>
        <v>0</v>
      </c>
      <c r="Q109" s="160"/>
      <c r="R109" s="161"/>
      <c r="S109" s="157">
        <f t="shared" ref="S109:S119" si="332">Q109*R109</f>
        <v>0</v>
      </c>
      <c r="T109" s="160"/>
      <c r="U109" s="161"/>
      <c r="V109" s="283">
        <f t="shared" ref="V109:V119" si="333">T109*U109</f>
        <v>0</v>
      </c>
      <c r="W109" s="284">
        <f t="shared" ref="W109:W119" si="334">G109+M109+S109</f>
        <v>0</v>
      </c>
      <c r="X109" s="285">
        <f t="shared" ref="X109:X119" si="335">J109+P109+V109</f>
        <v>0</v>
      </c>
      <c r="Y109" s="285">
        <f t="shared" ref="Y109:Y120" si="336">W109-X109</f>
        <v>0</v>
      </c>
      <c r="Z109" s="286" t="str">
        <f t="shared" ref="Z109:Z120" si="337">Y109/W109</f>
        <v>#DIV/0!</v>
      </c>
      <c r="AA109" s="287"/>
      <c r="AB109" s="167"/>
      <c r="AC109" s="167"/>
      <c r="AD109" s="167"/>
      <c r="AE109" s="167"/>
      <c r="AF109" s="167"/>
      <c r="AG109" s="167"/>
    </row>
    <row r="110" ht="30.0" customHeight="1">
      <c r="A110" s="151" t="s">
        <v>82</v>
      </c>
      <c r="B110" s="152" t="s">
        <v>247</v>
      </c>
      <c r="C110" s="153" t="s">
        <v>248</v>
      </c>
      <c r="D110" s="154" t="s">
        <v>127</v>
      </c>
      <c r="E110" s="160"/>
      <c r="F110" s="161"/>
      <c r="G110" s="157">
        <f t="shared" si="328"/>
        <v>0</v>
      </c>
      <c r="H110" s="160"/>
      <c r="I110" s="161"/>
      <c r="J110" s="157">
        <f t="shared" si="329"/>
        <v>0</v>
      </c>
      <c r="K110" s="160"/>
      <c r="L110" s="161"/>
      <c r="M110" s="157">
        <f t="shared" si="330"/>
        <v>0</v>
      </c>
      <c r="N110" s="160"/>
      <c r="O110" s="161"/>
      <c r="P110" s="157">
        <f t="shared" si="331"/>
        <v>0</v>
      </c>
      <c r="Q110" s="160"/>
      <c r="R110" s="161"/>
      <c r="S110" s="157">
        <f t="shared" si="332"/>
        <v>0</v>
      </c>
      <c r="T110" s="160"/>
      <c r="U110" s="161"/>
      <c r="V110" s="283">
        <f t="shared" si="333"/>
        <v>0</v>
      </c>
      <c r="W110" s="288">
        <f t="shared" si="334"/>
        <v>0</v>
      </c>
      <c r="X110" s="163">
        <f t="shared" si="335"/>
        <v>0</v>
      </c>
      <c r="Y110" s="163">
        <f t="shared" si="336"/>
        <v>0</v>
      </c>
      <c r="Z110" s="164" t="str">
        <f t="shared" si="337"/>
        <v>#DIV/0!</v>
      </c>
      <c r="AA110" s="165"/>
      <c r="AB110" s="167"/>
      <c r="AC110" s="167"/>
      <c r="AD110" s="167"/>
      <c r="AE110" s="167"/>
      <c r="AF110" s="167"/>
      <c r="AG110" s="167"/>
    </row>
    <row r="111" ht="30.0" customHeight="1">
      <c r="A111" s="151" t="s">
        <v>82</v>
      </c>
      <c r="B111" s="152" t="s">
        <v>249</v>
      </c>
      <c r="C111" s="153" t="s">
        <v>250</v>
      </c>
      <c r="D111" s="154" t="s">
        <v>127</v>
      </c>
      <c r="E111" s="155">
        <v>200.0</v>
      </c>
      <c r="F111" s="156">
        <v>100.0</v>
      </c>
      <c r="G111" s="157">
        <f t="shared" si="328"/>
        <v>20000</v>
      </c>
      <c r="H111" s="232">
        <v>1.0</v>
      </c>
      <c r="I111" s="158">
        <v>20100.0</v>
      </c>
      <c r="J111" s="159">
        <f t="shared" si="329"/>
        <v>20100</v>
      </c>
      <c r="K111" s="160"/>
      <c r="L111" s="161"/>
      <c r="M111" s="157">
        <f t="shared" si="330"/>
        <v>0</v>
      </c>
      <c r="N111" s="160"/>
      <c r="O111" s="161"/>
      <c r="P111" s="157">
        <f t="shared" si="331"/>
        <v>0</v>
      </c>
      <c r="Q111" s="160"/>
      <c r="R111" s="161"/>
      <c r="S111" s="157">
        <f t="shared" si="332"/>
        <v>0</v>
      </c>
      <c r="T111" s="160"/>
      <c r="U111" s="161"/>
      <c r="V111" s="283">
        <f t="shared" si="333"/>
        <v>0</v>
      </c>
      <c r="W111" s="288">
        <f t="shared" si="334"/>
        <v>20000</v>
      </c>
      <c r="X111" s="163">
        <f t="shared" si="335"/>
        <v>20100</v>
      </c>
      <c r="Y111" s="163">
        <f t="shared" si="336"/>
        <v>-100</v>
      </c>
      <c r="Z111" s="164">
        <f t="shared" si="337"/>
        <v>-0.005</v>
      </c>
      <c r="AA111" s="165"/>
      <c r="AB111" s="167"/>
      <c r="AC111" s="167"/>
      <c r="AD111" s="167"/>
      <c r="AE111" s="167"/>
      <c r="AF111" s="167"/>
      <c r="AG111" s="167"/>
    </row>
    <row r="112" ht="30.0" customHeight="1">
      <c r="A112" s="151" t="s">
        <v>82</v>
      </c>
      <c r="B112" s="152" t="s">
        <v>251</v>
      </c>
      <c r="C112" s="153" t="s">
        <v>252</v>
      </c>
      <c r="D112" s="154" t="s">
        <v>127</v>
      </c>
      <c r="E112" s="160"/>
      <c r="F112" s="161"/>
      <c r="G112" s="157">
        <f t="shared" si="328"/>
        <v>0</v>
      </c>
      <c r="H112" s="160"/>
      <c r="I112" s="161"/>
      <c r="J112" s="159">
        <f t="shared" si="329"/>
        <v>0</v>
      </c>
      <c r="K112" s="160"/>
      <c r="L112" s="161"/>
      <c r="M112" s="157">
        <f t="shared" si="330"/>
        <v>0</v>
      </c>
      <c r="N112" s="160"/>
      <c r="O112" s="161"/>
      <c r="P112" s="157">
        <f t="shared" si="331"/>
        <v>0</v>
      </c>
      <c r="Q112" s="160"/>
      <c r="R112" s="161"/>
      <c r="S112" s="157">
        <f t="shared" si="332"/>
        <v>0</v>
      </c>
      <c r="T112" s="160"/>
      <c r="U112" s="161"/>
      <c r="V112" s="283">
        <f t="shared" si="333"/>
        <v>0</v>
      </c>
      <c r="W112" s="288">
        <f t="shared" si="334"/>
        <v>0</v>
      </c>
      <c r="X112" s="163">
        <f t="shared" si="335"/>
        <v>0</v>
      </c>
      <c r="Y112" s="163">
        <f t="shared" si="336"/>
        <v>0</v>
      </c>
      <c r="Z112" s="164" t="str">
        <f t="shared" si="337"/>
        <v>#DIV/0!</v>
      </c>
      <c r="AA112" s="165"/>
      <c r="AB112" s="167"/>
      <c r="AC112" s="167"/>
      <c r="AD112" s="167"/>
      <c r="AE112" s="167"/>
      <c r="AF112" s="167"/>
      <c r="AG112" s="167"/>
    </row>
    <row r="113" ht="30.0" customHeight="1">
      <c r="A113" s="151" t="s">
        <v>82</v>
      </c>
      <c r="B113" s="152" t="s">
        <v>253</v>
      </c>
      <c r="C113" s="153" t="s">
        <v>254</v>
      </c>
      <c r="D113" s="154" t="s">
        <v>127</v>
      </c>
      <c r="E113" s="160"/>
      <c r="F113" s="161"/>
      <c r="G113" s="157">
        <f t="shared" si="328"/>
        <v>0</v>
      </c>
      <c r="H113" s="160"/>
      <c r="I113" s="161"/>
      <c r="J113" s="159">
        <f t="shared" si="329"/>
        <v>0</v>
      </c>
      <c r="K113" s="160"/>
      <c r="L113" s="161"/>
      <c r="M113" s="157">
        <f t="shared" si="330"/>
        <v>0</v>
      </c>
      <c r="N113" s="160"/>
      <c r="O113" s="161"/>
      <c r="P113" s="157">
        <f t="shared" si="331"/>
        <v>0</v>
      </c>
      <c r="Q113" s="160"/>
      <c r="R113" s="161"/>
      <c r="S113" s="157">
        <f t="shared" si="332"/>
        <v>0</v>
      </c>
      <c r="T113" s="160"/>
      <c r="U113" s="161"/>
      <c r="V113" s="283">
        <f t="shared" si="333"/>
        <v>0</v>
      </c>
      <c r="W113" s="288">
        <f t="shared" si="334"/>
        <v>0</v>
      </c>
      <c r="X113" s="163">
        <f t="shared" si="335"/>
        <v>0</v>
      </c>
      <c r="Y113" s="163">
        <f t="shared" si="336"/>
        <v>0</v>
      </c>
      <c r="Z113" s="164" t="str">
        <f t="shared" si="337"/>
        <v>#DIV/0!</v>
      </c>
      <c r="AA113" s="165"/>
      <c r="AB113" s="167"/>
      <c r="AC113" s="167"/>
      <c r="AD113" s="167"/>
      <c r="AE113" s="167"/>
      <c r="AF113" s="167"/>
      <c r="AG113" s="167"/>
    </row>
    <row r="114" ht="30.0" customHeight="1">
      <c r="A114" s="151" t="s">
        <v>82</v>
      </c>
      <c r="B114" s="152" t="s">
        <v>255</v>
      </c>
      <c r="C114" s="153" t="s">
        <v>256</v>
      </c>
      <c r="D114" s="154" t="s">
        <v>127</v>
      </c>
      <c r="E114" s="155">
        <v>40.0</v>
      </c>
      <c r="F114" s="156">
        <v>1458.0</v>
      </c>
      <c r="G114" s="157">
        <f t="shared" si="328"/>
        <v>58320</v>
      </c>
      <c r="H114" s="155">
        <v>40.0</v>
      </c>
      <c r="I114" s="156">
        <v>1458.0</v>
      </c>
      <c r="J114" s="159">
        <f t="shared" si="329"/>
        <v>58320</v>
      </c>
      <c r="K114" s="160"/>
      <c r="L114" s="161"/>
      <c r="M114" s="157">
        <f t="shared" si="330"/>
        <v>0</v>
      </c>
      <c r="N114" s="160"/>
      <c r="O114" s="161"/>
      <c r="P114" s="157">
        <f t="shared" si="331"/>
        <v>0</v>
      </c>
      <c r="Q114" s="160"/>
      <c r="R114" s="161"/>
      <c r="S114" s="157">
        <f t="shared" si="332"/>
        <v>0</v>
      </c>
      <c r="T114" s="160"/>
      <c r="U114" s="161"/>
      <c r="V114" s="283">
        <f t="shared" si="333"/>
        <v>0</v>
      </c>
      <c r="W114" s="288">
        <f t="shared" si="334"/>
        <v>58320</v>
      </c>
      <c r="X114" s="163">
        <f t="shared" si="335"/>
        <v>58320</v>
      </c>
      <c r="Y114" s="163">
        <f t="shared" si="336"/>
        <v>0</v>
      </c>
      <c r="Z114" s="164">
        <f t="shared" si="337"/>
        <v>0</v>
      </c>
      <c r="AA114" s="165"/>
      <c r="AB114" s="167"/>
      <c r="AC114" s="167"/>
      <c r="AD114" s="167"/>
      <c r="AE114" s="167"/>
      <c r="AF114" s="167"/>
      <c r="AG114" s="167"/>
    </row>
    <row r="115" ht="30.0" customHeight="1">
      <c r="A115" s="151" t="s">
        <v>82</v>
      </c>
      <c r="B115" s="289" t="s">
        <v>257</v>
      </c>
      <c r="C115" s="290" t="s">
        <v>258</v>
      </c>
      <c r="D115" s="154" t="s">
        <v>127</v>
      </c>
      <c r="E115" s="155">
        <v>3.0</v>
      </c>
      <c r="F115" s="156">
        <v>3000.0</v>
      </c>
      <c r="G115" s="157">
        <f t="shared" si="328"/>
        <v>9000</v>
      </c>
      <c r="H115" s="155">
        <v>3.0</v>
      </c>
      <c r="I115" s="156">
        <v>3000.0</v>
      </c>
      <c r="J115" s="159">
        <f t="shared" si="329"/>
        <v>9000</v>
      </c>
      <c r="K115" s="160"/>
      <c r="L115" s="161"/>
      <c r="M115" s="157">
        <f t="shared" si="330"/>
        <v>0</v>
      </c>
      <c r="N115" s="160"/>
      <c r="O115" s="161"/>
      <c r="P115" s="157">
        <f t="shared" si="331"/>
        <v>0</v>
      </c>
      <c r="Q115" s="160"/>
      <c r="R115" s="161"/>
      <c r="S115" s="157">
        <f t="shared" si="332"/>
        <v>0</v>
      </c>
      <c r="T115" s="160"/>
      <c r="U115" s="161"/>
      <c r="V115" s="283">
        <f t="shared" si="333"/>
        <v>0</v>
      </c>
      <c r="W115" s="288">
        <f t="shared" si="334"/>
        <v>9000</v>
      </c>
      <c r="X115" s="163">
        <f t="shared" si="335"/>
        <v>9000</v>
      </c>
      <c r="Y115" s="163">
        <f t="shared" si="336"/>
        <v>0</v>
      </c>
      <c r="Z115" s="164">
        <f t="shared" si="337"/>
        <v>0</v>
      </c>
      <c r="AA115" s="165"/>
      <c r="AB115" s="167"/>
      <c r="AC115" s="167"/>
      <c r="AD115" s="167"/>
      <c r="AE115" s="167"/>
      <c r="AF115" s="167"/>
      <c r="AG115" s="167"/>
    </row>
    <row r="116" ht="30.0" customHeight="1">
      <c r="A116" s="151" t="s">
        <v>82</v>
      </c>
      <c r="B116" s="152" t="s">
        <v>259</v>
      </c>
      <c r="C116" s="153" t="s">
        <v>260</v>
      </c>
      <c r="D116" s="154" t="s">
        <v>127</v>
      </c>
      <c r="E116" s="160"/>
      <c r="F116" s="161"/>
      <c r="G116" s="157">
        <f t="shared" si="328"/>
        <v>0</v>
      </c>
      <c r="H116" s="160"/>
      <c r="I116" s="161"/>
      <c r="J116" s="157">
        <f t="shared" si="329"/>
        <v>0</v>
      </c>
      <c r="K116" s="160"/>
      <c r="L116" s="161"/>
      <c r="M116" s="157">
        <f t="shared" si="330"/>
        <v>0</v>
      </c>
      <c r="N116" s="160"/>
      <c r="O116" s="161"/>
      <c r="P116" s="157">
        <f t="shared" si="331"/>
        <v>0</v>
      </c>
      <c r="Q116" s="160"/>
      <c r="R116" s="161"/>
      <c r="S116" s="157">
        <f t="shared" si="332"/>
        <v>0</v>
      </c>
      <c r="T116" s="160"/>
      <c r="U116" s="161"/>
      <c r="V116" s="283">
        <f t="shared" si="333"/>
        <v>0</v>
      </c>
      <c r="W116" s="288">
        <f t="shared" si="334"/>
        <v>0</v>
      </c>
      <c r="X116" s="163">
        <f t="shared" si="335"/>
        <v>0</v>
      </c>
      <c r="Y116" s="163">
        <f t="shared" si="336"/>
        <v>0</v>
      </c>
      <c r="Z116" s="164" t="str">
        <f t="shared" si="337"/>
        <v>#DIV/0!</v>
      </c>
      <c r="AA116" s="165"/>
      <c r="AB116" s="167"/>
      <c r="AC116" s="167"/>
      <c r="AD116" s="167"/>
      <c r="AE116" s="167"/>
      <c r="AF116" s="167"/>
      <c r="AG116" s="167"/>
    </row>
    <row r="117" ht="30.0" customHeight="1">
      <c r="A117" s="168" t="s">
        <v>82</v>
      </c>
      <c r="B117" s="152" t="s">
        <v>261</v>
      </c>
      <c r="C117" s="206" t="s">
        <v>262</v>
      </c>
      <c r="D117" s="154" t="s">
        <v>127</v>
      </c>
      <c r="E117" s="176"/>
      <c r="F117" s="177"/>
      <c r="G117" s="157">
        <f t="shared" si="328"/>
        <v>0</v>
      </c>
      <c r="H117" s="176"/>
      <c r="I117" s="177"/>
      <c r="J117" s="157">
        <f t="shared" si="329"/>
        <v>0</v>
      </c>
      <c r="K117" s="160"/>
      <c r="L117" s="161"/>
      <c r="M117" s="157">
        <f t="shared" si="330"/>
        <v>0</v>
      </c>
      <c r="N117" s="160"/>
      <c r="O117" s="161"/>
      <c r="P117" s="157">
        <f t="shared" si="331"/>
        <v>0</v>
      </c>
      <c r="Q117" s="160"/>
      <c r="R117" s="161"/>
      <c r="S117" s="157">
        <f t="shared" si="332"/>
        <v>0</v>
      </c>
      <c r="T117" s="160"/>
      <c r="U117" s="161"/>
      <c r="V117" s="283">
        <f t="shared" si="333"/>
        <v>0</v>
      </c>
      <c r="W117" s="288">
        <f t="shared" si="334"/>
        <v>0</v>
      </c>
      <c r="X117" s="163">
        <f t="shared" si="335"/>
        <v>0</v>
      </c>
      <c r="Y117" s="163">
        <f t="shared" si="336"/>
        <v>0</v>
      </c>
      <c r="Z117" s="164" t="str">
        <f t="shared" si="337"/>
        <v>#DIV/0!</v>
      </c>
      <c r="AA117" s="179"/>
      <c r="AB117" s="167"/>
      <c r="AC117" s="167"/>
      <c r="AD117" s="167"/>
      <c r="AE117" s="167"/>
      <c r="AF117" s="167"/>
      <c r="AG117" s="167"/>
    </row>
    <row r="118" ht="30.0" customHeight="1">
      <c r="A118" s="168" t="s">
        <v>82</v>
      </c>
      <c r="B118" s="152" t="s">
        <v>263</v>
      </c>
      <c r="C118" s="206" t="s">
        <v>264</v>
      </c>
      <c r="D118" s="170" t="s">
        <v>127</v>
      </c>
      <c r="E118" s="160"/>
      <c r="F118" s="161"/>
      <c r="G118" s="157">
        <f t="shared" si="328"/>
        <v>0</v>
      </c>
      <c r="H118" s="160"/>
      <c r="I118" s="161"/>
      <c r="J118" s="157">
        <f t="shared" si="329"/>
        <v>0</v>
      </c>
      <c r="K118" s="160"/>
      <c r="L118" s="161"/>
      <c r="M118" s="157">
        <f t="shared" si="330"/>
        <v>0</v>
      </c>
      <c r="N118" s="160"/>
      <c r="O118" s="161"/>
      <c r="P118" s="157">
        <f t="shared" si="331"/>
        <v>0</v>
      </c>
      <c r="Q118" s="160"/>
      <c r="R118" s="161"/>
      <c r="S118" s="157">
        <f t="shared" si="332"/>
        <v>0</v>
      </c>
      <c r="T118" s="160"/>
      <c r="U118" s="161"/>
      <c r="V118" s="283">
        <f t="shared" si="333"/>
        <v>0</v>
      </c>
      <c r="W118" s="288">
        <f t="shared" si="334"/>
        <v>0</v>
      </c>
      <c r="X118" s="163">
        <f t="shared" si="335"/>
        <v>0</v>
      </c>
      <c r="Y118" s="163">
        <f t="shared" si="336"/>
        <v>0</v>
      </c>
      <c r="Z118" s="164" t="str">
        <f t="shared" si="337"/>
        <v>#DIV/0!</v>
      </c>
      <c r="AA118" s="165"/>
      <c r="AB118" s="167"/>
      <c r="AC118" s="167"/>
      <c r="AD118" s="167"/>
      <c r="AE118" s="167"/>
      <c r="AF118" s="167"/>
      <c r="AG118" s="167"/>
    </row>
    <row r="119">
      <c r="A119" s="168" t="s">
        <v>82</v>
      </c>
      <c r="B119" s="152" t="s">
        <v>265</v>
      </c>
      <c r="C119" s="291" t="s">
        <v>266</v>
      </c>
      <c r="D119" s="170"/>
      <c r="E119" s="176"/>
      <c r="F119" s="177">
        <v>0.22</v>
      </c>
      <c r="G119" s="173">
        <f t="shared" si="328"/>
        <v>0</v>
      </c>
      <c r="H119" s="176"/>
      <c r="I119" s="177">
        <v>0.22</v>
      </c>
      <c r="J119" s="173">
        <f t="shared" si="329"/>
        <v>0</v>
      </c>
      <c r="K119" s="176"/>
      <c r="L119" s="177">
        <v>0.22</v>
      </c>
      <c r="M119" s="173">
        <f t="shared" si="330"/>
        <v>0</v>
      </c>
      <c r="N119" s="176"/>
      <c r="O119" s="177">
        <v>0.22</v>
      </c>
      <c r="P119" s="173">
        <f t="shared" si="331"/>
        <v>0</v>
      </c>
      <c r="Q119" s="176"/>
      <c r="R119" s="177">
        <v>0.22</v>
      </c>
      <c r="S119" s="173">
        <f t="shared" si="332"/>
        <v>0</v>
      </c>
      <c r="T119" s="176"/>
      <c r="U119" s="177">
        <v>0.22</v>
      </c>
      <c r="V119" s="292">
        <f t="shared" si="333"/>
        <v>0</v>
      </c>
      <c r="W119" s="293">
        <f t="shared" si="334"/>
        <v>0</v>
      </c>
      <c r="X119" s="294">
        <f t="shared" si="335"/>
        <v>0</v>
      </c>
      <c r="Y119" s="294">
        <f t="shared" si="336"/>
        <v>0</v>
      </c>
      <c r="Z119" s="295" t="str">
        <f t="shared" si="337"/>
        <v>#DIV/0!</v>
      </c>
      <c r="AA119" s="193"/>
      <c r="AB119" s="10"/>
      <c r="AC119" s="10"/>
      <c r="AD119" s="10"/>
      <c r="AE119" s="10"/>
      <c r="AF119" s="10"/>
      <c r="AG119" s="10"/>
    </row>
    <row r="120" ht="30.0" customHeight="1">
      <c r="A120" s="212" t="s">
        <v>267</v>
      </c>
      <c r="B120" s="213"/>
      <c r="C120" s="214"/>
      <c r="D120" s="215"/>
      <c r="E120" s="219">
        <f>SUM(E109:E118)</f>
        <v>243</v>
      </c>
      <c r="F120" s="238"/>
      <c r="G120" s="218">
        <f>SUM(G109:G119)</f>
        <v>87320</v>
      </c>
      <c r="H120" s="219">
        <f>SUM(H109:H118)</f>
        <v>44</v>
      </c>
      <c r="I120" s="238"/>
      <c r="J120" s="218">
        <f>SUM(J109:J119)</f>
        <v>87420</v>
      </c>
      <c r="K120" s="239">
        <f>SUM(K109:K118)</f>
        <v>0</v>
      </c>
      <c r="L120" s="238"/>
      <c r="M120" s="218">
        <f>SUM(M109:M119)</f>
        <v>0</v>
      </c>
      <c r="N120" s="239">
        <f>SUM(N109:N118)</f>
        <v>0</v>
      </c>
      <c r="O120" s="238"/>
      <c r="P120" s="218">
        <f>SUM(P109:P119)</f>
        <v>0</v>
      </c>
      <c r="Q120" s="239">
        <f>SUM(Q109:Q118)</f>
        <v>0</v>
      </c>
      <c r="R120" s="238"/>
      <c r="S120" s="218">
        <f>SUM(S109:S119)</f>
        <v>0</v>
      </c>
      <c r="T120" s="239">
        <f>SUM(T109:T118)</f>
        <v>0</v>
      </c>
      <c r="U120" s="238"/>
      <c r="V120" s="220">
        <f t="shared" ref="V120:X120" si="338">SUM(V109:V119)</f>
        <v>0</v>
      </c>
      <c r="W120" s="278">
        <f t="shared" si="338"/>
        <v>87320</v>
      </c>
      <c r="X120" s="279">
        <f t="shared" si="338"/>
        <v>87420</v>
      </c>
      <c r="Y120" s="279">
        <f t="shared" si="336"/>
        <v>-100</v>
      </c>
      <c r="Z120" s="279">
        <f t="shared" si="337"/>
        <v>-0.00114521301</v>
      </c>
      <c r="AA120" s="280"/>
      <c r="AB120" s="10"/>
      <c r="AC120" s="10"/>
      <c r="AD120" s="10"/>
      <c r="AE120" s="10"/>
      <c r="AF120" s="10"/>
      <c r="AG120" s="10"/>
    </row>
    <row r="121" ht="30.0" customHeight="1">
      <c r="A121" s="224" t="s">
        <v>77</v>
      </c>
      <c r="B121" s="261">
        <v>8.0</v>
      </c>
      <c r="C121" s="296" t="s">
        <v>268</v>
      </c>
      <c r="D121" s="22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281"/>
      <c r="X121" s="281"/>
      <c r="Y121" s="228"/>
      <c r="Z121" s="281"/>
      <c r="AA121" s="282"/>
      <c r="AB121" s="150"/>
      <c r="AC121" s="150"/>
      <c r="AD121" s="150"/>
      <c r="AE121" s="150"/>
      <c r="AF121" s="150"/>
      <c r="AG121" s="150"/>
    </row>
    <row r="122" ht="30.0" customHeight="1">
      <c r="A122" s="297" t="s">
        <v>82</v>
      </c>
      <c r="B122" s="298" t="s">
        <v>269</v>
      </c>
      <c r="C122" s="299" t="s">
        <v>270</v>
      </c>
      <c r="D122" s="154" t="s">
        <v>271</v>
      </c>
      <c r="E122" s="155">
        <v>180.0</v>
      </c>
      <c r="F122" s="156">
        <v>35.0</v>
      </c>
      <c r="G122" s="157">
        <f t="shared" ref="G122:G132" si="339">E122*F122</f>
        <v>6300</v>
      </c>
      <c r="H122" s="155">
        <v>180.0</v>
      </c>
      <c r="I122" s="156">
        <v>35.0</v>
      </c>
      <c r="J122" s="159">
        <f t="shared" ref="J122:J132" si="340">H122*I122</f>
        <v>6300</v>
      </c>
      <c r="K122" s="160"/>
      <c r="L122" s="161"/>
      <c r="M122" s="157">
        <f t="shared" ref="M122:M132" si="341">K122*L122</f>
        <v>0</v>
      </c>
      <c r="N122" s="160"/>
      <c r="O122" s="161"/>
      <c r="P122" s="157">
        <f t="shared" ref="P122:P132" si="342">N122*O122</f>
        <v>0</v>
      </c>
      <c r="Q122" s="160"/>
      <c r="R122" s="161"/>
      <c r="S122" s="157">
        <f t="shared" ref="S122:S132" si="343">Q122*R122</f>
        <v>0</v>
      </c>
      <c r="T122" s="160"/>
      <c r="U122" s="161"/>
      <c r="V122" s="283">
        <f t="shared" ref="V122:V132" si="344">T122*U122</f>
        <v>0</v>
      </c>
      <c r="W122" s="284">
        <f t="shared" ref="W122:W132" si="345">G122+M122+S122</f>
        <v>6300</v>
      </c>
      <c r="X122" s="285">
        <f t="shared" ref="X122:X132" si="346">J122+P122+V122</f>
        <v>6300</v>
      </c>
      <c r="Y122" s="285">
        <f t="shared" ref="Y122:Y132" si="347">W122-X122</f>
        <v>0</v>
      </c>
      <c r="Z122" s="286">
        <f t="shared" ref="Z122:Z132" si="348">Y122/W122</f>
        <v>0</v>
      </c>
      <c r="AA122" s="287"/>
      <c r="AB122" s="167"/>
      <c r="AC122" s="167"/>
      <c r="AD122" s="167"/>
      <c r="AE122" s="167"/>
      <c r="AF122" s="167"/>
      <c r="AG122" s="167"/>
    </row>
    <row r="123" ht="30.0" customHeight="1">
      <c r="A123" s="297" t="s">
        <v>82</v>
      </c>
      <c r="B123" s="298" t="s">
        <v>272</v>
      </c>
      <c r="C123" s="299" t="s">
        <v>273</v>
      </c>
      <c r="D123" s="154" t="s">
        <v>271</v>
      </c>
      <c r="E123" s="155">
        <v>180.0</v>
      </c>
      <c r="F123" s="156">
        <v>50.0</v>
      </c>
      <c r="G123" s="157">
        <f t="shared" si="339"/>
        <v>9000</v>
      </c>
      <c r="H123" s="155">
        <v>180.0</v>
      </c>
      <c r="I123" s="156">
        <v>50.0</v>
      </c>
      <c r="J123" s="159">
        <f t="shared" si="340"/>
        <v>9000</v>
      </c>
      <c r="K123" s="160"/>
      <c r="L123" s="161"/>
      <c r="M123" s="157">
        <f t="shared" si="341"/>
        <v>0</v>
      </c>
      <c r="N123" s="160"/>
      <c r="O123" s="161"/>
      <c r="P123" s="157">
        <f t="shared" si="342"/>
        <v>0</v>
      </c>
      <c r="Q123" s="160"/>
      <c r="R123" s="161"/>
      <c r="S123" s="157">
        <f t="shared" si="343"/>
        <v>0</v>
      </c>
      <c r="T123" s="160"/>
      <c r="U123" s="161"/>
      <c r="V123" s="283">
        <f t="shared" si="344"/>
        <v>0</v>
      </c>
      <c r="W123" s="288">
        <f t="shared" si="345"/>
        <v>9000</v>
      </c>
      <c r="X123" s="163">
        <f t="shared" si="346"/>
        <v>9000</v>
      </c>
      <c r="Y123" s="163">
        <f t="shared" si="347"/>
        <v>0</v>
      </c>
      <c r="Z123" s="164">
        <f t="shared" si="348"/>
        <v>0</v>
      </c>
      <c r="AA123" s="165"/>
      <c r="AB123" s="167"/>
      <c r="AC123" s="167"/>
      <c r="AD123" s="167"/>
      <c r="AE123" s="167"/>
      <c r="AF123" s="167"/>
      <c r="AG123" s="167"/>
    </row>
    <row r="124" ht="30.0" customHeight="1">
      <c r="A124" s="297" t="s">
        <v>82</v>
      </c>
      <c r="B124" s="298" t="s">
        <v>274</v>
      </c>
      <c r="C124" s="299" t="s">
        <v>275</v>
      </c>
      <c r="D124" s="300" t="s">
        <v>165</v>
      </c>
      <c r="E124" s="301">
        <v>1.0</v>
      </c>
      <c r="F124" s="302">
        <v>19300.0</v>
      </c>
      <c r="G124" s="157">
        <f t="shared" si="339"/>
        <v>19300</v>
      </c>
      <c r="H124" s="301">
        <v>1.0</v>
      </c>
      <c r="I124" s="302">
        <v>19300.0</v>
      </c>
      <c r="J124" s="159">
        <f t="shared" si="340"/>
        <v>19300</v>
      </c>
      <c r="K124" s="160"/>
      <c r="L124" s="161"/>
      <c r="M124" s="157">
        <f t="shared" si="341"/>
        <v>0</v>
      </c>
      <c r="N124" s="160"/>
      <c r="O124" s="161"/>
      <c r="P124" s="157">
        <f t="shared" si="342"/>
        <v>0</v>
      </c>
      <c r="Q124" s="160"/>
      <c r="R124" s="161"/>
      <c r="S124" s="157">
        <f t="shared" si="343"/>
        <v>0</v>
      </c>
      <c r="T124" s="160"/>
      <c r="U124" s="161"/>
      <c r="V124" s="283">
        <f t="shared" si="344"/>
        <v>0</v>
      </c>
      <c r="W124" s="303">
        <f t="shared" si="345"/>
        <v>19300</v>
      </c>
      <c r="X124" s="163">
        <f t="shared" si="346"/>
        <v>19300</v>
      </c>
      <c r="Y124" s="163">
        <f t="shared" si="347"/>
        <v>0</v>
      </c>
      <c r="Z124" s="164">
        <f t="shared" si="348"/>
        <v>0</v>
      </c>
      <c r="AA124" s="165"/>
      <c r="AB124" s="167"/>
      <c r="AC124" s="167"/>
      <c r="AD124" s="167"/>
      <c r="AE124" s="167"/>
      <c r="AF124" s="167"/>
      <c r="AG124" s="167"/>
    </row>
    <row r="125" ht="30.0" customHeight="1">
      <c r="A125" s="297" t="s">
        <v>82</v>
      </c>
      <c r="B125" s="298" t="s">
        <v>276</v>
      </c>
      <c r="C125" s="299" t="s">
        <v>277</v>
      </c>
      <c r="D125" s="154" t="s">
        <v>271</v>
      </c>
      <c r="E125" s="155">
        <v>360.0</v>
      </c>
      <c r="F125" s="156">
        <v>65.0</v>
      </c>
      <c r="G125" s="157">
        <f t="shared" si="339"/>
        <v>23400</v>
      </c>
      <c r="H125" s="155">
        <v>360.0</v>
      </c>
      <c r="I125" s="156">
        <v>65.0</v>
      </c>
      <c r="J125" s="159">
        <f t="shared" si="340"/>
        <v>23400</v>
      </c>
      <c r="K125" s="304"/>
      <c r="L125" s="305"/>
      <c r="M125" s="157">
        <f t="shared" si="341"/>
        <v>0</v>
      </c>
      <c r="N125" s="304"/>
      <c r="O125" s="305"/>
      <c r="P125" s="157">
        <f t="shared" si="342"/>
        <v>0</v>
      </c>
      <c r="Q125" s="304"/>
      <c r="R125" s="305"/>
      <c r="S125" s="157">
        <f t="shared" si="343"/>
        <v>0</v>
      </c>
      <c r="T125" s="304"/>
      <c r="U125" s="305"/>
      <c r="V125" s="283">
        <f t="shared" si="344"/>
        <v>0</v>
      </c>
      <c r="W125" s="303">
        <f t="shared" si="345"/>
        <v>23400</v>
      </c>
      <c r="X125" s="163">
        <f t="shared" si="346"/>
        <v>23400</v>
      </c>
      <c r="Y125" s="163">
        <f t="shared" si="347"/>
        <v>0</v>
      </c>
      <c r="Z125" s="164">
        <f t="shared" si="348"/>
        <v>0</v>
      </c>
      <c r="AA125" s="165"/>
      <c r="AB125" s="167"/>
      <c r="AC125" s="167"/>
      <c r="AD125" s="167"/>
      <c r="AE125" s="167"/>
      <c r="AF125" s="167"/>
      <c r="AG125" s="167"/>
    </row>
    <row r="126" ht="30.0" customHeight="1">
      <c r="A126" s="297" t="s">
        <v>82</v>
      </c>
      <c r="B126" s="298" t="s">
        <v>278</v>
      </c>
      <c r="C126" s="299" t="s">
        <v>279</v>
      </c>
      <c r="D126" s="154" t="s">
        <v>280</v>
      </c>
      <c r="E126" s="155">
        <v>1000.0</v>
      </c>
      <c r="F126" s="156">
        <v>296.0</v>
      </c>
      <c r="G126" s="157">
        <f t="shared" si="339"/>
        <v>296000</v>
      </c>
      <c r="H126" s="155">
        <v>1000.0</v>
      </c>
      <c r="I126" s="156">
        <v>296.0</v>
      </c>
      <c r="J126" s="159">
        <f t="shared" si="340"/>
        <v>296000</v>
      </c>
      <c r="K126" s="160"/>
      <c r="L126" s="161"/>
      <c r="M126" s="157">
        <f t="shared" si="341"/>
        <v>0</v>
      </c>
      <c r="N126" s="160"/>
      <c r="O126" s="161"/>
      <c r="P126" s="157">
        <f t="shared" si="342"/>
        <v>0</v>
      </c>
      <c r="Q126" s="160"/>
      <c r="R126" s="161"/>
      <c r="S126" s="157">
        <f t="shared" si="343"/>
        <v>0</v>
      </c>
      <c r="T126" s="160"/>
      <c r="U126" s="161"/>
      <c r="V126" s="283">
        <f t="shared" si="344"/>
        <v>0</v>
      </c>
      <c r="W126" s="288">
        <f t="shared" si="345"/>
        <v>296000</v>
      </c>
      <c r="X126" s="163">
        <f t="shared" si="346"/>
        <v>296000</v>
      </c>
      <c r="Y126" s="163">
        <f t="shared" si="347"/>
        <v>0</v>
      </c>
      <c r="Z126" s="164">
        <f t="shared" si="348"/>
        <v>0</v>
      </c>
      <c r="AA126" s="306"/>
      <c r="AB126" s="167"/>
      <c r="AC126" s="167"/>
      <c r="AD126" s="167"/>
      <c r="AE126" s="167"/>
      <c r="AF126" s="167"/>
      <c r="AG126" s="167"/>
    </row>
    <row r="127" ht="30.0" customHeight="1">
      <c r="A127" s="307" t="s">
        <v>82</v>
      </c>
      <c r="B127" s="308" t="s">
        <v>281</v>
      </c>
      <c r="C127" s="299" t="s">
        <v>282</v>
      </c>
      <c r="D127" s="154" t="s">
        <v>271</v>
      </c>
      <c r="E127" s="171">
        <v>180.0</v>
      </c>
      <c r="F127" s="172">
        <v>100.0</v>
      </c>
      <c r="G127" s="173">
        <f t="shared" si="339"/>
        <v>18000</v>
      </c>
      <c r="H127" s="171">
        <v>180.0</v>
      </c>
      <c r="I127" s="156">
        <v>100.0</v>
      </c>
      <c r="J127" s="175">
        <f t="shared" si="340"/>
        <v>18000</v>
      </c>
      <c r="K127" s="176"/>
      <c r="L127" s="177">
        <v>0.22</v>
      </c>
      <c r="M127" s="173">
        <f t="shared" si="341"/>
        <v>0</v>
      </c>
      <c r="N127" s="176"/>
      <c r="O127" s="177">
        <v>0.22</v>
      </c>
      <c r="P127" s="173">
        <f t="shared" si="342"/>
        <v>0</v>
      </c>
      <c r="Q127" s="176"/>
      <c r="R127" s="177">
        <v>0.22</v>
      </c>
      <c r="S127" s="173">
        <f t="shared" si="343"/>
        <v>0</v>
      </c>
      <c r="T127" s="176"/>
      <c r="U127" s="177">
        <v>0.22</v>
      </c>
      <c r="V127" s="292">
        <f t="shared" si="344"/>
        <v>0</v>
      </c>
      <c r="W127" s="293">
        <f t="shared" si="345"/>
        <v>18000</v>
      </c>
      <c r="X127" s="294">
        <f t="shared" si="346"/>
        <v>18000</v>
      </c>
      <c r="Y127" s="294">
        <f t="shared" si="347"/>
        <v>0</v>
      </c>
      <c r="Z127" s="295">
        <f t="shared" si="348"/>
        <v>0</v>
      </c>
      <c r="AA127" s="193"/>
      <c r="AB127" s="10"/>
      <c r="AC127" s="10"/>
      <c r="AD127" s="10"/>
      <c r="AE127" s="10"/>
      <c r="AF127" s="10"/>
      <c r="AG127" s="10"/>
    </row>
    <row r="128" ht="30.0" customHeight="1">
      <c r="A128" s="307" t="s">
        <v>82</v>
      </c>
      <c r="B128" s="309" t="s">
        <v>283</v>
      </c>
      <c r="C128" s="299" t="s">
        <v>284</v>
      </c>
      <c r="D128" s="154" t="s">
        <v>271</v>
      </c>
      <c r="E128" s="171">
        <v>180.0</v>
      </c>
      <c r="F128" s="172">
        <v>70.0</v>
      </c>
      <c r="G128" s="173">
        <f t="shared" si="339"/>
        <v>12600</v>
      </c>
      <c r="H128" s="171">
        <v>180.0</v>
      </c>
      <c r="I128" s="156">
        <v>70.0</v>
      </c>
      <c r="J128" s="175">
        <f t="shared" si="340"/>
        <v>12600</v>
      </c>
      <c r="K128" s="176"/>
      <c r="L128" s="177">
        <v>0.22</v>
      </c>
      <c r="M128" s="173">
        <f t="shared" si="341"/>
        <v>0</v>
      </c>
      <c r="N128" s="176"/>
      <c r="O128" s="177">
        <v>0.22</v>
      </c>
      <c r="P128" s="173">
        <f t="shared" si="342"/>
        <v>0</v>
      </c>
      <c r="Q128" s="176"/>
      <c r="R128" s="177">
        <v>0.22</v>
      </c>
      <c r="S128" s="173">
        <f t="shared" si="343"/>
        <v>0</v>
      </c>
      <c r="T128" s="176"/>
      <c r="U128" s="177">
        <v>0.22</v>
      </c>
      <c r="V128" s="292">
        <f t="shared" si="344"/>
        <v>0</v>
      </c>
      <c r="W128" s="293">
        <f t="shared" si="345"/>
        <v>12600</v>
      </c>
      <c r="X128" s="294">
        <f t="shared" si="346"/>
        <v>12600</v>
      </c>
      <c r="Y128" s="294">
        <f t="shared" si="347"/>
        <v>0</v>
      </c>
      <c r="Z128" s="295">
        <f t="shared" si="348"/>
        <v>0</v>
      </c>
      <c r="AA128" s="193"/>
      <c r="AB128" s="10"/>
      <c r="AC128" s="10"/>
      <c r="AD128" s="10"/>
      <c r="AE128" s="10"/>
      <c r="AF128" s="10"/>
      <c r="AG128" s="10"/>
    </row>
    <row r="129" ht="30.0" customHeight="1">
      <c r="A129" s="307" t="s">
        <v>82</v>
      </c>
      <c r="B129" s="309" t="s">
        <v>285</v>
      </c>
      <c r="C129" s="299" t="s">
        <v>286</v>
      </c>
      <c r="D129" s="154" t="s">
        <v>271</v>
      </c>
      <c r="E129" s="171">
        <v>180.0</v>
      </c>
      <c r="F129" s="172">
        <v>45.0</v>
      </c>
      <c r="G129" s="173">
        <f t="shared" si="339"/>
        <v>8100</v>
      </c>
      <c r="H129" s="171">
        <v>180.0</v>
      </c>
      <c r="I129" s="156">
        <v>45.0</v>
      </c>
      <c r="J129" s="175">
        <f t="shared" si="340"/>
        <v>8100</v>
      </c>
      <c r="K129" s="176"/>
      <c r="L129" s="177">
        <v>0.22</v>
      </c>
      <c r="M129" s="173">
        <f t="shared" si="341"/>
        <v>0</v>
      </c>
      <c r="N129" s="176"/>
      <c r="O129" s="177">
        <v>0.22</v>
      </c>
      <c r="P129" s="173">
        <f t="shared" si="342"/>
        <v>0</v>
      </c>
      <c r="Q129" s="176"/>
      <c r="R129" s="177">
        <v>0.22</v>
      </c>
      <c r="S129" s="173">
        <f t="shared" si="343"/>
        <v>0</v>
      </c>
      <c r="T129" s="176"/>
      <c r="U129" s="177">
        <v>0.22</v>
      </c>
      <c r="V129" s="292">
        <f t="shared" si="344"/>
        <v>0</v>
      </c>
      <c r="W129" s="293">
        <f t="shared" si="345"/>
        <v>8100</v>
      </c>
      <c r="X129" s="294">
        <f t="shared" si="346"/>
        <v>8100</v>
      </c>
      <c r="Y129" s="294">
        <f t="shared" si="347"/>
        <v>0</v>
      </c>
      <c r="Z129" s="295">
        <f t="shared" si="348"/>
        <v>0</v>
      </c>
      <c r="AA129" s="193"/>
      <c r="AB129" s="10"/>
      <c r="AC129" s="10"/>
      <c r="AD129" s="10"/>
      <c r="AE129" s="10"/>
      <c r="AF129" s="10"/>
      <c r="AG129" s="10"/>
    </row>
    <row r="130" ht="30.0" customHeight="1">
      <c r="A130" s="307" t="s">
        <v>82</v>
      </c>
      <c r="B130" s="309" t="s">
        <v>287</v>
      </c>
      <c r="C130" s="299" t="s">
        <v>288</v>
      </c>
      <c r="D130" s="154" t="s">
        <v>271</v>
      </c>
      <c r="E130" s="171">
        <v>180.0</v>
      </c>
      <c r="F130" s="172">
        <v>45.0</v>
      </c>
      <c r="G130" s="173">
        <f t="shared" si="339"/>
        <v>8100</v>
      </c>
      <c r="H130" s="171">
        <v>180.0</v>
      </c>
      <c r="I130" s="156">
        <v>45.0</v>
      </c>
      <c r="J130" s="175">
        <f t="shared" si="340"/>
        <v>8100</v>
      </c>
      <c r="K130" s="176"/>
      <c r="L130" s="177">
        <v>0.22</v>
      </c>
      <c r="M130" s="173">
        <f t="shared" si="341"/>
        <v>0</v>
      </c>
      <c r="N130" s="176"/>
      <c r="O130" s="177">
        <v>0.22</v>
      </c>
      <c r="P130" s="173">
        <f t="shared" si="342"/>
        <v>0</v>
      </c>
      <c r="Q130" s="176"/>
      <c r="R130" s="177">
        <v>0.22</v>
      </c>
      <c r="S130" s="173">
        <f t="shared" si="343"/>
        <v>0</v>
      </c>
      <c r="T130" s="176"/>
      <c r="U130" s="177">
        <v>0.22</v>
      </c>
      <c r="V130" s="292">
        <f t="shared" si="344"/>
        <v>0</v>
      </c>
      <c r="W130" s="293">
        <f t="shared" si="345"/>
        <v>8100</v>
      </c>
      <c r="X130" s="294">
        <f t="shared" si="346"/>
        <v>8100</v>
      </c>
      <c r="Y130" s="294">
        <f t="shared" si="347"/>
        <v>0</v>
      </c>
      <c r="Z130" s="295">
        <f t="shared" si="348"/>
        <v>0</v>
      </c>
      <c r="AA130" s="193"/>
      <c r="AB130" s="10"/>
      <c r="AC130" s="10"/>
      <c r="AD130" s="10"/>
      <c r="AE130" s="10"/>
      <c r="AF130" s="10"/>
      <c r="AG130" s="10"/>
    </row>
    <row r="131" ht="30.0" customHeight="1">
      <c r="A131" s="307" t="s">
        <v>82</v>
      </c>
      <c r="B131" s="309" t="s">
        <v>289</v>
      </c>
      <c r="C131" s="299" t="s">
        <v>290</v>
      </c>
      <c r="D131" s="154" t="s">
        <v>280</v>
      </c>
      <c r="E131" s="171">
        <v>0.0</v>
      </c>
      <c r="F131" s="172">
        <v>0.0</v>
      </c>
      <c r="G131" s="173">
        <f t="shared" si="339"/>
        <v>0</v>
      </c>
      <c r="H131" s="176"/>
      <c r="I131" s="161"/>
      <c r="J131" s="173">
        <f t="shared" si="340"/>
        <v>0</v>
      </c>
      <c r="K131" s="176"/>
      <c r="L131" s="177">
        <v>0.22</v>
      </c>
      <c r="M131" s="173">
        <f t="shared" si="341"/>
        <v>0</v>
      </c>
      <c r="N131" s="176"/>
      <c r="O131" s="177">
        <v>0.22</v>
      </c>
      <c r="P131" s="173">
        <f t="shared" si="342"/>
        <v>0</v>
      </c>
      <c r="Q131" s="176"/>
      <c r="R131" s="177">
        <v>0.22</v>
      </c>
      <c r="S131" s="173">
        <f t="shared" si="343"/>
        <v>0</v>
      </c>
      <c r="T131" s="176"/>
      <c r="U131" s="177">
        <v>0.22</v>
      </c>
      <c r="V131" s="292">
        <f t="shared" si="344"/>
        <v>0</v>
      </c>
      <c r="W131" s="293">
        <f t="shared" si="345"/>
        <v>0</v>
      </c>
      <c r="X131" s="294">
        <f t="shared" si="346"/>
        <v>0</v>
      </c>
      <c r="Y131" s="294">
        <f t="shared" si="347"/>
        <v>0</v>
      </c>
      <c r="Z131" s="295" t="str">
        <f t="shared" si="348"/>
        <v>#DIV/0!</v>
      </c>
      <c r="AA131" s="193"/>
      <c r="AB131" s="10"/>
      <c r="AC131" s="10"/>
      <c r="AD131" s="10"/>
      <c r="AE131" s="10"/>
      <c r="AF131" s="10"/>
      <c r="AG131" s="10"/>
    </row>
    <row r="132" ht="30.0" customHeight="1">
      <c r="A132" s="307" t="s">
        <v>82</v>
      </c>
      <c r="B132" s="309" t="s">
        <v>291</v>
      </c>
      <c r="C132" s="310" t="s">
        <v>292</v>
      </c>
      <c r="D132" s="154"/>
      <c r="E132" s="171"/>
      <c r="F132" s="172">
        <v>0.22</v>
      </c>
      <c r="G132" s="173">
        <f t="shared" si="339"/>
        <v>0</v>
      </c>
      <c r="H132" s="176"/>
      <c r="I132" s="161"/>
      <c r="J132" s="173">
        <f t="shared" si="340"/>
        <v>0</v>
      </c>
      <c r="K132" s="176"/>
      <c r="L132" s="177">
        <v>0.22</v>
      </c>
      <c r="M132" s="173">
        <f t="shared" si="341"/>
        <v>0</v>
      </c>
      <c r="N132" s="176"/>
      <c r="O132" s="177">
        <v>0.22</v>
      </c>
      <c r="P132" s="173">
        <f t="shared" si="342"/>
        <v>0</v>
      </c>
      <c r="Q132" s="176"/>
      <c r="R132" s="177">
        <v>0.22</v>
      </c>
      <c r="S132" s="173">
        <f t="shared" si="343"/>
        <v>0</v>
      </c>
      <c r="T132" s="176"/>
      <c r="U132" s="177">
        <v>0.22</v>
      </c>
      <c r="V132" s="292">
        <f t="shared" si="344"/>
        <v>0</v>
      </c>
      <c r="W132" s="293">
        <f t="shared" si="345"/>
        <v>0</v>
      </c>
      <c r="X132" s="294">
        <f t="shared" si="346"/>
        <v>0</v>
      </c>
      <c r="Y132" s="294">
        <f t="shared" si="347"/>
        <v>0</v>
      </c>
      <c r="Z132" s="295" t="str">
        <f t="shared" si="348"/>
        <v>#DIV/0!</v>
      </c>
      <c r="AA132" s="193"/>
      <c r="AB132" s="10"/>
      <c r="AC132" s="10"/>
      <c r="AD132" s="10"/>
      <c r="AE132" s="10"/>
      <c r="AF132" s="10"/>
      <c r="AG132" s="10"/>
    </row>
    <row r="133" ht="30.0" customHeight="1">
      <c r="A133" s="212" t="s">
        <v>293</v>
      </c>
      <c r="B133" s="213"/>
      <c r="C133" s="214"/>
      <c r="D133" s="215"/>
      <c r="E133" s="219">
        <f>SUM(E122:E127)</f>
        <v>1901</v>
      </c>
      <c r="F133" s="238"/>
      <c r="G133" s="219">
        <f>SUM(G122:G132)</f>
        <v>400800</v>
      </c>
      <c r="H133" s="219">
        <f>SUM(H122:H126)</f>
        <v>1721</v>
      </c>
      <c r="I133" s="238"/>
      <c r="J133" s="219">
        <f>SUM(J122:J131)</f>
        <v>400800</v>
      </c>
      <c r="K133" s="219">
        <f>SUM(K122:K126)</f>
        <v>0</v>
      </c>
      <c r="L133" s="238"/>
      <c r="M133" s="219">
        <f>SUM(M122:M127)</f>
        <v>0</v>
      </c>
      <c r="N133" s="219">
        <f>SUM(N122:N126)</f>
        <v>0</v>
      </c>
      <c r="O133" s="238"/>
      <c r="P133" s="219">
        <f>SUM(P122:P127)</f>
        <v>0</v>
      </c>
      <c r="Q133" s="219">
        <f>SUM(Q122:Q126)</f>
        <v>0</v>
      </c>
      <c r="R133" s="238"/>
      <c r="S133" s="219">
        <f>SUM(S122:S127)</f>
        <v>0</v>
      </c>
      <c r="T133" s="219">
        <f>SUM(T122:T126)</f>
        <v>0</v>
      </c>
      <c r="U133" s="238"/>
      <c r="V133" s="311">
        <f>SUM(V122:V127)</f>
        <v>0</v>
      </c>
      <c r="W133" s="278">
        <f t="shared" ref="W133:Z133" si="349">SUM(W122:W132)</f>
        <v>400800</v>
      </c>
      <c r="X133" s="278">
        <f t="shared" si="349"/>
        <v>400800</v>
      </c>
      <c r="Y133" s="278">
        <f t="shared" si="349"/>
        <v>0</v>
      </c>
      <c r="Z133" s="278" t="str">
        <f t="shared" si="349"/>
        <v>#DIV/0!</v>
      </c>
      <c r="AA133" s="280"/>
      <c r="AB133" s="10"/>
      <c r="AC133" s="10"/>
      <c r="AD133" s="10"/>
      <c r="AE133" s="10"/>
      <c r="AF133" s="10"/>
      <c r="AG133" s="10"/>
    </row>
    <row r="134" ht="30.0" customHeight="1">
      <c r="A134" s="224" t="s">
        <v>77</v>
      </c>
      <c r="B134" s="225">
        <v>9.0</v>
      </c>
      <c r="C134" s="226" t="s">
        <v>294</v>
      </c>
      <c r="D134" s="227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312"/>
      <c r="X134" s="312"/>
      <c r="Y134" s="263"/>
      <c r="Z134" s="312"/>
      <c r="AA134" s="313"/>
      <c r="AB134" s="10"/>
      <c r="AC134" s="10"/>
      <c r="AD134" s="10"/>
      <c r="AE134" s="10"/>
      <c r="AF134" s="10"/>
      <c r="AG134" s="10"/>
    </row>
    <row r="135" ht="30.0" customHeight="1">
      <c r="A135" s="314" t="s">
        <v>82</v>
      </c>
      <c r="B135" s="315">
        <v>43839.0</v>
      </c>
      <c r="C135" s="316" t="s">
        <v>295</v>
      </c>
      <c r="D135" s="300" t="s">
        <v>165</v>
      </c>
      <c r="E135" s="317">
        <v>2.0</v>
      </c>
      <c r="F135" s="318">
        <v>5000.0</v>
      </c>
      <c r="G135" s="319">
        <f t="shared" ref="G135:G148" si="350">E135*F135</f>
        <v>10000</v>
      </c>
      <c r="H135" s="320">
        <v>2.0</v>
      </c>
      <c r="I135" s="321">
        <v>5000.0</v>
      </c>
      <c r="J135" s="322">
        <f t="shared" ref="J135:J148" si="351">H135*I135</f>
        <v>10000</v>
      </c>
      <c r="K135" s="323"/>
      <c r="L135" s="324"/>
      <c r="M135" s="319">
        <f t="shared" ref="M135:M148" si="352">K135*L135</f>
        <v>0</v>
      </c>
      <c r="N135" s="323"/>
      <c r="O135" s="324"/>
      <c r="P135" s="319">
        <f t="shared" ref="P135:P148" si="353">N135*O135</f>
        <v>0</v>
      </c>
      <c r="Q135" s="323"/>
      <c r="R135" s="324"/>
      <c r="S135" s="319">
        <f t="shared" ref="S135:S148" si="354">Q135*R135</f>
        <v>0</v>
      </c>
      <c r="T135" s="323"/>
      <c r="U135" s="324"/>
      <c r="V135" s="319">
        <f t="shared" ref="V135:V148" si="355">T135*U135</f>
        <v>0</v>
      </c>
      <c r="W135" s="285">
        <f t="shared" ref="W135:W148" si="356">G135+M135+S135</f>
        <v>10000</v>
      </c>
      <c r="X135" s="163">
        <f t="shared" ref="X135:X148" si="357">J135+P135+V135</f>
        <v>10000</v>
      </c>
      <c r="Y135" s="163">
        <f t="shared" ref="Y135:Y148" si="358">W135-X135</f>
        <v>0</v>
      </c>
      <c r="Z135" s="164">
        <f t="shared" ref="Z135:Z148" si="359">Y135/W135</f>
        <v>0</v>
      </c>
      <c r="AA135" s="287"/>
      <c r="AB135" s="166"/>
      <c r="AC135" s="167"/>
      <c r="AD135" s="167"/>
      <c r="AE135" s="167"/>
      <c r="AF135" s="167"/>
      <c r="AG135" s="167"/>
    </row>
    <row r="136" ht="30.0" customHeight="1">
      <c r="A136" s="151" t="s">
        <v>82</v>
      </c>
      <c r="B136" s="325">
        <v>43870.0</v>
      </c>
      <c r="C136" s="326" t="s">
        <v>295</v>
      </c>
      <c r="D136" s="300" t="s">
        <v>165</v>
      </c>
      <c r="E136" s="327">
        <v>3.0</v>
      </c>
      <c r="F136" s="156">
        <v>8750.0</v>
      </c>
      <c r="G136" s="157">
        <f t="shared" si="350"/>
        <v>26250</v>
      </c>
      <c r="H136" s="327">
        <v>3.0</v>
      </c>
      <c r="I136" s="156">
        <v>8750.0</v>
      </c>
      <c r="J136" s="159">
        <f t="shared" si="351"/>
        <v>26250</v>
      </c>
      <c r="K136" s="160"/>
      <c r="L136" s="161"/>
      <c r="M136" s="157">
        <f t="shared" si="352"/>
        <v>0</v>
      </c>
      <c r="N136" s="160"/>
      <c r="O136" s="161"/>
      <c r="P136" s="157">
        <f t="shared" si="353"/>
        <v>0</v>
      </c>
      <c r="Q136" s="160"/>
      <c r="R136" s="161"/>
      <c r="S136" s="157">
        <f t="shared" si="354"/>
        <v>0</v>
      </c>
      <c r="T136" s="160"/>
      <c r="U136" s="161"/>
      <c r="V136" s="157">
        <f t="shared" si="355"/>
        <v>0</v>
      </c>
      <c r="W136" s="162">
        <f t="shared" si="356"/>
        <v>26250</v>
      </c>
      <c r="X136" s="163">
        <f t="shared" si="357"/>
        <v>26250</v>
      </c>
      <c r="Y136" s="163">
        <f t="shared" si="358"/>
        <v>0</v>
      </c>
      <c r="Z136" s="164">
        <f t="shared" si="359"/>
        <v>0</v>
      </c>
      <c r="AA136" s="165"/>
      <c r="AB136" s="167"/>
      <c r="AC136" s="167"/>
      <c r="AD136" s="167"/>
      <c r="AE136" s="167"/>
      <c r="AF136" s="167"/>
      <c r="AG136" s="167"/>
    </row>
    <row r="137" ht="30.0" customHeight="1">
      <c r="A137" s="151" t="s">
        <v>82</v>
      </c>
      <c r="B137" s="325">
        <v>43899.0</v>
      </c>
      <c r="C137" s="153" t="s">
        <v>296</v>
      </c>
      <c r="D137" s="300" t="s">
        <v>165</v>
      </c>
      <c r="E137" s="327"/>
      <c r="F137" s="156"/>
      <c r="G137" s="157">
        <f t="shared" si="350"/>
        <v>0</v>
      </c>
      <c r="H137" s="328"/>
      <c r="I137" s="161"/>
      <c r="J137" s="159">
        <f t="shared" si="351"/>
        <v>0</v>
      </c>
      <c r="K137" s="160"/>
      <c r="L137" s="161"/>
      <c r="M137" s="157">
        <f t="shared" si="352"/>
        <v>0</v>
      </c>
      <c r="N137" s="160"/>
      <c r="O137" s="161"/>
      <c r="P137" s="157">
        <f t="shared" si="353"/>
        <v>0</v>
      </c>
      <c r="Q137" s="160"/>
      <c r="R137" s="161"/>
      <c r="S137" s="157">
        <f t="shared" si="354"/>
        <v>0</v>
      </c>
      <c r="T137" s="160"/>
      <c r="U137" s="161"/>
      <c r="V137" s="157">
        <f t="shared" si="355"/>
        <v>0</v>
      </c>
      <c r="W137" s="162">
        <f t="shared" si="356"/>
        <v>0</v>
      </c>
      <c r="X137" s="163">
        <f t="shared" si="357"/>
        <v>0</v>
      </c>
      <c r="Y137" s="163">
        <f t="shared" si="358"/>
        <v>0</v>
      </c>
      <c r="Z137" s="164" t="str">
        <f t="shared" si="359"/>
        <v>#DIV/0!</v>
      </c>
      <c r="AA137" s="165"/>
      <c r="AB137" s="167"/>
      <c r="AC137" s="167"/>
      <c r="AD137" s="167"/>
      <c r="AE137" s="167"/>
      <c r="AF137" s="167"/>
      <c r="AG137" s="167"/>
    </row>
    <row r="138" ht="30.0" customHeight="1">
      <c r="A138" s="151" t="s">
        <v>82</v>
      </c>
      <c r="B138" s="329">
        <v>44295.0</v>
      </c>
      <c r="C138" s="330" t="s">
        <v>297</v>
      </c>
      <c r="D138" s="300" t="s">
        <v>165</v>
      </c>
      <c r="E138" s="327">
        <v>1.0</v>
      </c>
      <c r="F138" s="156">
        <v>115000.0</v>
      </c>
      <c r="G138" s="157">
        <f t="shared" si="350"/>
        <v>115000</v>
      </c>
      <c r="H138" s="331">
        <v>1.0</v>
      </c>
      <c r="I138" s="158">
        <f>9428+33876+20000+54000</f>
        <v>117304</v>
      </c>
      <c r="J138" s="159">
        <f t="shared" si="351"/>
        <v>117304</v>
      </c>
      <c r="K138" s="160"/>
      <c r="L138" s="161"/>
      <c r="M138" s="157">
        <f t="shared" si="352"/>
        <v>0</v>
      </c>
      <c r="N138" s="160"/>
      <c r="O138" s="161"/>
      <c r="P138" s="157">
        <f t="shared" si="353"/>
        <v>0</v>
      </c>
      <c r="Q138" s="160"/>
      <c r="R138" s="161"/>
      <c r="S138" s="157">
        <f t="shared" si="354"/>
        <v>0</v>
      </c>
      <c r="T138" s="160"/>
      <c r="U138" s="161"/>
      <c r="V138" s="157">
        <f t="shared" si="355"/>
        <v>0</v>
      </c>
      <c r="W138" s="162">
        <f t="shared" si="356"/>
        <v>115000</v>
      </c>
      <c r="X138" s="163">
        <f t="shared" si="357"/>
        <v>117304</v>
      </c>
      <c r="Y138" s="163">
        <f t="shared" si="358"/>
        <v>-2304</v>
      </c>
      <c r="Z138" s="164">
        <f t="shared" si="359"/>
        <v>-0.02003478261</v>
      </c>
      <c r="AA138" s="306"/>
      <c r="AB138" s="167"/>
      <c r="AC138" s="167"/>
      <c r="AD138" s="167"/>
      <c r="AE138" s="167"/>
      <c r="AF138" s="167"/>
      <c r="AG138" s="167"/>
    </row>
    <row r="139" ht="30.0" customHeight="1">
      <c r="A139" s="151" t="s">
        <v>82</v>
      </c>
      <c r="B139" s="332">
        <v>44325.0</v>
      </c>
      <c r="C139" s="330" t="s">
        <v>298</v>
      </c>
      <c r="D139" s="300" t="s">
        <v>165</v>
      </c>
      <c r="E139" s="327">
        <v>1.0</v>
      </c>
      <c r="F139" s="156">
        <v>110000.0</v>
      </c>
      <c r="G139" s="157">
        <f t="shared" si="350"/>
        <v>110000</v>
      </c>
      <c r="H139" s="327">
        <v>1.0</v>
      </c>
      <c r="I139" s="156">
        <v>99999.61</v>
      </c>
      <c r="J139" s="159">
        <f t="shared" si="351"/>
        <v>99999.61</v>
      </c>
      <c r="K139" s="160"/>
      <c r="L139" s="161"/>
      <c r="M139" s="157">
        <f t="shared" si="352"/>
        <v>0</v>
      </c>
      <c r="N139" s="160"/>
      <c r="O139" s="161"/>
      <c r="P139" s="157">
        <f t="shared" si="353"/>
        <v>0</v>
      </c>
      <c r="Q139" s="160"/>
      <c r="R139" s="161"/>
      <c r="S139" s="157">
        <f t="shared" si="354"/>
        <v>0</v>
      </c>
      <c r="T139" s="160"/>
      <c r="U139" s="161"/>
      <c r="V139" s="157">
        <f t="shared" si="355"/>
        <v>0</v>
      </c>
      <c r="W139" s="162">
        <f t="shared" si="356"/>
        <v>110000</v>
      </c>
      <c r="X139" s="163">
        <f t="shared" si="357"/>
        <v>99999.61</v>
      </c>
      <c r="Y139" s="163">
        <f t="shared" si="358"/>
        <v>10000.39</v>
      </c>
      <c r="Z139" s="164">
        <f t="shared" si="359"/>
        <v>0.09091263636</v>
      </c>
      <c r="AA139" s="233" t="s">
        <v>299</v>
      </c>
      <c r="AB139" s="167"/>
      <c r="AC139" s="167"/>
      <c r="AD139" s="167"/>
      <c r="AE139" s="167"/>
      <c r="AF139" s="167"/>
      <c r="AG139" s="167"/>
    </row>
    <row r="140" ht="30.0" customHeight="1">
      <c r="A140" s="151" t="s">
        <v>82</v>
      </c>
      <c r="B140" s="332">
        <v>44356.0</v>
      </c>
      <c r="C140" s="330" t="s">
        <v>300</v>
      </c>
      <c r="D140" s="300" t="s">
        <v>165</v>
      </c>
      <c r="E140" s="327">
        <v>1.0</v>
      </c>
      <c r="F140" s="156">
        <v>28000.0</v>
      </c>
      <c r="G140" s="157">
        <f t="shared" si="350"/>
        <v>28000</v>
      </c>
      <c r="H140" s="327">
        <v>1.0</v>
      </c>
      <c r="I140" s="156">
        <v>28000.0</v>
      </c>
      <c r="J140" s="159">
        <f t="shared" si="351"/>
        <v>28000</v>
      </c>
      <c r="K140" s="160"/>
      <c r="L140" s="161"/>
      <c r="M140" s="157">
        <f t="shared" si="352"/>
        <v>0</v>
      </c>
      <c r="N140" s="160"/>
      <c r="O140" s="161"/>
      <c r="P140" s="157">
        <f t="shared" si="353"/>
        <v>0</v>
      </c>
      <c r="Q140" s="160"/>
      <c r="R140" s="161"/>
      <c r="S140" s="157">
        <f t="shared" si="354"/>
        <v>0</v>
      </c>
      <c r="T140" s="160"/>
      <c r="U140" s="161"/>
      <c r="V140" s="157">
        <f t="shared" si="355"/>
        <v>0</v>
      </c>
      <c r="W140" s="162">
        <f t="shared" si="356"/>
        <v>28000</v>
      </c>
      <c r="X140" s="163">
        <f t="shared" si="357"/>
        <v>28000</v>
      </c>
      <c r="Y140" s="163">
        <f t="shared" si="358"/>
        <v>0</v>
      </c>
      <c r="Z140" s="164">
        <f t="shared" si="359"/>
        <v>0</v>
      </c>
      <c r="AA140" s="165"/>
      <c r="AB140" s="167"/>
      <c r="AC140" s="167"/>
      <c r="AD140" s="167"/>
      <c r="AE140" s="167"/>
      <c r="AF140" s="167"/>
      <c r="AG140" s="167"/>
    </row>
    <row r="141" ht="30.0" customHeight="1">
      <c r="A141" s="151" t="s">
        <v>82</v>
      </c>
      <c r="B141" s="332">
        <v>44386.0</v>
      </c>
      <c r="C141" s="330" t="s">
        <v>300</v>
      </c>
      <c r="D141" s="300" t="s">
        <v>165</v>
      </c>
      <c r="E141" s="327">
        <v>1.0</v>
      </c>
      <c r="F141" s="156">
        <v>105000.0</v>
      </c>
      <c r="G141" s="157">
        <f t="shared" si="350"/>
        <v>105000</v>
      </c>
      <c r="H141" s="327">
        <v>1.0</v>
      </c>
      <c r="I141" s="156">
        <v>105000.0</v>
      </c>
      <c r="J141" s="159">
        <f t="shared" si="351"/>
        <v>105000</v>
      </c>
      <c r="K141" s="160"/>
      <c r="L141" s="161"/>
      <c r="M141" s="157">
        <f t="shared" si="352"/>
        <v>0</v>
      </c>
      <c r="N141" s="160"/>
      <c r="O141" s="161"/>
      <c r="P141" s="157">
        <f t="shared" si="353"/>
        <v>0</v>
      </c>
      <c r="Q141" s="160"/>
      <c r="R141" s="161"/>
      <c r="S141" s="157">
        <f t="shared" si="354"/>
        <v>0</v>
      </c>
      <c r="T141" s="160"/>
      <c r="U141" s="161"/>
      <c r="V141" s="157">
        <f t="shared" si="355"/>
        <v>0</v>
      </c>
      <c r="W141" s="162">
        <f t="shared" si="356"/>
        <v>105000</v>
      </c>
      <c r="X141" s="163">
        <f t="shared" si="357"/>
        <v>105000</v>
      </c>
      <c r="Y141" s="163">
        <f t="shared" si="358"/>
        <v>0</v>
      </c>
      <c r="Z141" s="164">
        <f t="shared" si="359"/>
        <v>0</v>
      </c>
      <c r="AA141" s="165"/>
      <c r="AB141" s="167"/>
      <c r="AC141" s="167"/>
      <c r="AD141" s="167"/>
      <c r="AE141" s="167"/>
      <c r="AF141" s="167"/>
      <c r="AG141" s="167"/>
    </row>
    <row r="142" ht="30.0" customHeight="1">
      <c r="A142" s="151" t="s">
        <v>82</v>
      </c>
      <c r="B142" s="332">
        <v>44417.0</v>
      </c>
      <c r="C142" s="330" t="s">
        <v>300</v>
      </c>
      <c r="D142" s="300" t="s">
        <v>165</v>
      </c>
      <c r="E142" s="327">
        <v>1.0</v>
      </c>
      <c r="F142" s="156">
        <v>14000.0</v>
      </c>
      <c r="G142" s="157">
        <f t="shared" si="350"/>
        <v>14000</v>
      </c>
      <c r="H142" s="327">
        <v>1.0</v>
      </c>
      <c r="I142" s="156">
        <v>14000.0</v>
      </c>
      <c r="J142" s="159">
        <f t="shared" si="351"/>
        <v>14000</v>
      </c>
      <c r="K142" s="160"/>
      <c r="L142" s="161"/>
      <c r="M142" s="157">
        <f t="shared" si="352"/>
        <v>0</v>
      </c>
      <c r="N142" s="160"/>
      <c r="O142" s="161"/>
      <c r="P142" s="157">
        <f t="shared" si="353"/>
        <v>0</v>
      </c>
      <c r="Q142" s="160"/>
      <c r="R142" s="161"/>
      <c r="S142" s="157">
        <f t="shared" si="354"/>
        <v>0</v>
      </c>
      <c r="T142" s="160"/>
      <c r="U142" s="161"/>
      <c r="V142" s="157">
        <f t="shared" si="355"/>
        <v>0</v>
      </c>
      <c r="W142" s="162">
        <f t="shared" si="356"/>
        <v>14000</v>
      </c>
      <c r="X142" s="163">
        <f t="shared" si="357"/>
        <v>14000</v>
      </c>
      <c r="Y142" s="163">
        <f t="shared" si="358"/>
        <v>0</v>
      </c>
      <c r="Z142" s="164">
        <f t="shared" si="359"/>
        <v>0</v>
      </c>
      <c r="AA142" s="165"/>
      <c r="AB142" s="167"/>
      <c r="AC142" s="167"/>
      <c r="AD142" s="167"/>
      <c r="AE142" s="167"/>
      <c r="AF142" s="167"/>
      <c r="AG142" s="167"/>
    </row>
    <row r="143" ht="30.0" customHeight="1">
      <c r="A143" s="151" t="s">
        <v>82</v>
      </c>
      <c r="B143" s="332">
        <v>44448.0</v>
      </c>
      <c r="C143" s="330" t="s">
        <v>300</v>
      </c>
      <c r="D143" s="300" t="s">
        <v>165</v>
      </c>
      <c r="E143" s="327">
        <v>1.0</v>
      </c>
      <c r="F143" s="156">
        <v>53000.0</v>
      </c>
      <c r="G143" s="157">
        <f t="shared" si="350"/>
        <v>53000</v>
      </c>
      <c r="H143" s="327">
        <v>1.0</v>
      </c>
      <c r="I143" s="156">
        <v>53000.0</v>
      </c>
      <c r="J143" s="159">
        <f t="shared" si="351"/>
        <v>53000</v>
      </c>
      <c r="K143" s="160"/>
      <c r="L143" s="161"/>
      <c r="M143" s="157">
        <f t="shared" si="352"/>
        <v>0</v>
      </c>
      <c r="N143" s="160"/>
      <c r="O143" s="161"/>
      <c r="P143" s="157">
        <f t="shared" si="353"/>
        <v>0</v>
      </c>
      <c r="Q143" s="160"/>
      <c r="R143" s="161"/>
      <c r="S143" s="157">
        <f t="shared" si="354"/>
        <v>0</v>
      </c>
      <c r="T143" s="160"/>
      <c r="U143" s="161"/>
      <c r="V143" s="157">
        <f t="shared" si="355"/>
        <v>0</v>
      </c>
      <c r="W143" s="162">
        <f t="shared" si="356"/>
        <v>53000</v>
      </c>
      <c r="X143" s="163">
        <f t="shared" si="357"/>
        <v>53000</v>
      </c>
      <c r="Y143" s="163">
        <f t="shared" si="358"/>
        <v>0</v>
      </c>
      <c r="Z143" s="164">
        <f t="shared" si="359"/>
        <v>0</v>
      </c>
      <c r="AA143" s="165"/>
      <c r="AB143" s="167"/>
      <c r="AC143" s="167"/>
      <c r="AD143" s="167"/>
      <c r="AE143" s="167"/>
      <c r="AF143" s="167"/>
      <c r="AG143" s="167"/>
    </row>
    <row r="144" ht="30.0" customHeight="1">
      <c r="A144" s="151" t="s">
        <v>82</v>
      </c>
      <c r="B144" s="332">
        <v>44478.0</v>
      </c>
      <c r="C144" s="330" t="s">
        <v>300</v>
      </c>
      <c r="D144" s="300" t="s">
        <v>165</v>
      </c>
      <c r="E144" s="327">
        <v>1.0</v>
      </c>
      <c r="F144" s="156">
        <v>105000.0</v>
      </c>
      <c r="G144" s="157">
        <f t="shared" si="350"/>
        <v>105000</v>
      </c>
      <c r="H144" s="327">
        <v>1.0</v>
      </c>
      <c r="I144" s="156">
        <v>105000.0</v>
      </c>
      <c r="J144" s="159">
        <f t="shared" si="351"/>
        <v>105000</v>
      </c>
      <c r="K144" s="160"/>
      <c r="L144" s="161"/>
      <c r="M144" s="157">
        <f t="shared" si="352"/>
        <v>0</v>
      </c>
      <c r="N144" s="160"/>
      <c r="O144" s="161"/>
      <c r="P144" s="157">
        <f t="shared" si="353"/>
        <v>0</v>
      </c>
      <c r="Q144" s="160"/>
      <c r="R144" s="161"/>
      <c r="S144" s="157">
        <f t="shared" si="354"/>
        <v>0</v>
      </c>
      <c r="T144" s="160"/>
      <c r="U144" s="161"/>
      <c r="V144" s="157">
        <f t="shared" si="355"/>
        <v>0</v>
      </c>
      <c r="W144" s="162">
        <f t="shared" si="356"/>
        <v>105000</v>
      </c>
      <c r="X144" s="163">
        <f t="shared" si="357"/>
        <v>105000</v>
      </c>
      <c r="Y144" s="163">
        <f t="shared" si="358"/>
        <v>0</v>
      </c>
      <c r="Z144" s="164">
        <f t="shared" si="359"/>
        <v>0</v>
      </c>
      <c r="AA144" s="165"/>
      <c r="AB144" s="167"/>
      <c r="AC144" s="167"/>
      <c r="AD144" s="167"/>
      <c r="AE144" s="167"/>
      <c r="AF144" s="167"/>
      <c r="AG144" s="167"/>
    </row>
    <row r="145" ht="30.0" customHeight="1">
      <c r="A145" s="168" t="s">
        <v>82</v>
      </c>
      <c r="B145" s="332">
        <v>44509.0</v>
      </c>
      <c r="C145" s="153" t="s">
        <v>301</v>
      </c>
      <c r="D145" s="300" t="s">
        <v>85</v>
      </c>
      <c r="E145" s="333">
        <v>5.0</v>
      </c>
      <c r="F145" s="172">
        <v>9000.0</v>
      </c>
      <c r="G145" s="173">
        <f t="shared" si="350"/>
        <v>45000</v>
      </c>
      <c r="H145" s="333">
        <v>5.0</v>
      </c>
      <c r="I145" s="172">
        <v>9000.0</v>
      </c>
      <c r="J145" s="175">
        <f t="shared" si="351"/>
        <v>45000</v>
      </c>
      <c r="K145" s="176"/>
      <c r="L145" s="177"/>
      <c r="M145" s="173">
        <f t="shared" si="352"/>
        <v>0</v>
      </c>
      <c r="N145" s="176"/>
      <c r="O145" s="177"/>
      <c r="P145" s="173">
        <f t="shared" si="353"/>
        <v>0</v>
      </c>
      <c r="Q145" s="176"/>
      <c r="R145" s="177"/>
      <c r="S145" s="173">
        <f t="shared" si="354"/>
        <v>0</v>
      </c>
      <c r="T145" s="176"/>
      <c r="U145" s="177"/>
      <c r="V145" s="173">
        <f t="shared" si="355"/>
        <v>0</v>
      </c>
      <c r="W145" s="178">
        <f t="shared" si="356"/>
        <v>45000</v>
      </c>
      <c r="X145" s="163">
        <f t="shared" si="357"/>
        <v>45000</v>
      </c>
      <c r="Y145" s="163">
        <f t="shared" si="358"/>
        <v>0</v>
      </c>
      <c r="Z145" s="164">
        <f t="shared" si="359"/>
        <v>0</v>
      </c>
      <c r="AA145" s="179"/>
      <c r="AB145" s="167"/>
      <c r="AC145" s="167"/>
      <c r="AD145" s="167"/>
      <c r="AE145" s="167"/>
      <c r="AF145" s="167"/>
      <c r="AG145" s="167"/>
    </row>
    <row r="146" ht="30.0" customHeight="1">
      <c r="A146" s="168" t="s">
        <v>82</v>
      </c>
      <c r="B146" s="332">
        <v>44539.0</v>
      </c>
      <c r="C146" s="206" t="s">
        <v>302</v>
      </c>
      <c r="D146" s="154" t="s">
        <v>85</v>
      </c>
      <c r="E146" s="176"/>
      <c r="F146" s="177"/>
      <c r="G146" s="173">
        <f t="shared" si="350"/>
        <v>0</v>
      </c>
      <c r="H146" s="171"/>
      <c r="I146" s="172"/>
      <c r="J146" s="173">
        <f t="shared" si="351"/>
        <v>0</v>
      </c>
      <c r="K146" s="176"/>
      <c r="L146" s="177">
        <v>0.22</v>
      </c>
      <c r="M146" s="173">
        <f t="shared" si="352"/>
        <v>0</v>
      </c>
      <c r="N146" s="176"/>
      <c r="O146" s="177">
        <v>0.22</v>
      </c>
      <c r="P146" s="173">
        <f t="shared" si="353"/>
        <v>0</v>
      </c>
      <c r="Q146" s="176"/>
      <c r="R146" s="177">
        <v>0.22</v>
      </c>
      <c r="S146" s="173">
        <f t="shared" si="354"/>
        <v>0</v>
      </c>
      <c r="T146" s="176"/>
      <c r="U146" s="177">
        <v>0.22</v>
      </c>
      <c r="V146" s="292">
        <f t="shared" si="355"/>
        <v>0</v>
      </c>
      <c r="W146" s="209">
        <f t="shared" si="356"/>
        <v>0</v>
      </c>
      <c r="X146" s="209">
        <f t="shared" si="357"/>
        <v>0</v>
      </c>
      <c r="Y146" s="209">
        <f t="shared" si="358"/>
        <v>0</v>
      </c>
      <c r="Z146" s="210" t="str">
        <f t="shared" si="359"/>
        <v>#DIV/0!</v>
      </c>
      <c r="AA146" s="179"/>
      <c r="AB146" s="10"/>
      <c r="AC146" s="10"/>
      <c r="AD146" s="10"/>
      <c r="AE146" s="10"/>
      <c r="AF146" s="10"/>
      <c r="AG146" s="10"/>
    </row>
    <row r="147" ht="30.0" customHeight="1">
      <c r="A147" s="168" t="s">
        <v>82</v>
      </c>
      <c r="B147" s="334" t="s">
        <v>303</v>
      </c>
      <c r="C147" s="208" t="s">
        <v>304</v>
      </c>
      <c r="D147" s="335" t="s">
        <v>165</v>
      </c>
      <c r="E147" s="171">
        <v>10.0</v>
      </c>
      <c r="F147" s="172">
        <v>2000.0</v>
      </c>
      <c r="G147" s="173">
        <f t="shared" si="350"/>
        <v>20000</v>
      </c>
      <c r="H147" s="171">
        <v>10.0</v>
      </c>
      <c r="I147" s="172">
        <v>2000.0</v>
      </c>
      <c r="J147" s="175">
        <f t="shared" si="351"/>
        <v>20000</v>
      </c>
      <c r="K147" s="176"/>
      <c r="L147" s="177">
        <v>0.22</v>
      </c>
      <c r="M147" s="173">
        <f t="shared" si="352"/>
        <v>0</v>
      </c>
      <c r="N147" s="176"/>
      <c r="O147" s="177">
        <v>0.22</v>
      </c>
      <c r="P147" s="173">
        <f t="shared" si="353"/>
        <v>0</v>
      </c>
      <c r="Q147" s="176"/>
      <c r="R147" s="177">
        <v>0.22</v>
      </c>
      <c r="S147" s="173">
        <f t="shared" si="354"/>
        <v>0</v>
      </c>
      <c r="T147" s="176"/>
      <c r="U147" s="177">
        <v>0.22</v>
      </c>
      <c r="V147" s="292">
        <f t="shared" si="355"/>
        <v>0</v>
      </c>
      <c r="W147" s="209">
        <f t="shared" si="356"/>
        <v>20000</v>
      </c>
      <c r="X147" s="209">
        <f t="shared" si="357"/>
        <v>20000</v>
      </c>
      <c r="Y147" s="209">
        <f t="shared" si="358"/>
        <v>0</v>
      </c>
      <c r="Z147" s="210">
        <f t="shared" si="359"/>
        <v>0</v>
      </c>
      <c r="AA147" s="336"/>
      <c r="AB147" s="10"/>
      <c r="AC147" s="10"/>
      <c r="AD147" s="10"/>
      <c r="AE147" s="10"/>
      <c r="AF147" s="10"/>
      <c r="AG147" s="10"/>
    </row>
    <row r="148">
      <c r="A148" s="168" t="s">
        <v>82</v>
      </c>
      <c r="B148" s="334" t="s">
        <v>305</v>
      </c>
      <c r="C148" s="291" t="s">
        <v>306</v>
      </c>
      <c r="D148" s="154"/>
      <c r="E148" s="176"/>
      <c r="F148" s="177">
        <v>0.22</v>
      </c>
      <c r="G148" s="173">
        <f t="shared" si="350"/>
        <v>0</v>
      </c>
      <c r="H148" s="176"/>
      <c r="I148" s="177">
        <v>0.22</v>
      </c>
      <c r="J148" s="173">
        <f t="shared" si="351"/>
        <v>0</v>
      </c>
      <c r="K148" s="176"/>
      <c r="L148" s="177">
        <v>0.22</v>
      </c>
      <c r="M148" s="173">
        <f t="shared" si="352"/>
        <v>0</v>
      </c>
      <c r="N148" s="176"/>
      <c r="O148" s="177">
        <v>0.22</v>
      </c>
      <c r="P148" s="173">
        <f t="shared" si="353"/>
        <v>0</v>
      </c>
      <c r="Q148" s="176"/>
      <c r="R148" s="177">
        <v>0.22</v>
      </c>
      <c r="S148" s="173">
        <f t="shared" si="354"/>
        <v>0</v>
      </c>
      <c r="T148" s="176"/>
      <c r="U148" s="177">
        <v>0.22</v>
      </c>
      <c r="V148" s="292">
        <f t="shared" si="355"/>
        <v>0</v>
      </c>
      <c r="W148" s="209">
        <f t="shared" si="356"/>
        <v>0</v>
      </c>
      <c r="X148" s="209">
        <f t="shared" si="357"/>
        <v>0</v>
      </c>
      <c r="Y148" s="209">
        <f t="shared" si="358"/>
        <v>0</v>
      </c>
      <c r="Z148" s="210" t="str">
        <f t="shared" si="359"/>
        <v>#DIV/0!</v>
      </c>
      <c r="AA148" s="179"/>
      <c r="AB148" s="10"/>
      <c r="AC148" s="10"/>
      <c r="AD148" s="10"/>
      <c r="AE148" s="10"/>
      <c r="AF148" s="10"/>
      <c r="AG148" s="10"/>
    </row>
    <row r="149" ht="30.0" customHeight="1">
      <c r="A149" s="212" t="s">
        <v>307</v>
      </c>
      <c r="B149" s="213"/>
      <c r="C149" s="214"/>
      <c r="D149" s="215"/>
      <c r="E149" s="219">
        <f>SUM(E135:E145)</f>
        <v>17</v>
      </c>
      <c r="F149" s="238"/>
      <c r="G149" s="218">
        <f>SUM(G135:G148)</f>
        <v>631250</v>
      </c>
      <c r="H149" s="219">
        <f>SUM(H135:H145)</f>
        <v>17</v>
      </c>
      <c r="I149" s="238"/>
      <c r="J149" s="218">
        <f>SUM(J135:J148)</f>
        <v>623553.61</v>
      </c>
      <c r="K149" s="239">
        <f>SUM(K135:K145)</f>
        <v>0</v>
      </c>
      <c r="L149" s="238"/>
      <c r="M149" s="218">
        <f>SUM(M135:M146)</f>
        <v>0</v>
      </c>
      <c r="N149" s="239">
        <f>SUM(N135:N145)</f>
        <v>0</v>
      </c>
      <c r="O149" s="238"/>
      <c r="P149" s="218">
        <f>SUM(P135:P146)</f>
        <v>0</v>
      </c>
      <c r="Q149" s="239">
        <f>SUM(Q135:Q145)</f>
        <v>0</v>
      </c>
      <c r="R149" s="238"/>
      <c r="S149" s="218">
        <f>SUM(S135:S146)</f>
        <v>0</v>
      </c>
      <c r="T149" s="239">
        <f>SUM(T135:T145)</f>
        <v>0</v>
      </c>
      <c r="U149" s="238"/>
      <c r="V149" s="220">
        <f>SUM(V135:V146)</f>
        <v>0</v>
      </c>
      <c r="W149" s="337">
        <f t="shared" ref="W149:Z149" si="360">SUM(W135:W148)</f>
        <v>631250</v>
      </c>
      <c r="X149" s="337">
        <f t="shared" si="360"/>
        <v>623553.61</v>
      </c>
      <c r="Y149" s="337">
        <f t="shared" si="360"/>
        <v>7696.39</v>
      </c>
      <c r="Z149" s="337" t="str">
        <f t="shared" si="360"/>
        <v>#DIV/0!</v>
      </c>
      <c r="AA149" s="280"/>
      <c r="AB149" s="10"/>
      <c r="AC149" s="10"/>
      <c r="AD149" s="10"/>
      <c r="AE149" s="10"/>
      <c r="AF149" s="10"/>
      <c r="AG149" s="10"/>
    </row>
    <row r="150" ht="30.0" customHeight="1">
      <c r="A150" s="224" t="s">
        <v>77</v>
      </c>
      <c r="B150" s="261">
        <v>10.0</v>
      </c>
      <c r="C150" s="296" t="s">
        <v>308</v>
      </c>
      <c r="D150" s="227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281"/>
      <c r="X150" s="281"/>
      <c r="Y150" s="228"/>
      <c r="Z150" s="281"/>
      <c r="AA150" s="282"/>
      <c r="AB150" s="10"/>
      <c r="AC150" s="10"/>
      <c r="AD150" s="10"/>
      <c r="AE150" s="10"/>
      <c r="AF150" s="10"/>
      <c r="AG150" s="10"/>
    </row>
    <row r="151" ht="40.5" customHeight="1">
      <c r="A151" s="151" t="s">
        <v>82</v>
      </c>
      <c r="B151" s="325">
        <v>43840.0</v>
      </c>
      <c r="C151" s="326" t="s">
        <v>309</v>
      </c>
      <c r="D151" s="338" t="s">
        <v>165</v>
      </c>
      <c r="E151" s="339">
        <v>1.0</v>
      </c>
      <c r="F151" s="340">
        <v>22000.0</v>
      </c>
      <c r="G151" s="202">
        <f t="shared" ref="G151:G155" si="361">E151*F151</f>
        <v>22000</v>
      </c>
      <c r="H151" s="339">
        <v>1.0</v>
      </c>
      <c r="I151" s="340">
        <v>22000.0</v>
      </c>
      <c r="J151" s="204">
        <f t="shared" ref="J151:J155" si="362">H151*I151</f>
        <v>22000</v>
      </c>
      <c r="K151" s="200"/>
      <c r="L151" s="201"/>
      <c r="M151" s="202">
        <f t="shared" ref="M151:M155" si="363">K151*L151</f>
        <v>0</v>
      </c>
      <c r="N151" s="200"/>
      <c r="O151" s="201"/>
      <c r="P151" s="202">
        <f t="shared" ref="P151:P155" si="364">N151*O151</f>
        <v>0</v>
      </c>
      <c r="Q151" s="200"/>
      <c r="R151" s="201"/>
      <c r="S151" s="202">
        <f t="shared" ref="S151:S155" si="365">Q151*R151</f>
        <v>0</v>
      </c>
      <c r="T151" s="200"/>
      <c r="U151" s="201"/>
      <c r="V151" s="341">
        <f t="shared" ref="V151:V155" si="366">T151*U151</f>
        <v>0</v>
      </c>
      <c r="W151" s="342">
        <f t="shared" ref="W151:W155" si="367">G151+M151+S151</f>
        <v>22000</v>
      </c>
      <c r="X151" s="285">
        <f t="shared" ref="X151:X155" si="368">J151+P151+V151</f>
        <v>22000</v>
      </c>
      <c r="Y151" s="285">
        <f t="shared" ref="Y151:Y156" si="369">W151-X151</f>
        <v>0</v>
      </c>
      <c r="Z151" s="286">
        <f t="shared" ref="Z151:Z156" si="370">Y151/W151</f>
        <v>0</v>
      </c>
      <c r="AA151" s="343"/>
      <c r="AB151" s="167"/>
      <c r="AC151" s="167"/>
      <c r="AD151" s="167"/>
      <c r="AE151" s="167"/>
      <c r="AF151" s="167"/>
      <c r="AG151" s="167"/>
    </row>
    <row r="152" ht="40.5" customHeight="1">
      <c r="A152" s="151" t="s">
        <v>82</v>
      </c>
      <c r="B152" s="325">
        <v>43871.0</v>
      </c>
      <c r="C152" s="326" t="s">
        <v>309</v>
      </c>
      <c r="D152" s="300"/>
      <c r="E152" s="328"/>
      <c r="F152" s="161"/>
      <c r="G152" s="157">
        <f t="shared" si="361"/>
        <v>0</v>
      </c>
      <c r="H152" s="328"/>
      <c r="I152" s="161"/>
      <c r="J152" s="157">
        <f t="shared" si="362"/>
        <v>0</v>
      </c>
      <c r="K152" s="160"/>
      <c r="L152" s="161"/>
      <c r="M152" s="157">
        <f t="shared" si="363"/>
        <v>0</v>
      </c>
      <c r="N152" s="160"/>
      <c r="O152" s="161"/>
      <c r="P152" s="157">
        <f t="shared" si="364"/>
        <v>0</v>
      </c>
      <c r="Q152" s="160"/>
      <c r="R152" s="161"/>
      <c r="S152" s="157">
        <f t="shared" si="365"/>
        <v>0</v>
      </c>
      <c r="T152" s="160"/>
      <c r="U152" s="161"/>
      <c r="V152" s="283">
        <f t="shared" si="366"/>
        <v>0</v>
      </c>
      <c r="W152" s="288">
        <f t="shared" si="367"/>
        <v>0</v>
      </c>
      <c r="X152" s="163">
        <f t="shared" si="368"/>
        <v>0</v>
      </c>
      <c r="Y152" s="163">
        <f t="shared" si="369"/>
        <v>0</v>
      </c>
      <c r="Z152" s="164" t="str">
        <f t="shared" si="370"/>
        <v>#DIV/0!</v>
      </c>
      <c r="AA152" s="165"/>
      <c r="AB152" s="167"/>
      <c r="AC152" s="167"/>
      <c r="AD152" s="167"/>
      <c r="AE152" s="167"/>
      <c r="AF152" s="167"/>
      <c r="AG152" s="167"/>
    </row>
    <row r="153" ht="30.0" customHeight="1">
      <c r="A153" s="151" t="s">
        <v>82</v>
      </c>
      <c r="B153" s="325">
        <v>43900.0</v>
      </c>
      <c r="C153" s="326" t="s">
        <v>309</v>
      </c>
      <c r="D153" s="300"/>
      <c r="E153" s="328"/>
      <c r="F153" s="161"/>
      <c r="G153" s="157">
        <f t="shared" si="361"/>
        <v>0</v>
      </c>
      <c r="H153" s="328"/>
      <c r="I153" s="161"/>
      <c r="J153" s="157">
        <f t="shared" si="362"/>
        <v>0</v>
      </c>
      <c r="K153" s="160"/>
      <c r="L153" s="161"/>
      <c r="M153" s="157">
        <f t="shared" si="363"/>
        <v>0</v>
      </c>
      <c r="N153" s="160"/>
      <c r="O153" s="161"/>
      <c r="P153" s="157">
        <f t="shared" si="364"/>
        <v>0</v>
      </c>
      <c r="Q153" s="160"/>
      <c r="R153" s="161"/>
      <c r="S153" s="157">
        <f t="shared" si="365"/>
        <v>0</v>
      </c>
      <c r="T153" s="160"/>
      <c r="U153" s="161"/>
      <c r="V153" s="283">
        <f t="shared" si="366"/>
        <v>0</v>
      </c>
      <c r="W153" s="288">
        <f t="shared" si="367"/>
        <v>0</v>
      </c>
      <c r="X153" s="163">
        <f t="shared" si="368"/>
        <v>0</v>
      </c>
      <c r="Y153" s="163">
        <f t="shared" si="369"/>
        <v>0</v>
      </c>
      <c r="Z153" s="164" t="str">
        <f t="shared" si="370"/>
        <v>#DIV/0!</v>
      </c>
      <c r="AA153" s="165"/>
      <c r="AB153" s="167"/>
      <c r="AC153" s="167"/>
      <c r="AD153" s="167"/>
      <c r="AE153" s="167"/>
      <c r="AF153" s="167"/>
      <c r="AG153" s="167"/>
    </row>
    <row r="154" ht="30.0" customHeight="1">
      <c r="A154" s="168" t="s">
        <v>82</v>
      </c>
      <c r="B154" s="344">
        <v>43931.0</v>
      </c>
      <c r="C154" s="206" t="s">
        <v>310</v>
      </c>
      <c r="D154" s="345" t="s">
        <v>85</v>
      </c>
      <c r="E154" s="346"/>
      <c r="F154" s="177"/>
      <c r="G154" s="157">
        <f t="shared" si="361"/>
        <v>0</v>
      </c>
      <c r="H154" s="346"/>
      <c r="I154" s="177"/>
      <c r="J154" s="157">
        <f t="shared" si="362"/>
        <v>0</v>
      </c>
      <c r="K154" s="176"/>
      <c r="L154" s="177"/>
      <c r="M154" s="173">
        <f t="shared" si="363"/>
        <v>0</v>
      </c>
      <c r="N154" s="176"/>
      <c r="O154" s="177"/>
      <c r="P154" s="173">
        <f t="shared" si="364"/>
        <v>0</v>
      </c>
      <c r="Q154" s="176"/>
      <c r="R154" s="177"/>
      <c r="S154" s="173">
        <f t="shared" si="365"/>
        <v>0</v>
      </c>
      <c r="T154" s="176"/>
      <c r="U154" s="177"/>
      <c r="V154" s="292">
        <f t="shared" si="366"/>
        <v>0</v>
      </c>
      <c r="W154" s="347">
        <f t="shared" si="367"/>
        <v>0</v>
      </c>
      <c r="X154" s="163">
        <f t="shared" si="368"/>
        <v>0</v>
      </c>
      <c r="Y154" s="163">
        <f t="shared" si="369"/>
        <v>0</v>
      </c>
      <c r="Z154" s="164" t="str">
        <f t="shared" si="370"/>
        <v>#DIV/0!</v>
      </c>
      <c r="AA154" s="273"/>
      <c r="AB154" s="167"/>
      <c r="AC154" s="167"/>
      <c r="AD154" s="167"/>
      <c r="AE154" s="167"/>
      <c r="AF154" s="167"/>
      <c r="AG154" s="167"/>
    </row>
    <row r="155" ht="30.0" customHeight="1">
      <c r="A155" s="168" t="s">
        <v>82</v>
      </c>
      <c r="B155" s="348">
        <v>43961.0</v>
      </c>
      <c r="C155" s="291" t="s">
        <v>311</v>
      </c>
      <c r="D155" s="349"/>
      <c r="E155" s="176"/>
      <c r="F155" s="177">
        <v>0.22</v>
      </c>
      <c r="G155" s="173">
        <f t="shared" si="361"/>
        <v>0</v>
      </c>
      <c r="H155" s="176"/>
      <c r="I155" s="177">
        <v>0.22</v>
      </c>
      <c r="J155" s="173">
        <f t="shared" si="362"/>
        <v>0</v>
      </c>
      <c r="K155" s="176"/>
      <c r="L155" s="177">
        <v>0.22</v>
      </c>
      <c r="M155" s="173">
        <f t="shared" si="363"/>
        <v>0</v>
      </c>
      <c r="N155" s="176"/>
      <c r="O155" s="177">
        <v>0.22</v>
      </c>
      <c r="P155" s="173">
        <f t="shared" si="364"/>
        <v>0</v>
      </c>
      <c r="Q155" s="176"/>
      <c r="R155" s="177">
        <v>0.22</v>
      </c>
      <c r="S155" s="173">
        <f t="shared" si="365"/>
        <v>0</v>
      </c>
      <c r="T155" s="176"/>
      <c r="U155" s="177">
        <v>0.22</v>
      </c>
      <c r="V155" s="292">
        <f t="shared" si="366"/>
        <v>0</v>
      </c>
      <c r="W155" s="293">
        <f t="shared" si="367"/>
        <v>0</v>
      </c>
      <c r="X155" s="294">
        <f t="shared" si="368"/>
        <v>0</v>
      </c>
      <c r="Y155" s="294">
        <f t="shared" si="369"/>
        <v>0</v>
      </c>
      <c r="Z155" s="295" t="str">
        <f t="shared" si="370"/>
        <v>#DIV/0!</v>
      </c>
      <c r="AA155" s="350"/>
      <c r="AB155" s="10"/>
      <c r="AC155" s="10"/>
      <c r="AD155" s="10"/>
      <c r="AE155" s="10"/>
      <c r="AF155" s="10"/>
      <c r="AG155" s="10"/>
    </row>
    <row r="156" ht="30.0" customHeight="1">
      <c r="A156" s="212" t="s">
        <v>312</v>
      </c>
      <c r="B156" s="213"/>
      <c r="C156" s="214"/>
      <c r="D156" s="215"/>
      <c r="E156" s="219">
        <f>SUM(E151:E154)</f>
        <v>1</v>
      </c>
      <c r="F156" s="238"/>
      <c r="G156" s="218">
        <f>SUM(G151:G155)</f>
        <v>22000</v>
      </c>
      <c r="H156" s="219">
        <f>SUM(H151:H154)</f>
        <v>1</v>
      </c>
      <c r="I156" s="238"/>
      <c r="J156" s="218">
        <f>SUM(J151:J155)</f>
        <v>22000</v>
      </c>
      <c r="K156" s="239">
        <f>SUM(K151:K154)</f>
        <v>0</v>
      </c>
      <c r="L156" s="238"/>
      <c r="M156" s="218">
        <f>SUM(M151:M155)</f>
        <v>0</v>
      </c>
      <c r="N156" s="239">
        <f>SUM(N151:N154)</f>
        <v>0</v>
      </c>
      <c r="O156" s="238"/>
      <c r="P156" s="218">
        <f>SUM(P151:P155)</f>
        <v>0</v>
      </c>
      <c r="Q156" s="239">
        <f>SUM(Q151:Q154)</f>
        <v>0</v>
      </c>
      <c r="R156" s="238"/>
      <c r="S156" s="218">
        <f>SUM(S151:S155)</f>
        <v>0</v>
      </c>
      <c r="T156" s="239">
        <f>SUM(T151:T154)</f>
        <v>0</v>
      </c>
      <c r="U156" s="238"/>
      <c r="V156" s="220">
        <f t="shared" ref="V156:X156" si="371">SUM(V151:V155)</f>
        <v>0</v>
      </c>
      <c r="W156" s="278">
        <f t="shared" si="371"/>
        <v>22000</v>
      </c>
      <c r="X156" s="279">
        <f t="shared" si="371"/>
        <v>22000</v>
      </c>
      <c r="Y156" s="279">
        <f t="shared" si="369"/>
        <v>0</v>
      </c>
      <c r="Z156" s="279">
        <f t="shared" si="370"/>
        <v>0</v>
      </c>
      <c r="AA156" s="280"/>
      <c r="AB156" s="10"/>
      <c r="AC156" s="10"/>
      <c r="AD156" s="10"/>
      <c r="AE156" s="10"/>
      <c r="AF156" s="10"/>
      <c r="AG156" s="10"/>
    </row>
    <row r="157" ht="30.0" customHeight="1">
      <c r="A157" s="224" t="s">
        <v>77</v>
      </c>
      <c r="B157" s="261">
        <v>11.0</v>
      </c>
      <c r="C157" s="226" t="s">
        <v>313</v>
      </c>
      <c r="D157" s="227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281"/>
      <c r="X157" s="281"/>
      <c r="Y157" s="228"/>
      <c r="Z157" s="281"/>
      <c r="AA157" s="282"/>
      <c r="AB157" s="10"/>
      <c r="AC157" s="10"/>
      <c r="AD157" s="10"/>
      <c r="AE157" s="10"/>
      <c r="AF157" s="10"/>
      <c r="AG157" s="10"/>
    </row>
    <row r="158" ht="30.0" customHeight="1">
      <c r="A158" s="351" t="s">
        <v>82</v>
      </c>
      <c r="B158" s="325">
        <v>43841.0</v>
      </c>
      <c r="C158" s="326" t="s">
        <v>314</v>
      </c>
      <c r="D158" s="199" t="s">
        <v>127</v>
      </c>
      <c r="E158" s="200"/>
      <c r="F158" s="201"/>
      <c r="G158" s="202">
        <f t="shared" ref="G158:G159" si="372">E158*F158</f>
        <v>0</v>
      </c>
      <c r="H158" s="200"/>
      <c r="I158" s="201"/>
      <c r="J158" s="202">
        <f t="shared" ref="J158:J159" si="373">H158*I158</f>
        <v>0</v>
      </c>
      <c r="K158" s="200"/>
      <c r="L158" s="201"/>
      <c r="M158" s="202">
        <f t="shared" ref="M158:M159" si="374">K158*L158</f>
        <v>0</v>
      </c>
      <c r="N158" s="200"/>
      <c r="O158" s="201"/>
      <c r="P158" s="202">
        <f t="shared" ref="P158:P159" si="375">N158*O158</f>
        <v>0</v>
      </c>
      <c r="Q158" s="200"/>
      <c r="R158" s="201"/>
      <c r="S158" s="202">
        <f t="shared" ref="S158:S159" si="376">Q158*R158</f>
        <v>0</v>
      </c>
      <c r="T158" s="200"/>
      <c r="U158" s="201"/>
      <c r="V158" s="341">
        <f t="shared" ref="V158:V159" si="377">T158*U158</f>
        <v>0</v>
      </c>
      <c r="W158" s="342">
        <f t="shared" ref="W158:W159" si="378">G158+M158+S158</f>
        <v>0</v>
      </c>
      <c r="X158" s="285">
        <f t="shared" ref="X158:X159" si="379">J158+P158+V158</f>
        <v>0</v>
      </c>
      <c r="Y158" s="285">
        <f t="shared" ref="Y158:Y160" si="380">W158-X158</f>
        <v>0</v>
      </c>
      <c r="Z158" s="286" t="str">
        <f t="shared" ref="Z158:Z160" si="381">Y158/W158</f>
        <v>#DIV/0!</v>
      </c>
      <c r="AA158" s="352"/>
      <c r="AB158" s="167"/>
      <c r="AC158" s="167"/>
      <c r="AD158" s="167"/>
      <c r="AE158" s="167"/>
      <c r="AF158" s="167"/>
      <c r="AG158" s="167"/>
    </row>
    <row r="159" ht="30.0" customHeight="1">
      <c r="A159" s="353" t="s">
        <v>82</v>
      </c>
      <c r="B159" s="325">
        <v>43872.0</v>
      </c>
      <c r="C159" s="206" t="s">
        <v>314</v>
      </c>
      <c r="D159" s="170" t="s">
        <v>127</v>
      </c>
      <c r="E159" s="176"/>
      <c r="F159" s="177"/>
      <c r="G159" s="157">
        <f t="shared" si="372"/>
        <v>0</v>
      </c>
      <c r="H159" s="176"/>
      <c r="I159" s="177"/>
      <c r="J159" s="157">
        <f t="shared" si="373"/>
        <v>0</v>
      </c>
      <c r="K159" s="176"/>
      <c r="L159" s="177"/>
      <c r="M159" s="173">
        <f t="shared" si="374"/>
        <v>0</v>
      </c>
      <c r="N159" s="176"/>
      <c r="O159" s="177"/>
      <c r="P159" s="173">
        <f t="shared" si="375"/>
        <v>0</v>
      </c>
      <c r="Q159" s="176"/>
      <c r="R159" s="177"/>
      <c r="S159" s="173">
        <f t="shared" si="376"/>
        <v>0</v>
      </c>
      <c r="T159" s="176"/>
      <c r="U159" s="177"/>
      <c r="V159" s="292">
        <f t="shared" si="377"/>
        <v>0</v>
      </c>
      <c r="W159" s="354">
        <f t="shared" si="378"/>
        <v>0</v>
      </c>
      <c r="X159" s="294">
        <f t="shared" si="379"/>
        <v>0</v>
      </c>
      <c r="Y159" s="294">
        <f t="shared" si="380"/>
        <v>0</v>
      </c>
      <c r="Z159" s="295" t="str">
        <f t="shared" si="381"/>
        <v>#DIV/0!</v>
      </c>
      <c r="AA159" s="350"/>
      <c r="AB159" s="166"/>
      <c r="AC159" s="167"/>
      <c r="AD159" s="167"/>
      <c r="AE159" s="167"/>
      <c r="AF159" s="167"/>
      <c r="AG159" s="167"/>
    </row>
    <row r="160" ht="30.0" customHeight="1">
      <c r="A160" s="355" t="s">
        <v>315</v>
      </c>
      <c r="B160" s="356"/>
      <c r="C160" s="356"/>
      <c r="D160" s="357"/>
      <c r="E160" s="219">
        <f>SUM(E158:E159)</f>
        <v>0</v>
      </c>
      <c r="F160" s="238"/>
      <c r="G160" s="218">
        <f t="shared" ref="G160:H160" si="382">SUM(G158:G159)</f>
        <v>0</v>
      </c>
      <c r="H160" s="219">
        <f t="shared" si="382"/>
        <v>0</v>
      </c>
      <c r="I160" s="238"/>
      <c r="J160" s="218">
        <f t="shared" ref="J160:K160" si="383">SUM(J158:J159)</f>
        <v>0</v>
      </c>
      <c r="K160" s="239">
        <f t="shared" si="383"/>
        <v>0</v>
      </c>
      <c r="L160" s="238"/>
      <c r="M160" s="218">
        <f t="shared" ref="M160:N160" si="384">SUM(M158:M159)</f>
        <v>0</v>
      </c>
      <c r="N160" s="239">
        <f t="shared" si="384"/>
        <v>0</v>
      </c>
      <c r="O160" s="238"/>
      <c r="P160" s="218">
        <f t="shared" ref="P160:Q160" si="385">SUM(P158:P159)</f>
        <v>0</v>
      </c>
      <c r="Q160" s="239">
        <f t="shared" si="385"/>
        <v>0</v>
      </c>
      <c r="R160" s="238"/>
      <c r="S160" s="218">
        <f t="shared" ref="S160:T160" si="386">SUM(S158:S159)</f>
        <v>0</v>
      </c>
      <c r="T160" s="239">
        <f t="shared" si="386"/>
        <v>0</v>
      </c>
      <c r="U160" s="238"/>
      <c r="V160" s="220">
        <f t="shared" ref="V160:X160" si="387">SUM(V158:V159)</f>
        <v>0</v>
      </c>
      <c r="W160" s="278">
        <f t="shared" si="387"/>
        <v>0</v>
      </c>
      <c r="X160" s="279">
        <f t="shared" si="387"/>
        <v>0</v>
      </c>
      <c r="Y160" s="279">
        <f t="shared" si="380"/>
        <v>0</v>
      </c>
      <c r="Z160" s="279" t="str">
        <f t="shared" si="381"/>
        <v>#DIV/0!</v>
      </c>
      <c r="AA160" s="280"/>
      <c r="AB160" s="10"/>
      <c r="AC160" s="10"/>
      <c r="AD160" s="10"/>
      <c r="AE160" s="10"/>
      <c r="AF160" s="10"/>
      <c r="AG160" s="10"/>
    </row>
    <row r="161" ht="30.0" customHeight="1">
      <c r="A161" s="260" t="s">
        <v>77</v>
      </c>
      <c r="B161" s="261">
        <v>12.0</v>
      </c>
      <c r="C161" s="262" t="s">
        <v>316</v>
      </c>
      <c r="D161" s="358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281"/>
      <c r="X161" s="281"/>
      <c r="Y161" s="228"/>
      <c r="Z161" s="281"/>
      <c r="AA161" s="282"/>
      <c r="AB161" s="10"/>
      <c r="AC161" s="10"/>
      <c r="AD161" s="10"/>
      <c r="AE161" s="10"/>
      <c r="AF161" s="10"/>
      <c r="AG161" s="10"/>
    </row>
    <row r="162" ht="30.0" customHeight="1">
      <c r="A162" s="197" t="s">
        <v>82</v>
      </c>
      <c r="B162" s="359">
        <v>43842.0</v>
      </c>
      <c r="C162" s="316" t="s">
        <v>317</v>
      </c>
      <c r="D162" s="338" t="s">
        <v>318</v>
      </c>
      <c r="E162" s="339">
        <v>9.0</v>
      </c>
      <c r="F162" s="340">
        <v>3000.0</v>
      </c>
      <c r="G162" s="202">
        <f t="shared" ref="G162:G166" si="388">E162*F162</f>
        <v>27000</v>
      </c>
      <c r="H162" s="339">
        <v>9.0</v>
      </c>
      <c r="I162" s="340">
        <v>3000.0</v>
      </c>
      <c r="J162" s="204">
        <f t="shared" ref="J162:J166" si="389">H162*I162</f>
        <v>27000</v>
      </c>
      <c r="K162" s="200"/>
      <c r="L162" s="201"/>
      <c r="M162" s="202">
        <f t="shared" ref="M162:M166" si="390">K162*L162</f>
        <v>0</v>
      </c>
      <c r="N162" s="200"/>
      <c r="O162" s="201"/>
      <c r="P162" s="202">
        <f t="shared" ref="P162:P166" si="391">N162*O162</f>
        <v>0</v>
      </c>
      <c r="Q162" s="200"/>
      <c r="R162" s="201"/>
      <c r="S162" s="202">
        <f t="shared" ref="S162:S166" si="392">Q162*R162</f>
        <v>0</v>
      </c>
      <c r="T162" s="200"/>
      <c r="U162" s="201"/>
      <c r="V162" s="341">
        <f t="shared" ref="V162:V166" si="393">T162*U162</f>
        <v>0</v>
      </c>
      <c r="W162" s="342">
        <f t="shared" ref="W162:W166" si="394">G162+M162+S162</f>
        <v>27000</v>
      </c>
      <c r="X162" s="285">
        <f t="shared" ref="X162:X166" si="395">J162+P162+V162</f>
        <v>27000</v>
      </c>
      <c r="Y162" s="285">
        <f t="shared" ref="Y162:Y166" si="396">W162-X162</f>
        <v>0</v>
      </c>
      <c r="Z162" s="286">
        <f t="shared" ref="Z162:Z166" si="397">Y162/W162</f>
        <v>0</v>
      </c>
      <c r="AA162" s="360"/>
      <c r="AB162" s="166"/>
      <c r="AC162" s="167"/>
      <c r="AD162" s="167"/>
      <c r="AE162" s="167"/>
      <c r="AF162" s="167"/>
      <c r="AG162" s="167"/>
    </row>
    <row r="163" ht="30.0" customHeight="1">
      <c r="A163" s="151" t="s">
        <v>82</v>
      </c>
      <c r="B163" s="325">
        <v>43873.0</v>
      </c>
      <c r="C163" s="330" t="s">
        <v>319</v>
      </c>
      <c r="D163" s="300" t="s">
        <v>271</v>
      </c>
      <c r="E163" s="327">
        <v>110.0</v>
      </c>
      <c r="F163" s="156">
        <v>280.0</v>
      </c>
      <c r="G163" s="157">
        <f t="shared" si="388"/>
        <v>30800</v>
      </c>
      <c r="H163" s="327">
        <v>110.0</v>
      </c>
      <c r="I163" s="156">
        <v>280.0</v>
      </c>
      <c r="J163" s="159">
        <f t="shared" si="389"/>
        <v>30800</v>
      </c>
      <c r="K163" s="160"/>
      <c r="L163" s="161"/>
      <c r="M163" s="157">
        <f t="shared" si="390"/>
        <v>0</v>
      </c>
      <c r="N163" s="160"/>
      <c r="O163" s="161"/>
      <c r="P163" s="157">
        <f t="shared" si="391"/>
        <v>0</v>
      </c>
      <c r="Q163" s="160"/>
      <c r="R163" s="161"/>
      <c r="S163" s="157">
        <f t="shared" si="392"/>
        <v>0</v>
      </c>
      <c r="T163" s="160"/>
      <c r="U163" s="161"/>
      <c r="V163" s="283">
        <f t="shared" si="393"/>
        <v>0</v>
      </c>
      <c r="W163" s="361">
        <f t="shared" si="394"/>
        <v>30800</v>
      </c>
      <c r="X163" s="163">
        <f t="shared" si="395"/>
        <v>30800</v>
      </c>
      <c r="Y163" s="163">
        <f t="shared" si="396"/>
        <v>0</v>
      </c>
      <c r="Z163" s="164">
        <f t="shared" si="397"/>
        <v>0</v>
      </c>
      <c r="AA163" s="362"/>
      <c r="AB163" s="167"/>
      <c r="AC163" s="167"/>
      <c r="AD163" s="167"/>
      <c r="AE163" s="167"/>
      <c r="AF163" s="167"/>
      <c r="AG163" s="167"/>
    </row>
    <row r="164" ht="30.0" customHeight="1">
      <c r="A164" s="168" t="s">
        <v>82</v>
      </c>
      <c r="B164" s="344">
        <v>43902.0</v>
      </c>
      <c r="C164" s="330" t="s">
        <v>320</v>
      </c>
      <c r="D164" s="345" t="s">
        <v>271</v>
      </c>
      <c r="E164" s="333">
        <v>110.0</v>
      </c>
      <c r="F164" s="172">
        <v>560.0</v>
      </c>
      <c r="G164" s="173">
        <f t="shared" si="388"/>
        <v>61600</v>
      </c>
      <c r="H164" s="333">
        <v>110.0</v>
      </c>
      <c r="I164" s="172">
        <v>560.0</v>
      </c>
      <c r="J164" s="175">
        <f t="shared" si="389"/>
        <v>61600</v>
      </c>
      <c r="K164" s="176"/>
      <c r="L164" s="177"/>
      <c r="M164" s="173">
        <f t="shared" si="390"/>
        <v>0</v>
      </c>
      <c r="N164" s="176"/>
      <c r="O164" s="177"/>
      <c r="P164" s="173">
        <f t="shared" si="391"/>
        <v>0</v>
      </c>
      <c r="Q164" s="176"/>
      <c r="R164" s="177"/>
      <c r="S164" s="173">
        <f t="shared" si="392"/>
        <v>0</v>
      </c>
      <c r="T164" s="176"/>
      <c r="U164" s="177"/>
      <c r="V164" s="292">
        <f t="shared" si="393"/>
        <v>0</v>
      </c>
      <c r="W164" s="347">
        <f t="shared" si="394"/>
        <v>61600</v>
      </c>
      <c r="X164" s="163">
        <f t="shared" si="395"/>
        <v>61600</v>
      </c>
      <c r="Y164" s="163">
        <f t="shared" si="396"/>
        <v>0</v>
      </c>
      <c r="Z164" s="164">
        <f t="shared" si="397"/>
        <v>0</v>
      </c>
      <c r="AA164" s="363"/>
      <c r="AB164" s="167"/>
      <c r="AC164" s="167"/>
      <c r="AD164" s="167"/>
      <c r="AE164" s="167"/>
      <c r="AF164" s="167"/>
      <c r="AG164" s="167"/>
    </row>
    <row r="165" ht="30.0" customHeight="1">
      <c r="A165" s="168" t="s">
        <v>82</v>
      </c>
      <c r="B165" s="344">
        <v>43933.0</v>
      </c>
      <c r="C165" s="187" t="s">
        <v>320</v>
      </c>
      <c r="D165" s="345" t="s">
        <v>271</v>
      </c>
      <c r="E165" s="333">
        <v>20.0</v>
      </c>
      <c r="F165" s="172">
        <v>600.0</v>
      </c>
      <c r="G165" s="173">
        <f t="shared" si="388"/>
        <v>12000</v>
      </c>
      <c r="H165" s="333">
        <v>20.0</v>
      </c>
      <c r="I165" s="172">
        <v>600.0</v>
      </c>
      <c r="J165" s="175">
        <f t="shared" si="389"/>
        <v>12000</v>
      </c>
      <c r="K165" s="176"/>
      <c r="L165" s="177">
        <v>0.22</v>
      </c>
      <c r="M165" s="173">
        <f t="shared" si="390"/>
        <v>0</v>
      </c>
      <c r="N165" s="176"/>
      <c r="O165" s="177">
        <v>0.22</v>
      </c>
      <c r="P165" s="173">
        <f t="shared" si="391"/>
        <v>0</v>
      </c>
      <c r="Q165" s="176"/>
      <c r="R165" s="177">
        <v>0.22</v>
      </c>
      <c r="S165" s="173">
        <f t="shared" si="392"/>
        <v>0</v>
      </c>
      <c r="T165" s="176"/>
      <c r="U165" s="177">
        <v>0.22</v>
      </c>
      <c r="V165" s="292">
        <f t="shared" si="393"/>
        <v>0</v>
      </c>
      <c r="W165" s="293">
        <f t="shared" si="394"/>
        <v>12000</v>
      </c>
      <c r="X165" s="294">
        <f t="shared" si="395"/>
        <v>12000</v>
      </c>
      <c r="Y165" s="294">
        <f t="shared" si="396"/>
        <v>0</v>
      </c>
      <c r="Z165" s="295">
        <f t="shared" si="397"/>
        <v>0</v>
      </c>
      <c r="AA165" s="193"/>
      <c r="AB165" s="10"/>
      <c r="AC165" s="10"/>
      <c r="AD165" s="10"/>
      <c r="AE165" s="10"/>
      <c r="AF165" s="10"/>
      <c r="AG165" s="10"/>
    </row>
    <row r="166" ht="36.0" customHeight="1">
      <c r="A166" s="168" t="s">
        <v>82</v>
      </c>
      <c r="B166" s="364">
        <v>44328.0</v>
      </c>
      <c r="C166" s="187" t="s">
        <v>321</v>
      </c>
      <c r="D166" s="365"/>
      <c r="E166" s="333">
        <v>30800.0</v>
      </c>
      <c r="F166" s="172">
        <v>0.22</v>
      </c>
      <c r="G166" s="173">
        <f t="shared" si="388"/>
        <v>6776</v>
      </c>
      <c r="H166" s="333">
        <f>J163</f>
        <v>30800</v>
      </c>
      <c r="I166" s="172">
        <v>0.22</v>
      </c>
      <c r="J166" s="175">
        <f t="shared" si="389"/>
        <v>6776</v>
      </c>
      <c r="K166" s="176"/>
      <c r="L166" s="177">
        <v>0.22</v>
      </c>
      <c r="M166" s="173">
        <f t="shared" si="390"/>
        <v>0</v>
      </c>
      <c r="N166" s="176"/>
      <c r="O166" s="177">
        <v>0.22</v>
      </c>
      <c r="P166" s="173">
        <f t="shared" si="391"/>
        <v>0</v>
      </c>
      <c r="Q166" s="176"/>
      <c r="R166" s="177">
        <v>0.22</v>
      </c>
      <c r="S166" s="173">
        <f t="shared" si="392"/>
        <v>0</v>
      </c>
      <c r="T166" s="176"/>
      <c r="U166" s="177">
        <v>0.22</v>
      </c>
      <c r="V166" s="292">
        <f t="shared" si="393"/>
        <v>0</v>
      </c>
      <c r="W166" s="293">
        <f t="shared" si="394"/>
        <v>6776</v>
      </c>
      <c r="X166" s="294">
        <f t="shared" si="395"/>
        <v>6776</v>
      </c>
      <c r="Y166" s="294">
        <f t="shared" si="396"/>
        <v>0</v>
      </c>
      <c r="Z166" s="295">
        <f t="shared" si="397"/>
        <v>0</v>
      </c>
      <c r="AA166" s="193"/>
      <c r="AB166" s="10"/>
      <c r="AC166" s="10"/>
      <c r="AD166" s="10"/>
      <c r="AE166" s="10"/>
      <c r="AF166" s="10"/>
      <c r="AG166" s="10"/>
    </row>
    <row r="167" ht="30.0" customHeight="1">
      <c r="A167" s="212" t="s">
        <v>322</v>
      </c>
      <c r="B167" s="213"/>
      <c r="C167" s="214"/>
      <c r="D167" s="366"/>
      <c r="E167" s="219">
        <f>SUM(E162:E165)</f>
        <v>249</v>
      </c>
      <c r="F167" s="238"/>
      <c r="G167" s="218">
        <f>SUM(G162:G166)</f>
        <v>138176</v>
      </c>
      <c r="H167" s="219">
        <f>SUM(H162:H164)</f>
        <v>229</v>
      </c>
      <c r="I167" s="238"/>
      <c r="J167" s="218">
        <f>SUM(J162:J166)</f>
        <v>138176</v>
      </c>
      <c r="K167" s="239">
        <f>SUM(K162:K164)</f>
        <v>0</v>
      </c>
      <c r="L167" s="238"/>
      <c r="M167" s="218">
        <f>SUM(M162:M165)</f>
        <v>0</v>
      </c>
      <c r="N167" s="239">
        <f>SUM(N162:N164)</f>
        <v>0</v>
      </c>
      <c r="O167" s="238"/>
      <c r="P167" s="218">
        <f>SUM(P162:P165)</f>
        <v>0</v>
      </c>
      <c r="Q167" s="239">
        <f>SUM(Q162:Q164)</f>
        <v>0</v>
      </c>
      <c r="R167" s="238"/>
      <c r="S167" s="218">
        <f>SUM(S162:S165)</f>
        <v>0</v>
      </c>
      <c r="T167" s="239">
        <f>SUM(T162:T164)</f>
        <v>0</v>
      </c>
      <c r="U167" s="238"/>
      <c r="V167" s="220">
        <f>SUM(V162:V165)</f>
        <v>0</v>
      </c>
      <c r="W167" s="278">
        <f t="shared" ref="W167:Z167" si="398">SUM(W162:W166)</f>
        <v>138176</v>
      </c>
      <c r="X167" s="278">
        <f t="shared" si="398"/>
        <v>138176</v>
      </c>
      <c r="Y167" s="278">
        <f t="shared" si="398"/>
        <v>0</v>
      </c>
      <c r="Z167" s="278">
        <f t="shared" si="398"/>
        <v>0</v>
      </c>
      <c r="AA167" s="280"/>
      <c r="AB167" s="10"/>
      <c r="AC167" s="10"/>
      <c r="AD167" s="10"/>
      <c r="AE167" s="10"/>
      <c r="AF167" s="10"/>
      <c r="AG167" s="10"/>
    </row>
    <row r="168" ht="30.0" customHeight="1">
      <c r="A168" s="260" t="s">
        <v>77</v>
      </c>
      <c r="B168" s="367">
        <v>13.0</v>
      </c>
      <c r="C168" s="262" t="s">
        <v>323</v>
      </c>
      <c r="D168" s="13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281"/>
      <c r="X168" s="281"/>
      <c r="Y168" s="228"/>
      <c r="Z168" s="281"/>
      <c r="AA168" s="282"/>
      <c r="AB168" s="9"/>
      <c r="AC168" s="10"/>
      <c r="AD168" s="10"/>
      <c r="AE168" s="10"/>
      <c r="AF168" s="10"/>
      <c r="AG168" s="10"/>
    </row>
    <row r="169" ht="30.0" customHeight="1">
      <c r="A169" s="140" t="s">
        <v>79</v>
      </c>
      <c r="B169" s="196" t="s">
        <v>324</v>
      </c>
      <c r="C169" s="368" t="s">
        <v>325</v>
      </c>
      <c r="D169" s="181"/>
      <c r="E169" s="182">
        <f>SUM(E170:E172)</f>
        <v>5</v>
      </c>
      <c r="F169" s="183"/>
      <c r="G169" s="184">
        <f>SUM(G170:G175)</f>
        <v>113600</v>
      </c>
      <c r="H169" s="182">
        <f>SUM(H170:H172)</f>
        <v>5</v>
      </c>
      <c r="I169" s="183"/>
      <c r="J169" s="184">
        <f>SUM(J170:J175)</f>
        <v>113600</v>
      </c>
      <c r="K169" s="182">
        <f>SUM(K170:K172)</f>
        <v>0</v>
      </c>
      <c r="L169" s="183"/>
      <c r="M169" s="184">
        <f>SUM(M170:M173)</f>
        <v>0</v>
      </c>
      <c r="N169" s="182">
        <f>SUM(N170:N172)</f>
        <v>0</v>
      </c>
      <c r="O169" s="183"/>
      <c r="P169" s="184">
        <f>SUM(P170:P173)</f>
        <v>0</v>
      </c>
      <c r="Q169" s="182">
        <f>SUM(Q170:Q172)</f>
        <v>0</v>
      </c>
      <c r="R169" s="183"/>
      <c r="S169" s="184">
        <f>SUM(S170:S173)</f>
        <v>0</v>
      </c>
      <c r="T169" s="182">
        <f>SUM(T170:T172)</f>
        <v>0</v>
      </c>
      <c r="U169" s="183"/>
      <c r="V169" s="369">
        <f>SUM(V170:V173)</f>
        <v>0</v>
      </c>
      <c r="W169" s="370">
        <f t="shared" ref="W169:Z169" si="399">SUM(W170:W175)</f>
        <v>113600</v>
      </c>
      <c r="X169" s="370">
        <f t="shared" si="399"/>
        <v>113600</v>
      </c>
      <c r="Y169" s="370">
        <f t="shared" si="399"/>
        <v>0</v>
      </c>
      <c r="Z169" s="370" t="str">
        <f t="shared" si="399"/>
        <v>#DIV/0!</v>
      </c>
      <c r="AA169" s="186"/>
      <c r="AB169" s="150"/>
      <c r="AC169" s="150"/>
      <c r="AD169" s="150"/>
      <c r="AE169" s="150"/>
      <c r="AF169" s="150"/>
      <c r="AG169" s="150"/>
    </row>
    <row r="170" ht="30.0" customHeight="1">
      <c r="A170" s="151" t="s">
        <v>82</v>
      </c>
      <c r="B170" s="152" t="s">
        <v>326</v>
      </c>
      <c r="C170" s="371" t="s">
        <v>327</v>
      </c>
      <c r="D170" s="154" t="s">
        <v>165</v>
      </c>
      <c r="E170" s="160"/>
      <c r="F170" s="161"/>
      <c r="G170" s="157">
        <f t="shared" ref="G170:G175" si="400">E170*F170</f>
        <v>0</v>
      </c>
      <c r="H170" s="160"/>
      <c r="I170" s="161"/>
      <c r="J170" s="159">
        <f t="shared" ref="J170:J175" si="401">H170*I170</f>
        <v>0</v>
      </c>
      <c r="K170" s="160"/>
      <c r="L170" s="161"/>
      <c r="M170" s="157">
        <f t="shared" ref="M170:M175" si="402">K170*L170</f>
        <v>0</v>
      </c>
      <c r="N170" s="160"/>
      <c r="O170" s="161"/>
      <c r="P170" s="157">
        <f t="shared" ref="P170:P175" si="403">N170*O170</f>
        <v>0</v>
      </c>
      <c r="Q170" s="160"/>
      <c r="R170" s="161"/>
      <c r="S170" s="157">
        <f t="shared" ref="S170:S175" si="404">Q170*R170</f>
        <v>0</v>
      </c>
      <c r="T170" s="160"/>
      <c r="U170" s="161"/>
      <c r="V170" s="283">
        <f t="shared" ref="V170:V175" si="405">T170*U170</f>
        <v>0</v>
      </c>
      <c r="W170" s="288">
        <f t="shared" ref="W170:W175" si="406">G170+M170+S170</f>
        <v>0</v>
      </c>
      <c r="X170" s="163">
        <f t="shared" ref="X170:X175" si="407">J170+P170+V170</f>
        <v>0</v>
      </c>
      <c r="Y170" s="163">
        <f t="shared" ref="Y170:Y194" si="408">W170-X170</f>
        <v>0</v>
      </c>
      <c r="Z170" s="164" t="str">
        <f t="shared" ref="Z170:Z195" si="409">Y170/W170</f>
        <v>#DIV/0!</v>
      </c>
      <c r="AA170" s="165"/>
      <c r="AB170" s="167"/>
      <c r="AC170" s="167"/>
      <c r="AD170" s="167"/>
      <c r="AE170" s="167"/>
      <c r="AF170" s="167"/>
      <c r="AG170" s="167"/>
    </row>
    <row r="171" ht="30.0" customHeight="1">
      <c r="A171" s="151" t="s">
        <v>82</v>
      </c>
      <c r="B171" s="152" t="s">
        <v>328</v>
      </c>
      <c r="C171" s="207" t="s">
        <v>329</v>
      </c>
      <c r="D171" s="154" t="s">
        <v>165</v>
      </c>
      <c r="E171" s="155">
        <v>5.0</v>
      </c>
      <c r="F171" s="156">
        <v>10000.0</v>
      </c>
      <c r="G171" s="157">
        <f t="shared" si="400"/>
        <v>50000</v>
      </c>
      <c r="H171" s="155">
        <v>5.0</v>
      </c>
      <c r="I171" s="156">
        <v>10000.0</v>
      </c>
      <c r="J171" s="159">
        <f t="shared" si="401"/>
        <v>50000</v>
      </c>
      <c r="K171" s="160"/>
      <c r="L171" s="161"/>
      <c r="M171" s="157">
        <f t="shared" si="402"/>
        <v>0</v>
      </c>
      <c r="N171" s="160"/>
      <c r="O171" s="161"/>
      <c r="P171" s="157">
        <f t="shared" si="403"/>
        <v>0</v>
      </c>
      <c r="Q171" s="160"/>
      <c r="R171" s="161"/>
      <c r="S171" s="157">
        <f t="shared" si="404"/>
        <v>0</v>
      </c>
      <c r="T171" s="160"/>
      <c r="U171" s="161"/>
      <c r="V171" s="283">
        <f t="shared" si="405"/>
        <v>0</v>
      </c>
      <c r="W171" s="288">
        <f t="shared" si="406"/>
        <v>50000</v>
      </c>
      <c r="X171" s="163">
        <f t="shared" si="407"/>
        <v>50000</v>
      </c>
      <c r="Y171" s="163">
        <f t="shared" si="408"/>
        <v>0</v>
      </c>
      <c r="Z171" s="164">
        <f t="shared" si="409"/>
        <v>0</v>
      </c>
      <c r="AA171" s="165"/>
      <c r="AB171" s="167"/>
      <c r="AC171" s="167"/>
      <c r="AD171" s="167"/>
      <c r="AE171" s="167"/>
      <c r="AF171" s="167"/>
      <c r="AG171" s="167"/>
    </row>
    <row r="172" ht="30.0" customHeight="1">
      <c r="A172" s="151" t="s">
        <v>82</v>
      </c>
      <c r="B172" s="152" t="s">
        <v>330</v>
      </c>
      <c r="C172" s="207" t="s">
        <v>331</v>
      </c>
      <c r="D172" s="154" t="s">
        <v>165</v>
      </c>
      <c r="E172" s="160"/>
      <c r="F172" s="161"/>
      <c r="G172" s="157">
        <f t="shared" si="400"/>
        <v>0</v>
      </c>
      <c r="H172" s="160"/>
      <c r="I172" s="161"/>
      <c r="J172" s="159">
        <f t="shared" si="401"/>
        <v>0</v>
      </c>
      <c r="K172" s="160"/>
      <c r="L172" s="161"/>
      <c r="M172" s="157">
        <f t="shared" si="402"/>
        <v>0</v>
      </c>
      <c r="N172" s="160"/>
      <c r="O172" s="161"/>
      <c r="P172" s="157">
        <f t="shared" si="403"/>
        <v>0</v>
      </c>
      <c r="Q172" s="160"/>
      <c r="R172" s="161"/>
      <c r="S172" s="157">
        <f t="shared" si="404"/>
        <v>0</v>
      </c>
      <c r="T172" s="160"/>
      <c r="U172" s="161"/>
      <c r="V172" s="283">
        <f t="shared" si="405"/>
        <v>0</v>
      </c>
      <c r="W172" s="288">
        <f t="shared" si="406"/>
        <v>0</v>
      </c>
      <c r="X172" s="163">
        <f t="shared" si="407"/>
        <v>0</v>
      </c>
      <c r="Y172" s="163">
        <f t="shared" si="408"/>
        <v>0</v>
      </c>
      <c r="Z172" s="164" t="str">
        <f t="shared" si="409"/>
        <v>#DIV/0!</v>
      </c>
      <c r="AA172" s="165"/>
      <c r="AB172" s="167"/>
      <c r="AC172" s="167"/>
      <c r="AD172" s="167"/>
      <c r="AE172" s="167"/>
      <c r="AF172" s="167"/>
      <c r="AG172" s="167"/>
    </row>
    <row r="173" ht="30.0" customHeight="1">
      <c r="A173" s="188" t="s">
        <v>82</v>
      </c>
      <c r="B173" s="195" t="s">
        <v>332</v>
      </c>
      <c r="C173" s="271" t="s">
        <v>333</v>
      </c>
      <c r="D173" s="335" t="s">
        <v>85</v>
      </c>
      <c r="E173" s="372">
        <v>2.0</v>
      </c>
      <c r="F173" s="373">
        <v>16800.0</v>
      </c>
      <c r="G173" s="192">
        <f t="shared" si="400"/>
        <v>33600</v>
      </c>
      <c r="H173" s="372">
        <v>2.0</v>
      </c>
      <c r="I173" s="373">
        <v>16800.0</v>
      </c>
      <c r="J173" s="374">
        <f t="shared" si="401"/>
        <v>33600</v>
      </c>
      <c r="K173" s="190"/>
      <c r="L173" s="191">
        <v>0.22</v>
      </c>
      <c r="M173" s="192">
        <f t="shared" si="402"/>
        <v>0</v>
      </c>
      <c r="N173" s="190"/>
      <c r="O173" s="191">
        <v>0.22</v>
      </c>
      <c r="P173" s="192">
        <f t="shared" si="403"/>
        <v>0</v>
      </c>
      <c r="Q173" s="190"/>
      <c r="R173" s="191">
        <v>0.22</v>
      </c>
      <c r="S173" s="192">
        <f t="shared" si="404"/>
        <v>0</v>
      </c>
      <c r="T173" s="190"/>
      <c r="U173" s="191">
        <v>0.22</v>
      </c>
      <c r="V173" s="375">
        <f t="shared" si="405"/>
        <v>0</v>
      </c>
      <c r="W173" s="293">
        <f t="shared" si="406"/>
        <v>33600</v>
      </c>
      <c r="X173" s="294">
        <f t="shared" si="407"/>
        <v>33600</v>
      </c>
      <c r="Y173" s="294">
        <f t="shared" si="408"/>
        <v>0</v>
      </c>
      <c r="Z173" s="295">
        <f t="shared" si="409"/>
        <v>0</v>
      </c>
      <c r="AA173" s="193"/>
      <c r="AB173" s="167"/>
      <c r="AC173" s="167"/>
      <c r="AD173" s="167"/>
      <c r="AE173" s="167"/>
      <c r="AF173" s="167"/>
      <c r="AG173" s="167"/>
    </row>
    <row r="174" ht="30.0" customHeight="1">
      <c r="A174" s="188" t="s">
        <v>82</v>
      </c>
      <c r="B174" s="376" t="s">
        <v>334</v>
      </c>
      <c r="C174" s="377" t="s">
        <v>335</v>
      </c>
      <c r="D174" s="335" t="s">
        <v>85</v>
      </c>
      <c r="E174" s="372">
        <v>3.0</v>
      </c>
      <c r="F174" s="373">
        <v>10000.0</v>
      </c>
      <c r="G174" s="192">
        <f t="shared" si="400"/>
        <v>30000</v>
      </c>
      <c r="H174" s="372">
        <v>3.0</v>
      </c>
      <c r="I174" s="373">
        <v>10000.0</v>
      </c>
      <c r="J174" s="374">
        <f t="shared" si="401"/>
        <v>30000</v>
      </c>
      <c r="K174" s="190"/>
      <c r="L174" s="191">
        <v>0.22</v>
      </c>
      <c r="M174" s="192">
        <f t="shared" si="402"/>
        <v>0</v>
      </c>
      <c r="N174" s="190"/>
      <c r="O174" s="191">
        <v>0.22</v>
      </c>
      <c r="P174" s="192">
        <f t="shared" si="403"/>
        <v>0</v>
      </c>
      <c r="Q174" s="190"/>
      <c r="R174" s="191">
        <v>0.22</v>
      </c>
      <c r="S174" s="192">
        <f t="shared" si="404"/>
        <v>0</v>
      </c>
      <c r="T174" s="190"/>
      <c r="U174" s="191">
        <v>0.22</v>
      </c>
      <c r="V174" s="375">
        <f t="shared" si="405"/>
        <v>0</v>
      </c>
      <c r="W174" s="293">
        <f t="shared" si="406"/>
        <v>30000</v>
      </c>
      <c r="X174" s="294">
        <f t="shared" si="407"/>
        <v>30000</v>
      </c>
      <c r="Y174" s="294">
        <f t="shared" si="408"/>
        <v>0</v>
      </c>
      <c r="Z174" s="295">
        <f t="shared" si="409"/>
        <v>0</v>
      </c>
      <c r="AA174" s="378"/>
      <c r="AB174" s="167"/>
      <c r="AC174" s="167"/>
      <c r="AD174" s="167"/>
      <c r="AE174" s="167"/>
      <c r="AF174" s="167"/>
      <c r="AG174" s="167"/>
    </row>
    <row r="175" ht="30.0" customHeight="1">
      <c r="A175" s="188" t="s">
        <v>82</v>
      </c>
      <c r="B175" s="376" t="s">
        <v>336</v>
      </c>
      <c r="C175" s="350" t="s">
        <v>337</v>
      </c>
      <c r="D175" s="335"/>
      <c r="E175" s="372"/>
      <c r="F175" s="373">
        <v>0.22</v>
      </c>
      <c r="G175" s="192">
        <f t="shared" si="400"/>
        <v>0</v>
      </c>
      <c r="H175" s="190"/>
      <c r="I175" s="191">
        <v>0.22</v>
      </c>
      <c r="J175" s="374">
        <f t="shared" si="401"/>
        <v>0</v>
      </c>
      <c r="K175" s="190"/>
      <c r="L175" s="191">
        <v>0.22</v>
      </c>
      <c r="M175" s="192">
        <f t="shared" si="402"/>
        <v>0</v>
      </c>
      <c r="N175" s="190"/>
      <c r="O175" s="191">
        <v>0.22</v>
      </c>
      <c r="P175" s="192">
        <f t="shared" si="403"/>
        <v>0</v>
      </c>
      <c r="Q175" s="190"/>
      <c r="R175" s="191">
        <v>0.22</v>
      </c>
      <c r="S175" s="192">
        <f t="shared" si="404"/>
        <v>0</v>
      </c>
      <c r="T175" s="190"/>
      <c r="U175" s="191">
        <v>0.22</v>
      </c>
      <c r="V175" s="375">
        <f t="shared" si="405"/>
        <v>0</v>
      </c>
      <c r="W175" s="293">
        <f t="shared" si="406"/>
        <v>0</v>
      </c>
      <c r="X175" s="294">
        <f t="shared" si="407"/>
        <v>0</v>
      </c>
      <c r="Y175" s="294">
        <f t="shared" si="408"/>
        <v>0</v>
      </c>
      <c r="Z175" s="295" t="str">
        <f t="shared" si="409"/>
        <v>#DIV/0!</v>
      </c>
      <c r="AA175" s="193"/>
      <c r="AB175" s="167"/>
      <c r="AC175" s="167"/>
      <c r="AD175" s="167"/>
      <c r="AE175" s="167"/>
      <c r="AF175" s="167"/>
      <c r="AG175" s="167"/>
    </row>
    <row r="176" ht="30.0" customHeight="1">
      <c r="A176" s="379" t="s">
        <v>79</v>
      </c>
      <c r="B176" s="380" t="s">
        <v>324</v>
      </c>
      <c r="C176" s="276" t="s">
        <v>338</v>
      </c>
      <c r="D176" s="143"/>
      <c r="E176" s="144">
        <f>SUM(E177:E179)</f>
        <v>181</v>
      </c>
      <c r="F176" s="145"/>
      <c r="G176" s="146">
        <f>SUM(G177:G180)</f>
        <v>47900</v>
      </c>
      <c r="H176" s="144">
        <f>SUM(H177:H179)</f>
        <v>181</v>
      </c>
      <c r="I176" s="145"/>
      <c r="J176" s="146">
        <f>SUM(J177:J180)</f>
        <v>47900</v>
      </c>
      <c r="K176" s="144">
        <f>SUM(K177:K179)</f>
        <v>0</v>
      </c>
      <c r="L176" s="145"/>
      <c r="M176" s="146">
        <f>SUM(M177:M180)</f>
        <v>0</v>
      </c>
      <c r="N176" s="144">
        <f>SUM(N177:N179)</f>
        <v>0</v>
      </c>
      <c r="O176" s="145"/>
      <c r="P176" s="146">
        <f>SUM(P177:P180)</f>
        <v>0</v>
      </c>
      <c r="Q176" s="144">
        <f>SUM(Q177:Q179)</f>
        <v>0</v>
      </c>
      <c r="R176" s="145"/>
      <c r="S176" s="146">
        <f>SUM(S177:S180)</f>
        <v>0</v>
      </c>
      <c r="T176" s="144">
        <f>SUM(T177:T179)</f>
        <v>0</v>
      </c>
      <c r="U176" s="145"/>
      <c r="V176" s="146">
        <f t="shared" ref="V176:X176" si="410">SUM(V177:V180)</f>
        <v>0</v>
      </c>
      <c r="W176" s="146">
        <f t="shared" si="410"/>
        <v>47900</v>
      </c>
      <c r="X176" s="146">
        <f t="shared" si="410"/>
        <v>47900</v>
      </c>
      <c r="Y176" s="146">
        <f t="shared" si="408"/>
        <v>0</v>
      </c>
      <c r="Z176" s="146">
        <f t="shared" si="409"/>
        <v>0</v>
      </c>
      <c r="AA176" s="146"/>
      <c r="AB176" s="150"/>
      <c r="AC176" s="150"/>
      <c r="AD176" s="150"/>
      <c r="AE176" s="150"/>
      <c r="AF176" s="150"/>
      <c r="AG176" s="150"/>
    </row>
    <row r="177" ht="30.0" customHeight="1">
      <c r="A177" s="151" t="s">
        <v>82</v>
      </c>
      <c r="B177" s="152" t="s">
        <v>339</v>
      </c>
      <c r="C177" s="153" t="s">
        <v>340</v>
      </c>
      <c r="D177" s="335" t="s">
        <v>127</v>
      </c>
      <c r="E177" s="155">
        <v>180.0</v>
      </c>
      <c r="F177" s="156">
        <v>40.0</v>
      </c>
      <c r="G177" s="157">
        <f t="shared" ref="G177:G180" si="411">E177*F177</f>
        <v>7200</v>
      </c>
      <c r="H177" s="155">
        <v>180.0</v>
      </c>
      <c r="I177" s="156">
        <v>40.0</v>
      </c>
      <c r="J177" s="159">
        <f t="shared" ref="J177:J180" si="412">H177*I177</f>
        <v>7200</v>
      </c>
      <c r="K177" s="160"/>
      <c r="L177" s="161"/>
      <c r="M177" s="157">
        <f t="shared" ref="M177:M180" si="413">K177*L177</f>
        <v>0</v>
      </c>
      <c r="N177" s="160"/>
      <c r="O177" s="161"/>
      <c r="P177" s="157">
        <f t="shared" ref="P177:P180" si="414">N177*O177</f>
        <v>0</v>
      </c>
      <c r="Q177" s="160"/>
      <c r="R177" s="161"/>
      <c r="S177" s="157">
        <f t="shared" ref="S177:S180" si="415">Q177*R177</f>
        <v>0</v>
      </c>
      <c r="T177" s="160"/>
      <c r="U177" s="161"/>
      <c r="V177" s="157">
        <f t="shared" ref="V177:V180" si="416">T177*U177</f>
        <v>0</v>
      </c>
      <c r="W177" s="162">
        <f t="shared" ref="W177:W180" si="417">G177+M177+S177</f>
        <v>7200</v>
      </c>
      <c r="X177" s="163">
        <f t="shared" ref="X177:X180" si="418">J177+P177+V177</f>
        <v>7200</v>
      </c>
      <c r="Y177" s="163">
        <f t="shared" si="408"/>
        <v>0</v>
      </c>
      <c r="Z177" s="164">
        <f t="shared" si="409"/>
        <v>0</v>
      </c>
      <c r="AA177" s="165"/>
      <c r="AB177" s="167"/>
      <c r="AC177" s="167"/>
      <c r="AD177" s="167"/>
      <c r="AE177" s="167"/>
      <c r="AF177" s="167"/>
      <c r="AG177" s="167"/>
    </row>
    <row r="178" ht="30.0" customHeight="1">
      <c r="A178" s="151" t="s">
        <v>82</v>
      </c>
      <c r="B178" s="152" t="s">
        <v>341</v>
      </c>
      <c r="C178" s="153" t="s">
        <v>342</v>
      </c>
      <c r="D178" s="335" t="s">
        <v>127</v>
      </c>
      <c r="E178" s="155">
        <v>1.0</v>
      </c>
      <c r="F178" s="156">
        <v>40700.0</v>
      </c>
      <c r="G178" s="157">
        <f t="shared" si="411"/>
        <v>40700</v>
      </c>
      <c r="H178" s="155">
        <v>1.0</v>
      </c>
      <c r="I178" s="156">
        <v>40700.0</v>
      </c>
      <c r="J178" s="159">
        <f t="shared" si="412"/>
        <v>40700</v>
      </c>
      <c r="K178" s="160"/>
      <c r="L178" s="161"/>
      <c r="M178" s="157">
        <f t="shared" si="413"/>
        <v>0</v>
      </c>
      <c r="N178" s="160"/>
      <c r="O178" s="161"/>
      <c r="P178" s="157">
        <f t="shared" si="414"/>
        <v>0</v>
      </c>
      <c r="Q178" s="160"/>
      <c r="R178" s="161"/>
      <c r="S178" s="157">
        <f t="shared" si="415"/>
        <v>0</v>
      </c>
      <c r="T178" s="160"/>
      <c r="U178" s="161"/>
      <c r="V178" s="157">
        <f t="shared" si="416"/>
        <v>0</v>
      </c>
      <c r="W178" s="162">
        <f t="shared" si="417"/>
        <v>40700</v>
      </c>
      <c r="X178" s="163">
        <f t="shared" si="418"/>
        <v>40700</v>
      </c>
      <c r="Y178" s="163">
        <f t="shared" si="408"/>
        <v>0</v>
      </c>
      <c r="Z178" s="164">
        <f t="shared" si="409"/>
        <v>0</v>
      </c>
      <c r="AA178" s="165"/>
      <c r="AB178" s="167"/>
      <c r="AC178" s="167"/>
      <c r="AD178" s="167"/>
      <c r="AE178" s="167"/>
      <c r="AF178" s="167"/>
      <c r="AG178" s="167"/>
    </row>
    <row r="179" ht="30.0" customHeight="1">
      <c r="A179" s="168" t="s">
        <v>82</v>
      </c>
      <c r="B179" s="169" t="s">
        <v>343</v>
      </c>
      <c r="C179" s="153" t="s">
        <v>344</v>
      </c>
      <c r="D179" s="170"/>
      <c r="E179" s="176"/>
      <c r="F179" s="177"/>
      <c r="G179" s="173">
        <f t="shared" si="411"/>
        <v>0</v>
      </c>
      <c r="H179" s="176"/>
      <c r="I179" s="177"/>
      <c r="J179" s="175">
        <f t="shared" si="412"/>
        <v>0</v>
      </c>
      <c r="K179" s="176"/>
      <c r="L179" s="177"/>
      <c r="M179" s="173">
        <f t="shared" si="413"/>
        <v>0</v>
      </c>
      <c r="N179" s="176"/>
      <c r="O179" s="177"/>
      <c r="P179" s="173">
        <f t="shared" si="414"/>
        <v>0</v>
      </c>
      <c r="Q179" s="176"/>
      <c r="R179" s="177"/>
      <c r="S179" s="173">
        <f t="shared" si="415"/>
        <v>0</v>
      </c>
      <c r="T179" s="176"/>
      <c r="U179" s="177"/>
      <c r="V179" s="173">
        <f t="shared" si="416"/>
        <v>0</v>
      </c>
      <c r="W179" s="178">
        <f t="shared" si="417"/>
        <v>0</v>
      </c>
      <c r="X179" s="163">
        <f t="shared" si="418"/>
        <v>0</v>
      </c>
      <c r="Y179" s="163">
        <f t="shared" si="408"/>
        <v>0</v>
      </c>
      <c r="Z179" s="164" t="str">
        <f t="shared" si="409"/>
        <v>#DIV/0!</v>
      </c>
      <c r="AA179" s="179"/>
      <c r="AB179" s="167"/>
      <c r="AC179" s="167"/>
      <c r="AD179" s="167"/>
      <c r="AE179" s="167"/>
      <c r="AF179" s="167"/>
      <c r="AG179" s="167"/>
    </row>
    <row r="180" ht="30.0" customHeight="1">
      <c r="A180" s="168" t="s">
        <v>82</v>
      </c>
      <c r="B180" s="169" t="s">
        <v>345</v>
      </c>
      <c r="C180" s="237" t="s">
        <v>346</v>
      </c>
      <c r="D180" s="189"/>
      <c r="E180" s="176"/>
      <c r="F180" s="177">
        <v>0.22</v>
      </c>
      <c r="G180" s="173">
        <f t="shared" si="411"/>
        <v>0</v>
      </c>
      <c r="H180" s="176"/>
      <c r="I180" s="177">
        <v>0.22</v>
      </c>
      <c r="J180" s="175">
        <f t="shared" si="412"/>
        <v>0</v>
      </c>
      <c r="K180" s="176"/>
      <c r="L180" s="177">
        <v>0.22</v>
      </c>
      <c r="M180" s="173">
        <f t="shared" si="413"/>
        <v>0</v>
      </c>
      <c r="N180" s="176"/>
      <c r="O180" s="177">
        <v>0.22</v>
      </c>
      <c r="P180" s="173">
        <f t="shared" si="414"/>
        <v>0</v>
      </c>
      <c r="Q180" s="176"/>
      <c r="R180" s="177">
        <v>0.22</v>
      </c>
      <c r="S180" s="173">
        <f t="shared" si="415"/>
        <v>0</v>
      </c>
      <c r="T180" s="176"/>
      <c r="U180" s="177">
        <v>0.22</v>
      </c>
      <c r="V180" s="173">
        <f t="shared" si="416"/>
        <v>0</v>
      </c>
      <c r="W180" s="178">
        <f t="shared" si="417"/>
        <v>0</v>
      </c>
      <c r="X180" s="163">
        <f t="shared" si="418"/>
        <v>0</v>
      </c>
      <c r="Y180" s="163">
        <f t="shared" si="408"/>
        <v>0</v>
      </c>
      <c r="Z180" s="164" t="str">
        <f t="shared" si="409"/>
        <v>#DIV/0!</v>
      </c>
      <c r="AA180" s="193"/>
      <c r="AB180" s="167"/>
      <c r="AC180" s="167"/>
      <c r="AD180" s="167"/>
      <c r="AE180" s="167"/>
      <c r="AF180" s="167"/>
      <c r="AG180" s="167"/>
    </row>
    <row r="181" ht="30.0" customHeight="1">
      <c r="A181" s="140" t="s">
        <v>79</v>
      </c>
      <c r="B181" s="196" t="s">
        <v>347</v>
      </c>
      <c r="C181" s="276" t="s">
        <v>348</v>
      </c>
      <c r="D181" s="181"/>
      <c r="E181" s="182">
        <f>SUM(E182:E184)</f>
        <v>0</v>
      </c>
      <c r="F181" s="183"/>
      <c r="G181" s="184">
        <f t="shared" ref="G181:H181" si="419">SUM(G182:G184)</f>
        <v>0</v>
      </c>
      <c r="H181" s="182">
        <f t="shared" si="419"/>
        <v>0</v>
      </c>
      <c r="I181" s="183"/>
      <c r="J181" s="184">
        <f t="shared" ref="J181:K181" si="420">SUM(J182:J184)</f>
        <v>0</v>
      </c>
      <c r="K181" s="182">
        <f t="shared" si="420"/>
        <v>0</v>
      </c>
      <c r="L181" s="183"/>
      <c r="M181" s="184">
        <f t="shared" ref="M181:N181" si="421">SUM(M182:M184)</f>
        <v>0</v>
      </c>
      <c r="N181" s="182">
        <f t="shared" si="421"/>
        <v>0</v>
      </c>
      <c r="O181" s="183"/>
      <c r="P181" s="184">
        <f t="shared" ref="P181:Q181" si="422">SUM(P182:P184)</f>
        <v>0</v>
      </c>
      <c r="Q181" s="182">
        <f t="shared" si="422"/>
        <v>0</v>
      </c>
      <c r="R181" s="183"/>
      <c r="S181" s="184">
        <f t="shared" ref="S181:T181" si="423">SUM(S182:S184)</f>
        <v>0</v>
      </c>
      <c r="T181" s="182">
        <f t="shared" si="423"/>
        <v>0</v>
      </c>
      <c r="U181" s="183"/>
      <c r="V181" s="184">
        <f t="shared" ref="V181:X181" si="424">SUM(V182:V184)</f>
        <v>0</v>
      </c>
      <c r="W181" s="184">
        <f t="shared" si="424"/>
        <v>0</v>
      </c>
      <c r="X181" s="184">
        <f t="shared" si="424"/>
        <v>0</v>
      </c>
      <c r="Y181" s="184">
        <f t="shared" si="408"/>
        <v>0</v>
      </c>
      <c r="Z181" s="184" t="str">
        <f t="shared" si="409"/>
        <v>#DIV/0!</v>
      </c>
      <c r="AA181" s="381"/>
      <c r="AB181" s="150"/>
      <c r="AC181" s="150"/>
      <c r="AD181" s="150"/>
      <c r="AE181" s="150"/>
      <c r="AF181" s="150"/>
      <c r="AG181" s="150"/>
    </row>
    <row r="182" ht="30.0" customHeight="1">
      <c r="A182" s="151" t="s">
        <v>82</v>
      </c>
      <c r="B182" s="152" t="s">
        <v>349</v>
      </c>
      <c r="C182" s="153" t="s">
        <v>350</v>
      </c>
      <c r="D182" s="154"/>
      <c r="E182" s="160"/>
      <c r="F182" s="161"/>
      <c r="G182" s="157">
        <f t="shared" ref="G182:G184" si="425">E182*F182</f>
        <v>0</v>
      </c>
      <c r="H182" s="160"/>
      <c r="I182" s="161"/>
      <c r="J182" s="157">
        <f t="shared" ref="J182:J184" si="426">H182*I182</f>
        <v>0</v>
      </c>
      <c r="K182" s="160"/>
      <c r="L182" s="161"/>
      <c r="M182" s="157">
        <f t="shared" ref="M182:M184" si="427">K182*L182</f>
        <v>0</v>
      </c>
      <c r="N182" s="160"/>
      <c r="O182" s="161"/>
      <c r="P182" s="157">
        <f t="shared" ref="P182:P184" si="428">N182*O182</f>
        <v>0</v>
      </c>
      <c r="Q182" s="160"/>
      <c r="R182" s="161"/>
      <c r="S182" s="157">
        <f t="shared" ref="S182:S184" si="429">Q182*R182</f>
        <v>0</v>
      </c>
      <c r="T182" s="160"/>
      <c r="U182" s="161"/>
      <c r="V182" s="157">
        <f t="shared" ref="V182:V184" si="430">T182*U182</f>
        <v>0</v>
      </c>
      <c r="W182" s="162">
        <f t="shared" ref="W182:W184" si="431">G182+M182+S182</f>
        <v>0</v>
      </c>
      <c r="X182" s="163">
        <f t="shared" ref="X182:X184" si="432">J182+P182+V182</f>
        <v>0</v>
      </c>
      <c r="Y182" s="163">
        <f t="shared" si="408"/>
        <v>0</v>
      </c>
      <c r="Z182" s="164" t="str">
        <f t="shared" si="409"/>
        <v>#DIV/0!</v>
      </c>
      <c r="AA182" s="362"/>
      <c r="AB182" s="167"/>
      <c r="AC182" s="167"/>
      <c r="AD182" s="167"/>
      <c r="AE182" s="167"/>
      <c r="AF182" s="167"/>
      <c r="AG182" s="167"/>
    </row>
    <row r="183" ht="30.0" customHeight="1">
      <c r="A183" s="151" t="s">
        <v>82</v>
      </c>
      <c r="B183" s="152" t="s">
        <v>351</v>
      </c>
      <c r="C183" s="153" t="s">
        <v>350</v>
      </c>
      <c r="D183" s="154"/>
      <c r="E183" s="160"/>
      <c r="F183" s="161"/>
      <c r="G183" s="157">
        <f t="shared" si="425"/>
        <v>0</v>
      </c>
      <c r="H183" s="160"/>
      <c r="I183" s="161"/>
      <c r="J183" s="157">
        <f t="shared" si="426"/>
        <v>0</v>
      </c>
      <c r="K183" s="160"/>
      <c r="L183" s="161"/>
      <c r="M183" s="157">
        <f t="shared" si="427"/>
        <v>0</v>
      </c>
      <c r="N183" s="160"/>
      <c r="O183" s="161"/>
      <c r="P183" s="157">
        <f t="shared" si="428"/>
        <v>0</v>
      </c>
      <c r="Q183" s="160"/>
      <c r="R183" s="161"/>
      <c r="S183" s="157">
        <f t="shared" si="429"/>
        <v>0</v>
      </c>
      <c r="T183" s="160"/>
      <c r="U183" s="161"/>
      <c r="V183" s="157">
        <f t="shared" si="430"/>
        <v>0</v>
      </c>
      <c r="W183" s="162">
        <f t="shared" si="431"/>
        <v>0</v>
      </c>
      <c r="X183" s="163">
        <f t="shared" si="432"/>
        <v>0</v>
      </c>
      <c r="Y183" s="163">
        <f t="shared" si="408"/>
        <v>0</v>
      </c>
      <c r="Z183" s="164" t="str">
        <f t="shared" si="409"/>
        <v>#DIV/0!</v>
      </c>
      <c r="AA183" s="362"/>
      <c r="AB183" s="167"/>
      <c r="AC183" s="167"/>
      <c r="AD183" s="167"/>
      <c r="AE183" s="167"/>
      <c r="AF183" s="167"/>
      <c r="AG183" s="167"/>
    </row>
    <row r="184" ht="30.0" customHeight="1">
      <c r="A184" s="168" t="s">
        <v>82</v>
      </c>
      <c r="B184" s="169" t="s">
        <v>352</v>
      </c>
      <c r="C184" s="206" t="s">
        <v>350</v>
      </c>
      <c r="D184" s="170"/>
      <c r="E184" s="176"/>
      <c r="F184" s="177"/>
      <c r="G184" s="173">
        <f t="shared" si="425"/>
        <v>0</v>
      </c>
      <c r="H184" s="176"/>
      <c r="I184" s="177"/>
      <c r="J184" s="173">
        <f t="shared" si="426"/>
        <v>0</v>
      </c>
      <c r="K184" s="176"/>
      <c r="L184" s="177"/>
      <c r="M184" s="173">
        <f t="shared" si="427"/>
        <v>0</v>
      </c>
      <c r="N184" s="176"/>
      <c r="O184" s="177"/>
      <c r="P184" s="173">
        <f t="shared" si="428"/>
        <v>0</v>
      </c>
      <c r="Q184" s="176"/>
      <c r="R184" s="177"/>
      <c r="S184" s="173">
        <f t="shared" si="429"/>
        <v>0</v>
      </c>
      <c r="T184" s="176"/>
      <c r="U184" s="177"/>
      <c r="V184" s="173">
        <f t="shared" si="430"/>
        <v>0</v>
      </c>
      <c r="W184" s="178">
        <f t="shared" si="431"/>
        <v>0</v>
      </c>
      <c r="X184" s="163">
        <f t="shared" si="432"/>
        <v>0</v>
      </c>
      <c r="Y184" s="163">
        <f t="shared" si="408"/>
        <v>0</v>
      </c>
      <c r="Z184" s="164" t="str">
        <f t="shared" si="409"/>
        <v>#DIV/0!</v>
      </c>
      <c r="AA184" s="363"/>
      <c r="AB184" s="167"/>
      <c r="AC184" s="167"/>
      <c r="AD184" s="167"/>
      <c r="AE184" s="167"/>
      <c r="AF184" s="167"/>
      <c r="AG184" s="167"/>
    </row>
    <row r="185" ht="30.0" customHeight="1">
      <c r="A185" s="140" t="s">
        <v>79</v>
      </c>
      <c r="B185" s="196" t="s">
        <v>353</v>
      </c>
      <c r="C185" s="382" t="s">
        <v>323</v>
      </c>
      <c r="D185" s="181"/>
      <c r="E185" s="182">
        <f>SUM(E186:E192)</f>
        <v>15</v>
      </c>
      <c r="F185" s="183"/>
      <c r="G185" s="184">
        <f>SUM(G186:G193)</f>
        <v>205650</v>
      </c>
      <c r="H185" s="182">
        <f>SUM(H186:H192)</f>
        <v>7</v>
      </c>
      <c r="I185" s="183"/>
      <c r="J185" s="184">
        <f>SUM(J186:J193)</f>
        <v>203402.16</v>
      </c>
      <c r="K185" s="182">
        <f>SUM(K186:K192)</f>
        <v>0</v>
      </c>
      <c r="L185" s="183"/>
      <c r="M185" s="184">
        <f>SUM(M186:M193)</f>
        <v>0</v>
      </c>
      <c r="N185" s="182">
        <f>SUM(N186:N192)</f>
        <v>0</v>
      </c>
      <c r="O185" s="183"/>
      <c r="P185" s="184">
        <f>SUM(P186:P193)</f>
        <v>0</v>
      </c>
      <c r="Q185" s="182">
        <f>SUM(Q186:Q192)</f>
        <v>0</v>
      </c>
      <c r="R185" s="183"/>
      <c r="S185" s="184">
        <f>SUM(S186:S193)</f>
        <v>0</v>
      </c>
      <c r="T185" s="182">
        <f>SUM(T186:T192)</f>
        <v>0</v>
      </c>
      <c r="U185" s="183"/>
      <c r="V185" s="184">
        <f t="shared" ref="V185:X185" si="433">SUM(V186:V193)</f>
        <v>0</v>
      </c>
      <c r="W185" s="184">
        <f t="shared" si="433"/>
        <v>205650</v>
      </c>
      <c r="X185" s="184">
        <f t="shared" si="433"/>
        <v>203402.16</v>
      </c>
      <c r="Y185" s="184">
        <f t="shared" si="408"/>
        <v>2247.84</v>
      </c>
      <c r="Z185" s="184">
        <f t="shared" si="409"/>
        <v>0.01093041575</v>
      </c>
      <c r="AA185" s="381"/>
      <c r="AB185" s="150"/>
      <c r="AC185" s="150"/>
      <c r="AD185" s="150"/>
      <c r="AE185" s="150"/>
      <c r="AF185" s="150"/>
      <c r="AG185" s="150"/>
    </row>
    <row r="186" ht="30.0" customHeight="1">
      <c r="A186" s="151" t="s">
        <v>82</v>
      </c>
      <c r="B186" s="152" t="s">
        <v>354</v>
      </c>
      <c r="C186" s="153" t="s">
        <v>355</v>
      </c>
      <c r="D186" s="154"/>
      <c r="E186" s="160"/>
      <c r="F186" s="161"/>
      <c r="G186" s="157">
        <f t="shared" ref="G186:G193" si="434">E186*F186</f>
        <v>0</v>
      </c>
      <c r="H186" s="160"/>
      <c r="I186" s="19"/>
      <c r="J186" s="159">
        <f t="shared" ref="J186:J193" si="435">H186*I186</f>
        <v>0</v>
      </c>
      <c r="K186" s="160"/>
      <c r="L186" s="161"/>
      <c r="M186" s="157">
        <f t="shared" ref="M186:M193" si="436">K186*L186</f>
        <v>0</v>
      </c>
      <c r="N186" s="160"/>
      <c r="O186" s="161"/>
      <c r="P186" s="157">
        <f t="shared" ref="P186:P193" si="437">N186*O186</f>
        <v>0</v>
      </c>
      <c r="Q186" s="160"/>
      <c r="R186" s="161"/>
      <c r="S186" s="157">
        <f t="shared" ref="S186:S193" si="438">Q186*R186</f>
        <v>0</v>
      </c>
      <c r="T186" s="160"/>
      <c r="U186" s="161"/>
      <c r="V186" s="157">
        <f t="shared" ref="V186:V193" si="439">T186*U186</f>
        <v>0</v>
      </c>
      <c r="W186" s="162">
        <f t="shared" ref="W186:W193" si="440">G186+M186+S186</f>
        <v>0</v>
      </c>
      <c r="X186" s="163">
        <f t="shared" ref="X186:X193" si="441">J186+P186+V186</f>
        <v>0</v>
      </c>
      <c r="Y186" s="163">
        <f t="shared" si="408"/>
        <v>0</v>
      </c>
      <c r="Z186" s="164" t="str">
        <f t="shared" si="409"/>
        <v>#DIV/0!</v>
      </c>
      <c r="AA186" s="362"/>
      <c r="AB186" s="167"/>
      <c r="AC186" s="167"/>
      <c r="AD186" s="167"/>
      <c r="AE186" s="167"/>
      <c r="AF186" s="167"/>
      <c r="AG186" s="167"/>
    </row>
    <row r="187" ht="30.0" customHeight="1">
      <c r="A187" s="151" t="s">
        <v>82</v>
      </c>
      <c r="B187" s="152" t="s">
        <v>356</v>
      </c>
      <c r="C187" s="153" t="s">
        <v>357</v>
      </c>
      <c r="D187" s="154" t="s">
        <v>165</v>
      </c>
      <c r="E187" s="155">
        <v>5.0</v>
      </c>
      <c r="F187" s="156">
        <v>1750.0</v>
      </c>
      <c r="G187" s="157">
        <f t="shared" si="434"/>
        <v>8750</v>
      </c>
      <c r="H187" s="232">
        <v>1.0</v>
      </c>
      <c r="I187" s="158">
        <v>4367.06</v>
      </c>
      <c r="J187" s="159">
        <f t="shared" si="435"/>
        <v>4367.06</v>
      </c>
      <c r="K187" s="160"/>
      <c r="L187" s="161"/>
      <c r="M187" s="157">
        <f t="shared" si="436"/>
        <v>0</v>
      </c>
      <c r="N187" s="160"/>
      <c r="O187" s="161"/>
      <c r="P187" s="157">
        <f t="shared" si="437"/>
        <v>0</v>
      </c>
      <c r="Q187" s="160"/>
      <c r="R187" s="161"/>
      <c r="S187" s="157">
        <f t="shared" si="438"/>
        <v>0</v>
      </c>
      <c r="T187" s="160"/>
      <c r="U187" s="161"/>
      <c r="V187" s="157">
        <f t="shared" si="439"/>
        <v>0</v>
      </c>
      <c r="W187" s="178">
        <f t="shared" si="440"/>
        <v>8750</v>
      </c>
      <c r="X187" s="163">
        <f t="shared" si="441"/>
        <v>4367.06</v>
      </c>
      <c r="Y187" s="163">
        <f t="shared" si="408"/>
        <v>4382.94</v>
      </c>
      <c r="Z187" s="164">
        <f t="shared" si="409"/>
        <v>0.5009074286</v>
      </c>
      <c r="AA187" s="383" t="s">
        <v>358</v>
      </c>
      <c r="AB187" s="167"/>
      <c r="AC187" s="167"/>
      <c r="AD187" s="167"/>
      <c r="AE187" s="167"/>
      <c r="AF187" s="167"/>
      <c r="AG187" s="167"/>
    </row>
    <row r="188" ht="30.0" customHeight="1">
      <c r="A188" s="151" t="s">
        <v>82</v>
      </c>
      <c r="B188" s="152" t="s">
        <v>359</v>
      </c>
      <c r="C188" s="153" t="s">
        <v>360</v>
      </c>
      <c r="D188" s="154" t="s">
        <v>361</v>
      </c>
      <c r="E188" s="155">
        <v>5.0</v>
      </c>
      <c r="F188" s="156">
        <v>500.0</v>
      </c>
      <c r="G188" s="157">
        <f t="shared" si="434"/>
        <v>2500</v>
      </c>
      <c r="H188" s="232">
        <v>1.0</v>
      </c>
      <c r="I188" s="158">
        <v>1385.6</v>
      </c>
      <c r="J188" s="159">
        <f t="shared" si="435"/>
        <v>1385.6</v>
      </c>
      <c r="K188" s="160"/>
      <c r="L188" s="161"/>
      <c r="M188" s="157">
        <f t="shared" si="436"/>
        <v>0</v>
      </c>
      <c r="N188" s="160"/>
      <c r="O188" s="161"/>
      <c r="P188" s="157">
        <f t="shared" si="437"/>
        <v>0</v>
      </c>
      <c r="Q188" s="160"/>
      <c r="R188" s="161"/>
      <c r="S188" s="157">
        <f t="shared" si="438"/>
        <v>0</v>
      </c>
      <c r="T188" s="160"/>
      <c r="U188" s="161"/>
      <c r="V188" s="157">
        <f t="shared" si="439"/>
        <v>0</v>
      </c>
      <c r="W188" s="178">
        <f t="shared" si="440"/>
        <v>2500</v>
      </c>
      <c r="X188" s="163">
        <f t="shared" si="441"/>
        <v>1385.6</v>
      </c>
      <c r="Y188" s="163">
        <f t="shared" si="408"/>
        <v>1114.4</v>
      </c>
      <c r="Z188" s="164">
        <f t="shared" si="409"/>
        <v>0.44576</v>
      </c>
      <c r="AA188" s="383" t="s">
        <v>362</v>
      </c>
      <c r="AB188" s="167"/>
      <c r="AC188" s="167"/>
      <c r="AD188" s="167"/>
      <c r="AE188" s="167"/>
      <c r="AF188" s="167"/>
      <c r="AG188" s="167"/>
    </row>
    <row r="189" ht="30.0" customHeight="1">
      <c r="A189" s="151" t="s">
        <v>82</v>
      </c>
      <c r="B189" s="152" t="s">
        <v>363</v>
      </c>
      <c r="C189" s="153" t="s">
        <v>364</v>
      </c>
      <c r="D189" s="154"/>
      <c r="E189" s="160"/>
      <c r="F189" s="161"/>
      <c r="G189" s="157">
        <f t="shared" si="434"/>
        <v>0</v>
      </c>
      <c r="H189" s="160"/>
      <c r="I189" s="161"/>
      <c r="J189" s="159">
        <f t="shared" si="435"/>
        <v>0</v>
      </c>
      <c r="K189" s="160"/>
      <c r="L189" s="161"/>
      <c r="M189" s="157">
        <f t="shared" si="436"/>
        <v>0</v>
      </c>
      <c r="N189" s="160"/>
      <c r="O189" s="161"/>
      <c r="P189" s="157">
        <f t="shared" si="437"/>
        <v>0</v>
      </c>
      <c r="Q189" s="160"/>
      <c r="R189" s="161"/>
      <c r="S189" s="157">
        <f t="shared" si="438"/>
        <v>0</v>
      </c>
      <c r="T189" s="160"/>
      <c r="U189" s="161"/>
      <c r="V189" s="157">
        <f t="shared" si="439"/>
        <v>0</v>
      </c>
      <c r="W189" s="178">
        <f t="shared" si="440"/>
        <v>0</v>
      </c>
      <c r="X189" s="163">
        <f t="shared" si="441"/>
        <v>0</v>
      </c>
      <c r="Y189" s="163">
        <f t="shared" si="408"/>
        <v>0</v>
      </c>
      <c r="Z189" s="164" t="str">
        <f t="shared" si="409"/>
        <v>#DIV/0!</v>
      </c>
      <c r="AA189" s="362"/>
      <c r="AB189" s="167"/>
      <c r="AC189" s="167"/>
      <c r="AD189" s="167"/>
      <c r="AE189" s="167"/>
      <c r="AF189" s="167"/>
      <c r="AG189" s="167"/>
    </row>
    <row r="190" ht="30.0" customHeight="1">
      <c r="A190" s="151" t="s">
        <v>82</v>
      </c>
      <c r="B190" s="152" t="s">
        <v>365</v>
      </c>
      <c r="C190" s="384" t="s">
        <v>366</v>
      </c>
      <c r="D190" s="154" t="s">
        <v>165</v>
      </c>
      <c r="E190" s="155">
        <v>1.0</v>
      </c>
      <c r="F190" s="156">
        <v>50400.0</v>
      </c>
      <c r="G190" s="157">
        <f t="shared" si="434"/>
        <v>50400</v>
      </c>
      <c r="H190" s="155">
        <v>1.0</v>
      </c>
      <c r="I190" s="156">
        <v>50400.0</v>
      </c>
      <c r="J190" s="159">
        <f t="shared" si="435"/>
        <v>50400</v>
      </c>
      <c r="K190" s="160"/>
      <c r="L190" s="161"/>
      <c r="M190" s="157">
        <f t="shared" si="436"/>
        <v>0</v>
      </c>
      <c r="N190" s="160"/>
      <c r="O190" s="161"/>
      <c r="P190" s="157">
        <f t="shared" si="437"/>
        <v>0</v>
      </c>
      <c r="Q190" s="160"/>
      <c r="R190" s="161"/>
      <c r="S190" s="157">
        <f t="shared" si="438"/>
        <v>0</v>
      </c>
      <c r="T190" s="160"/>
      <c r="U190" s="161"/>
      <c r="V190" s="157">
        <f t="shared" si="439"/>
        <v>0</v>
      </c>
      <c r="W190" s="178">
        <f t="shared" si="440"/>
        <v>50400</v>
      </c>
      <c r="X190" s="163">
        <f t="shared" si="441"/>
        <v>50400</v>
      </c>
      <c r="Y190" s="163">
        <f t="shared" si="408"/>
        <v>0</v>
      </c>
      <c r="Z190" s="164">
        <f t="shared" si="409"/>
        <v>0</v>
      </c>
      <c r="AA190" s="362"/>
      <c r="AB190" s="166"/>
      <c r="AC190" s="167"/>
      <c r="AD190" s="167"/>
      <c r="AE190" s="167"/>
      <c r="AF190" s="167"/>
      <c r="AG190" s="167"/>
    </row>
    <row r="191" ht="30.0" customHeight="1">
      <c r="A191" s="151" t="s">
        <v>82</v>
      </c>
      <c r="B191" s="152" t="s">
        <v>367</v>
      </c>
      <c r="C191" s="206" t="s">
        <v>368</v>
      </c>
      <c r="D191" s="154" t="s">
        <v>165</v>
      </c>
      <c r="E191" s="155">
        <v>3.0</v>
      </c>
      <c r="F191" s="156">
        <v>24000.0</v>
      </c>
      <c r="G191" s="157">
        <f t="shared" si="434"/>
        <v>72000</v>
      </c>
      <c r="H191" s="155">
        <v>3.0</v>
      </c>
      <c r="I191" s="156">
        <v>24000.0</v>
      </c>
      <c r="J191" s="159">
        <f t="shared" si="435"/>
        <v>72000</v>
      </c>
      <c r="K191" s="160"/>
      <c r="L191" s="161"/>
      <c r="M191" s="157">
        <f t="shared" si="436"/>
        <v>0</v>
      </c>
      <c r="N191" s="160"/>
      <c r="O191" s="161"/>
      <c r="P191" s="157">
        <f t="shared" si="437"/>
        <v>0</v>
      </c>
      <c r="Q191" s="160"/>
      <c r="R191" s="161"/>
      <c r="S191" s="157">
        <f t="shared" si="438"/>
        <v>0</v>
      </c>
      <c r="T191" s="160"/>
      <c r="U191" s="161"/>
      <c r="V191" s="157">
        <f t="shared" si="439"/>
        <v>0</v>
      </c>
      <c r="W191" s="178">
        <f t="shared" si="440"/>
        <v>72000</v>
      </c>
      <c r="X191" s="163">
        <f t="shared" si="441"/>
        <v>72000</v>
      </c>
      <c r="Y191" s="163">
        <f t="shared" si="408"/>
        <v>0</v>
      </c>
      <c r="Z191" s="164">
        <f t="shared" si="409"/>
        <v>0</v>
      </c>
      <c r="AA191" s="362"/>
      <c r="AB191" s="167"/>
      <c r="AC191" s="167"/>
      <c r="AD191" s="167"/>
      <c r="AE191" s="167"/>
      <c r="AF191" s="167"/>
      <c r="AG191" s="167"/>
    </row>
    <row r="192" ht="30.0" customHeight="1">
      <c r="A192" s="168" t="s">
        <v>82</v>
      </c>
      <c r="B192" s="169" t="s">
        <v>369</v>
      </c>
      <c r="C192" s="206" t="s">
        <v>370</v>
      </c>
      <c r="D192" s="154" t="s">
        <v>165</v>
      </c>
      <c r="E192" s="171">
        <v>1.0</v>
      </c>
      <c r="F192" s="172">
        <v>72000.0</v>
      </c>
      <c r="G192" s="173">
        <f t="shared" si="434"/>
        <v>72000</v>
      </c>
      <c r="H192" s="385">
        <v>1.0</v>
      </c>
      <c r="I192" s="174">
        <f>8499.17+13240.64+28000+1916.5+4743.88+1318.13+4971.09+2496.49+10063.6</f>
        <v>75249.5</v>
      </c>
      <c r="J192" s="175">
        <f t="shared" si="435"/>
        <v>75249.5</v>
      </c>
      <c r="K192" s="176"/>
      <c r="L192" s="177"/>
      <c r="M192" s="173">
        <f t="shared" si="436"/>
        <v>0</v>
      </c>
      <c r="N192" s="176"/>
      <c r="O192" s="177"/>
      <c r="P192" s="173">
        <f t="shared" si="437"/>
        <v>0</v>
      </c>
      <c r="Q192" s="176"/>
      <c r="R192" s="177"/>
      <c r="S192" s="173">
        <f t="shared" si="438"/>
        <v>0</v>
      </c>
      <c r="T192" s="176"/>
      <c r="U192" s="177"/>
      <c r="V192" s="173">
        <f t="shared" si="439"/>
        <v>0</v>
      </c>
      <c r="W192" s="178">
        <f t="shared" si="440"/>
        <v>72000</v>
      </c>
      <c r="X192" s="163">
        <f t="shared" si="441"/>
        <v>75249.5</v>
      </c>
      <c r="Y192" s="163">
        <f t="shared" si="408"/>
        <v>-3249.5</v>
      </c>
      <c r="Z192" s="164">
        <f t="shared" si="409"/>
        <v>-0.04513194444</v>
      </c>
      <c r="AA192" s="386" t="s">
        <v>371</v>
      </c>
      <c r="AB192" s="387"/>
      <c r="AC192" s="167"/>
      <c r="AD192" s="167"/>
      <c r="AE192" s="167"/>
      <c r="AF192" s="167"/>
      <c r="AG192" s="167"/>
    </row>
    <row r="193" ht="30.0" customHeight="1">
      <c r="A193" s="168" t="s">
        <v>82</v>
      </c>
      <c r="B193" s="195" t="s">
        <v>372</v>
      </c>
      <c r="C193" s="237" t="s">
        <v>373</v>
      </c>
      <c r="D193" s="189"/>
      <c r="E193" s="176"/>
      <c r="F193" s="177">
        <v>0.22</v>
      </c>
      <c r="G193" s="173">
        <f t="shared" si="434"/>
        <v>0</v>
      </c>
      <c r="H193" s="176"/>
      <c r="I193" s="177">
        <v>0.22</v>
      </c>
      <c r="J193" s="175">
        <f t="shared" si="435"/>
        <v>0</v>
      </c>
      <c r="K193" s="176"/>
      <c r="L193" s="177">
        <v>0.22</v>
      </c>
      <c r="M193" s="173">
        <f t="shared" si="436"/>
        <v>0</v>
      </c>
      <c r="N193" s="176"/>
      <c r="O193" s="177">
        <v>0.22</v>
      </c>
      <c r="P193" s="173">
        <f t="shared" si="437"/>
        <v>0</v>
      </c>
      <c r="Q193" s="176"/>
      <c r="R193" s="177">
        <v>0.22</v>
      </c>
      <c r="S193" s="173">
        <f t="shared" si="438"/>
        <v>0</v>
      </c>
      <c r="T193" s="176"/>
      <c r="U193" s="177">
        <v>0.22</v>
      </c>
      <c r="V193" s="173">
        <f t="shared" si="439"/>
        <v>0</v>
      </c>
      <c r="W193" s="178">
        <f t="shared" si="440"/>
        <v>0</v>
      </c>
      <c r="X193" s="163">
        <f t="shared" si="441"/>
        <v>0</v>
      </c>
      <c r="Y193" s="163">
        <f t="shared" si="408"/>
        <v>0</v>
      </c>
      <c r="Z193" s="164" t="str">
        <f t="shared" si="409"/>
        <v>#DIV/0!</v>
      </c>
      <c r="AA193" s="193"/>
      <c r="AB193" s="10"/>
      <c r="AC193" s="10"/>
      <c r="AD193" s="10"/>
      <c r="AE193" s="10"/>
      <c r="AF193" s="10"/>
      <c r="AG193" s="10"/>
    </row>
    <row r="194" ht="30.0" customHeight="1">
      <c r="A194" s="388" t="s">
        <v>374</v>
      </c>
      <c r="B194" s="389"/>
      <c r="C194" s="390"/>
      <c r="D194" s="391"/>
      <c r="E194" s="219">
        <f>E185+E181+E176+E169</f>
        <v>201</v>
      </c>
      <c r="F194" s="238"/>
      <c r="G194" s="392">
        <f t="shared" ref="G194:H194" si="442">G185+G181+G176+G169</f>
        <v>367150</v>
      </c>
      <c r="H194" s="219">
        <f t="shared" si="442"/>
        <v>193</v>
      </c>
      <c r="I194" s="238"/>
      <c r="J194" s="392">
        <f t="shared" ref="J194:K194" si="443">J185+J181+J176+J169</f>
        <v>364902.16</v>
      </c>
      <c r="K194" s="219">
        <f t="shared" si="443"/>
        <v>0</v>
      </c>
      <c r="L194" s="238"/>
      <c r="M194" s="392">
        <f t="shared" ref="M194:N194" si="444">M185+M181+M176+M169</f>
        <v>0</v>
      </c>
      <c r="N194" s="219">
        <f t="shared" si="444"/>
        <v>0</v>
      </c>
      <c r="O194" s="238"/>
      <c r="P194" s="392">
        <f t="shared" ref="P194:Q194" si="445">P185+P181+P176+P169</f>
        <v>0</v>
      </c>
      <c r="Q194" s="219">
        <f t="shared" si="445"/>
        <v>0</v>
      </c>
      <c r="R194" s="238"/>
      <c r="S194" s="392">
        <f t="shared" ref="S194:T194" si="446">S185+S181+S176+S169</f>
        <v>0</v>
      </c>
      <c r="T194" s="219">
        <f t="shared" si="446"/>
        <v>0</v>
      </c>
      <c r="U194" s="238"/>
      <c r="V194" s="392">
        <f>V185+V181+V176+V169</f>
        <v>0</v>
      </c>
      <c r="W194" s="279">
        <f t="shared" ref="W194:X194" si="447">W185+W169+W181+W176</f>
        <v>367150</v>
      </c>
      <c r="X194" s="279">
        <f t="shared" si="447"/>
        <v>364902.16</v>
      </c>
      <c r="Y194" s="279">
        <f t="shared" si="408"/>
        <v>2247.84</v>
      </c>
      <c r="Z194" s="279">
        <f t="shared" si="409"/>
        <v>0.006122402288</v>
      </c>
      <c r="AA194" s="280"/>
      <c r="AB194" s="10"/>
      <c r="AC194" s="10"/>
      <c r="AD194" s="10"/>
      <c r="AE194" s="10"/>
      <c r="AF194" s="10"/>
      <c r="AG194" s="10"/>
    </row>
    <row r="195" ht="30.0" customHeight="1">
      <c r="A195" s="393" t="s">
        <v>375</v>
      </c>
      <c r="B195" s="394"/>
      <c r="C195" s="395"/>
      <c r="D195" s="396"/>
      <c r="E195" s="397"/>
      <c r="F195" s="398"/>
      <c r="G195" s="399">
        <f>G34+G48+G57+G79+G93+G107+G120+G133+G149+G156+G160+G167+G194</f>
        <v>2325956</v>
      </c>
      <c r="H195" s="397"/>
      <c r="I195" s="398"/>
      <c r="J195" s="399">
        <f>J34+J48+J57+J79+J93+J107+J120+J133+J149+J156+J160+J167+J194</f>
        <v>2325943.59</v>
      </c>
      <c r="K195" s="397"/>
      <c r="L195" s="398"/>
      <c r="M195" s="399">
        <f>M34+M48+M57+M79+M93+M107+M120+M133+M149+M156+M160+M167+M194</f>
        <v>0</v>
      </c>
      <c r="N195" s="397"/>
      <c r="O195" s="398"/>
      <c r="P195" s="399">
        <f>P34+P48+P57+P79+P93+P107+P120+P133+P149+P156+P160+P167+P194</f>
        <v>0</v>
      </c>
      <c r="Q195" s="397"/>
      <c r="R195" s="398"/>
      <c r="S195" s="399">
        <f>S34+S48+S57+S79+S93+S107+S120+S133+S149+S156+S160+S167+S194</f>
        <v>0</v>
      </c>
      <c r="T195" s="397"/>
      <c r="U195" s="398"/>
      <c r="V195" s="399">
        <f t="shared" ref="V195:Y195" si="448">V34+V48+V57+V79+V93+V107+V120+V133+V149+V156+V160+V167+V194</f>
        <v>0</v>
      </c>
      <c r="W195" s="399">
        <f t="shared" si="448"/>
        <v>2325956</v>
      </c>
      <c r="X195" s="399">
        <f t="shared" si="448"/>
        <v>2325943.59</v>
      </c>
      <c r="Y195" s="399">
        <f t="shared" si="448"/>
        <v>12.41</v>
      </c>
      <c r="Z195" s="400">
        <f t="shared" si="409"/>
        <v>0.000005335440567</v>
      </c>
      <c r="AA195" s="401"/>
      <c r="AB195" s="10"/>
      <c r="AC195" s="10"/>
      <c r="AD195" s="10"/>
      <c r="AE195" s="10"/>
      <c r="AF195" s="10"/>
      <c r="AG195" s="10"/>
    </row>
    <row r="196" ht="15.0" customHeight="1">
      <c r="A196" s="402"/>
      <c r="D196" s="94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403"/>
      <c r="X196" s="403"/>
      <c r="Y196" s="403"/>
      <c r="Z196" s="403"/>
      <c r="AA196" s="103"/>
      <c r="AB196" s="10"/>
      <c r="AC196" s="10"/>
      <c r="AD196" s="10"/>
      <c r="AE196" s="10"/>
      <c r="AF196" s="10"/>
      <c r="AG196" s="10"/>
    </row>
    <row r="197" ht="30.0" customHeight="1">
      <c r="A197" s="404" t="s">
        <v>376</v>
      </c>
      <c r="B197" s="24"/>
      <c r="C197" s="405"/>
      <c r="D197" s="406"/>
      <c r="E197" s="397"/>
      <c r="F197" s="398"/>
      <c r="G197" s="407">
        <f>'Фінансування'!C27-'Кошторис  витрат'!G195</f>
        <v>0</v>
      </c>
      <c r="H197" s="397"/>
      <c r="I197" s="398"/>
      <c r="J197" s="407">
        <f>'Фінансування'!C28-'Кошторис  витрат'!J195</f>
        <v>0</v>
      </c>
      <c r="K197" s="397"/>
      <c r="L197" s="398"/>
      <c r="M197" s="407">
        <f>'Кошторис  витрат'!J27-'Кошторис  витрат'!M195</f>
        <v>0</v>
      </c>
      <c r="N197" s="397"/>
      <c r="O197" s="398"/>
      <c r="P197" s="407">
        <f>'Кошторис  витрат'!J28-'Кошторис  витрат'!P195</f>
        <v>0</v>
      </c>
      <c r="Q197" s="397"/>
      <c r="R197" s="398"/>
      <c r="S197" s="407">
        <f>'Фінансування'!L27-'Кошторис  витрат'!S195</f>
        <v>0</v>
      </c>
      <c r="T197" s="397"/>
      <c r="U197" s="398"/>
      <c r="V197" s="407">
        <f>'Фінансування'!L28-'Кошторис  витрат'!V195</f>
        <v>0</v>
      </c>
      <c r="W197" s="408">
        <f>'Фінансування'!N27-'Кошторис  витрат'!W195</f>
        <v>0</v>
      </c>
      <c r="X197" s="408">
        <f>'Фінансування'!N28-'Кошторис  витрат'!X195</f>
        <v>0</v>
      </c>
      <c r="Y197" s="408"/>
      <c r="Z197" s="408"/>
      <c r="AA197" s="409"/>
      <c r="AB197" s="10"/>
      <c r="AC197" s="10"/>
      <c r="AD197" s="10"/>
      <c r="AE197" s="10"/>
      <c r="AF197" s="10"/>
      <c r="AG197" s="10"/>
    </row>
    <row r="198" ht="15.75" customHeight="1">
      <c r="A198" s="2"/>
      <c r="B198" s="410"/>
      <c r="C198" s="3"/>
      <c r="D198" s="411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1"/>
      <c r="X198" s="91"/>
      <c r="Y198" s="91"/>
      <c r="Z198" s="91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410"/>
      <c r="C199" s="3"/>
      <c r="D199" s="411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1"/>
      <c r="X199" s="91"/>
      <c r="Y199" s="91"/>
      <c r="Z199" s="91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410"/>
      <c r="C200" s="3"/>
      <c r="D200" s="411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1"/>
      <c r="X200" s="91"/>
      <c r="Y200" s="91"/>
      <c r="Z200" s="91"/>
      <c r="AA200" s="3"/>
      <c r="AB200" s="2"/>
      <c r="AC200" s="2"/>
      <c r="AD200" s="2"/>
      <c r="AE200" s="2"/>
      <c r="AF200" s="2"/>
      <c r="AG200" s="2"/>
    </row>
    <row r="201" ht="15.75" customHeight="1">
      <c r="A201" s="412"/>
      <c r="B201" s="413"/>
      <c r="C201" s="414" t="s">
        <v>45</v>
      </c>
      <c r="D201" s="411"/>
      <c r="E201" s="415"/>
      <c r="F201" s="415"/>
      <c r="G201" s="90"/>
      <c r="H201" s="416" t="s">
        <v>46</v>
      </c>
      <c r="I201" s="83"/>
      <c r="J201" s="83"/>
      <c r="K201" s="417"/>
      <c r="L201" s="412"/>
      <c r="M201" s="415"/>
      <c r="N201" s="417"/>
      <c r="O201" s="412"/>
      <c r="P201" s="415"/>
      <c r="Q201" s="90"/>
      <c r="R201" s="90"/>
      <c r="S201" s="90"/>
      <c r="T201" s="90"/>
      <c r="U201" s="90"/>
      <c r="V201" s="90"/>
      <c r="W201" s="91"/>
      <c r="X201" s="91"/>
      <c r="Y201" s="91"/>
      <c r="Z201" s="91"/>
      <c r="AA201" s="3"/>
      <c r="AB201" s="2"/>
      <c r="AC201" s="3"/>
      <c r="AD201" s="2"/>
      <c r="AE201" s="2"/>
      <c r="AF201" s="2"/>
      <c r="AG201" s="2"/>
    </row>
    <row r="202" ht="15.75" customHeight="1">
      <c r="A202" s="418"/>
      <c r="B202" s="419"/>
      <c r="C202" s="420" t="s">
        <v>377</v>
      </c>
      <c r="D202" s="421"/>
      <c r="E202" s="422"/>
      <c r="F202" s="423" t="s">
        <v>378</v>
      </c>
      <c r="G202" s="422"/>
      <c r="H202" s="422"/>
      <c r="I202" s="424" t="s">
        <v>49</v>
      </c>
      <c r="J202" s="422"/>
      <c r="K202" s="425"/>
      <c r="L202" s="426" t="s">
        <v>379</v>
      </c>
      <c r="M202" s="422"/>
      <c r="N202" s="425"/>
      <c r="O202" s="426" t="s">
        <v>379</v>
      </c>
      <c r="P202" s="422"/>
      <c r="Q202" s="422"/>
      <c r="R202" s="422"/>
      <c r="S202" s="422"/>
      <c r="T202" s="422"/>
      <c r="U202" s="422"/>
      <c r="V202" s="422"/>
      <c r="W202" s="427"/>
      <c r="X202" s="427"/>
      <c r="Y202" s="427"/>
      <c r="Z202" s="427"/>
      <c r="AA202" s="428"/>
      <c r="AB202" s="429"/>
      <c r="AC202" s="428"/>
      <c r="AD202" s="429"/>
      <c r="AE202" s="429"/>
      <c r="AF202" s="429"/>
      <c r="AG202" s="429"/>
    </row>
    <row r="203" ht="15.75" customHeight="1">
      <c r="A203" s="2"/>
      <c r="B203" s="410"/>
      <c r="C203" s="3"/>
      <c r="D203" s="411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1"/>
      <c r="X203" s="91"/>
      <c r="Y203" s="91"/>
      <c r="Z203" s="91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410"/>
      <c r="C204" s="3"/>
      <c r="D204" s="411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1"/>
      <c r="X204" s="91"/>
      <c r="Y204" s="91"/>
      <c r="Z204" s="91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410"/>
      <c r="C205" s="3"/>
      <c r="D205" s="411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1"/>
      <c r="X205" s="91"/>
      <c r="Y205" s="91"/>
      <c r="Z205" s="91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410"/>
      <c r="C206" s="3"/>
      <c r="D206" s="411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430"/>
      <c r="X206" s="430"/>
      <c r="Y206" s="430"/>
      <c r="Z206" s="430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410"/>
      <c r="C207" s="3"/>
      <c r="D207" s="411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430"/>
      <c r="X207" s="430"/>
      <c r="Y207" s="430"/>
      <c r="Z207" s="430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410"/>
      <c r="C208" s="3"/>
      <c r="D208" s="411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430"/>
      <c r="X208" s="430"/>
      <c r="Y208" s="430"/>
      <c r="Z208" s="430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410"/>
      <c r="C209" s="3"/>
      <c r="D209" s="411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430"/>
      <c r="X209" s="430"/>
      <c r="Y209" s="430"/>
      <c r="Z209" s="430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410"/>
      <c r="C210" s="3"/>
      <c r="D210" s="411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430"/>
      <c r="X210" s="430"/>
      <c r="Y210" s="430"/>
      <c r="Z210" s="430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410"/>
      <c r="C211" s="3"/>
      <c r="D211" s="411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430"/>
      <c r="X211" s="430"/>
      <c r="Y211" s="430"/>
      <c r="Z211" s="430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410"/>
      <c r="C212" s="3"/>
      <c r="D212" s="411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430"/>
      <c r="X212" s="430"/>
      <c r="Y212" s="430"/>
      <c r="Z212" s="430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410"/>
      <c r="C213" s="3"/>
      <c r="D213" s="411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430"/>
      <c r="X213" s="430"/>
      <c r="Y213" s="430"/>
      <c r="Z213" s="430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410"/>
      <c r="C214" s="3"/>
      <c r="D214" s="411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430"/>
      <c r="X214" s="430"/>
      <c r="Y214" s="430"/>
      <c r="Z214" s="430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410"/>
      <c r="C215" s="3"/>
      <c r="D215" s="411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430"/>
      <c r="X215" s="430"/>
      <c r="Y215" s="430"/>
      <c r="Z215" s="430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410"/>
      <c r="C216" s="3"/>
      <c r="D216" s="411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430"/>
      <c r="X216" s="430"/>
      <c r="Y216" s="430"/>
      <c r="Z216" s="430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410"/>
      <c r="C217" s="3"/>
      <c r="D217" s="411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430"/>
      <c r="X217" s="430"/>
      <c r="Y217" s="430"/>
      <c r="Z217" s="430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410"/>
      <c r="C218" s="3"/>
      <c r="D218" s="411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430"/>
      <c r="X218" s="430"/>
      <c r="Y218" s="430"/>
      <c r="Z218" s="430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410"/>
      <c r="C219" s="3"/>
      <c r="D219" s="411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430"/>
      <c r="X219" s="430"/>
      <c r="Y219" s="430"/>
      <c r="Z219" s="430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410"/>
      <c r="C220" s="3"/>
      <c r="D220" s="411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430"/>
      <c r="X220" s="430"/>
      <c r="Y220" s="430"/>
      <c r="Z220" s="430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410"/>
      <c r="C221" s="3"/>
      <c r="D221" s="411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430"/>
      <c r="X221" s="430"/>
      <c r="Y221" s="430"/>
      <c r="Z221" s="430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410"/>
      <c r="C222" s="3"/>
      <c r="D222" s="411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430"/>
      <c r="X222" s="430"/>
      <c r="Y222" s="430"/>
      <c r="Z222" s="430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410"/>
      <c r="C223" s="3"/>
      <c r="D223" s="411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430"/>
      <c r="X223" s="430"/>
      <c r="Y223" s="430"/>
      <c r="Z223" s="430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410"/>
      <c r="C224" s="3"/>
      <c r="D224" s="411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430"/>
      <c r="X224" s="430"/>
      <c r="Y224" s="430"/>
      <c r="Z224" s="430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410"/>
      <c r="C225" s="3"/>
      <c r="D225" s="411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430"/>
      <c r="X225" s="430"/>
      <c r="Y225" s="430"/>
      <c r="Z225" s="430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410"/>
      <c r="C226" s="3"/>
      <c r="D226" s="411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430"/>
      <c r="X226" s="430"/>
      <c r="Y226" s="430"/>
      <c r="Z226" s="430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410"/>
      <c r="C227" s="3"/>
      <c r="D227" s="411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430"/>
      <c r="X227" s="430"/>
      <c r="Y227" s="430"/>
      <c r="Z227" s="430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410"/>
      <c r="C228" s="3"/>
      <c r="D228" s="411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430"/>
      <c r="X228" s="430"/>
      <c r="Y228" s="430"/>
      <c r="Z228" s="430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410"/>
      <c r="C229" s="3"/>
      <c r="D229" s="411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430"/>
      <c r="X229" s="430"/>
      <c r="Y229" s="430"/>
      <c r="Z229" s="430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410"/>
      <c r="C230" s="3"/>
      <c r="D230" s="411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430"/>
      <c r="X230" s="430"/>
      <c r="Y230" s="430"/>
      <c r="Z230" s="430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410"/>
      <c r="C231" s="3"/>
      <c r="D231" s="411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430"/>
      <c r="X231" s="430"/>
      <c r="Y231" s="430"/>
      <c r="Z231" s="430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410"/>
      <c r="C232" s="3"/>
      <c r="D232" s="411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430"/>
      <c r="X232" s="430"/>
      <c r="Y232" s="430"/>
      <c r="Z232" s="430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410"/>
      <c r="C233" s="3"/>
      <c r="D233" s="411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430"/>
      <c r="X233" s="430"/>
      <c r="Y233" s="430"/>
      <c r="Z233" s="430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410"/>
      <c r="C234" s="3"/>
      <c r="D234" s="411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430"/>
      <c r="X234" s="430"/>
      <c r="Y234" s="430"/>
      <c r="Z234" s="430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410"/>
      <c r="C235" s="3"/>
      <c r="D235" s="411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430"/>
      <c r="X235" s="430"/>
      <c r="Y235" s="430"/>
      <c r="Z235" s="430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410"/>
      <c r="C236" s="3"/>
      <c r="D236" s="411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430"/>
      <c r="X236" s="430"/>
      <c r="Y236" s="430"/>
      <c r="Z236" s="430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410"/>
      <c r="C237" s="3"/>
      <c r="D237" s="411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430"/>
      <c r="X237" s="430"/>
      <c r="Y237" s="430"/>
      <c r="Z237" s="430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410"/>
      <c r="C238" s="3"/>
      <c r="D238" s="411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430"/>
      <c r="X238" s="430"/>
      <c r="Y238" s="430"/>
      <c r="Z238" s="430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410"/>
      <c r="C239" s="3"/>
      <c r="D239" s="411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430"/>
      <c r="X239" s="430"/>
      <c r="Y239" s="430"/>
      <c r="Z239" s="430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410"/>
      <c r="C240" s="3"/>
      <c r="D240" s="411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430"/>
      <c r="X240" s="430"/>
      <c r="Y240" s="430"/>
      <c r="Z240" s="430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410"/>
      <c r="C241" s="3"/>
      <c r="D241" s="411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430"/>
      <c r="X241" s="430"/>
      <c r="Y241" s="430"/>
      <c r="Z241" s="430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410"/>
      <c r="C242" s="3"/>
      <c r="D242" s="411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430"/>
      <c r="X242" s="430"/>
      <c r="Y242" s="430"/>
      <c r="Z242" s="430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410"/>
      <c r="C243" s="3"/>
      <c r="D243" s="411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430"/>
      <c r="X243" s="430"/>
      <c r="Y243" s="430"/>
      <c r="Z243" s="430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410"/>
      <c r="C244" s="3"/>
      <c r="D244" s="411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430"/>
      <c r="X244" s="430"/>
      <c r="Y244" s="430"/>
      <c r="Z244" s="430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410"/>
      <c r="C245" s="3"/>
      <c r="D245" s="411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430"/>
      <c r="X245" s="430"/>
      <c r="Y245" s="430"/>
      <c r="Z245" s="430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410"/>
      <c r="C246" s="3"/>
      <c r="D246" s="411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430"/>
      <c r="X246" s="430"/>
      <c r="Y246" s="430"/>
      <c r="Z246" s="430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410"/>
      <c r="C247" s="3"/>
      <c r="D247" s="411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430"/>
      <c r="X247" s="430"/>
      <c r="Y247" s="430"/>
      <c r="Z247" s="430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410"/>
      <c r="C248" s="3"/>
      <c r="D248" s="411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430"/>
      <c r="X248" s="430"/>
      <c r="Y248" s="430"/>
      <c r="Z248" s="430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410"/>
      <c r="C249" s="3"/>
      <c r="D249" s="411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430"/>
      <c r="X249" s="430"/>
      <c r="Y249" s="430"/>
      <c r="Z249" s="430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410"/>
      <c r="C250" s="3"/>
      <c r="D250" s="411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430"/>
      <c r="X250" s="430"/>
      <c r="Y250" s="430"/>
      <c r="Z250" s="430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410"/>
      <c r="C251" s="3"/>
      <c r="D251" s="411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430"/>
      <c r="X251" s="430"/>
      <c r="Y251" s="430"/>
      <c r="Z251" s="430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410"/>
      <c r="C252" s="3"/>
      <c r="D252" s="411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430"/>
      <c r="X252" s="430"/>
      <c r="Y252" s="430"/>
      <c r="Z252" s="430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410"/>
      <c r="C253" s="3"/>
      <c r="D253" s="411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430"/>
      <c r="X253" s="430"/>
      <c r="Y253" s="430"/>
      <c r="Z253" s="430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410"/>
      <c r="C254" s="3"/>
      <c r="D254" s="411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430"/>
      <c r="X254" s="430"/>
      <c r="Y254" s="430"/>
      <c r="Z254" s="430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410"/>
      <c r="C255" s="3"/>
      <c r="D255" s="411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430"/>
      <c r="X255" s="430"/>
      <c r="Y255" s="430"/>
      <c r="Z255" s="430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410"/>
      <c r="C256" s="3"/>
      <c r="D256" s="411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430"/>
      <c r="X256" s="430"/>
      <c r="Y256" s="430"/>
      <c r="Z256" s="430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410"/>
      <c r="C257" s="3"/>
      <c r="D257" s="411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430"/>
      <c r="X257" s="430"/>
      <c r="Y257" s="430"/>
      <c r="Z257" s="430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410"/>
      <c r="C258" s="3"/>
      <c r="D258" s="411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430"/>
      <c r="X258" s="430"/>
      <c r="Y258" s="430"/>
      <c r="Z258" s="430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410"/>
      <c r="C259" s="3"/>
      <c r="D259" s="411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430"/>
      <c r="X259" s="430"/>
      <c r="Y259" s="430"/>
      <c r="Z259" s="430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410"/>
      <c r="C260" s="3"/>
      <c r="D260" s="411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430"/>
      <c r="X260" s="430"/>
      <c r="Y260" s="430"/>
      <c r="Z260" s="430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410"/>
      <c r="C261" s="3"/>
      <c r="D261" s="411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430"/>
      <c r="X261" s="430"/>
      <c r="Y261" s="430"/>
      <c r="Z261" s="430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410"/>
      <c r="C262" s="3"/>
      <c r="D262" s="411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430"/>
      <c r="X262" s="430"/>
      <c r="Y262" s="430"/>
      <c r="Z262" s="430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410"/>
      <c r="C263" s="3"/>
      <c r="D263" s="411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430"/>
      <c r="X263" s="430"/>
      <c r="Y263" s="430"/>
      <c r="Z263" s="430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410"/>
      <c r="C264" s="3"/>
      <c r="D264" s="411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430"/>
      <c r="X264" s="430"/>
      <c r="Y264" s="430"/>
      <c r="Z264" s="430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410"/>
      <c r="C265" s="3"/>
      <c r="D265" s="411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430"/>
      <c r="X265" s="430"/>
      <c r="Y265" s="430"/>
      <c r="Z265" s="430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410"/>
      <c r="C266" s="3"/>
      <c r="D266" s="411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430"/>
      <c r="X266" s="430"/>
      <c r="Y266" s="430"/>
      <c r="Z266" s="430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410"/>
      <c r="C267" s="3"/>
      <c r="D267" s="411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430"/>
      <c r="X267" s="430"/>
      <c r="Y267" s="430"/>
      <c r="Z267" s="430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410"/>
      <c r="C268" s="3"/>
      <c r="D268" s="411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430"/>
      <c r="X268" s="430"/>
      <c r="Y268" s="430"/>
      <c r="Z268" s="430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410"/>
      <c r="C269" s="3"/>
      <c r="D269" s="411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430"/>
      <c r="X269" s="430"/>
      <c r="Y269" s="430"/>
      <c r="Z269" s="430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410"/>
      <c r="C270" s="3"/>
      <c r="D270" s="411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430"/>
      <c r="X270" s="430"/>
      <c r="Y270" s="430"/>
      <c r="Z270" s="430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410"/>
      <c r="C271" s="3"/>
      <c r="D271" s="411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430"/>
      <c r="X271" s="430"/>
      <c r="Y271" s="430"/>
      <c r="Z271" s="430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410"/>
      <c r="C272" s="3"/>
      <c r="D272" s="411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430"/>
      <c r="X272" s="430"/>
      <c r="Y272" s="430"/>
      <c r="Z272" s="430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410"/>
      <c r="C273" s="3"/>
      <c r="D273" s="411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430"/>
      <c r="X273" s="430"/>
      <c r="Y273" s="430"/>
      <c r="Z273" s="430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410"/>
      <c r="C274" s="3"/>
      <c r="D274" s="411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430"/>
      <c r="X274" s="430"/>
      <c r="Y274" s="430"/>
      <c r="Z274" s="430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410"/>
      <c r="C275" s="3"/>
      <c r="D275" s="411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430"/>
      <c r="X275" s="430"/>
      <c r="Y275" s="430"/>
      <c r="Z275" s="430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410"/>
      <c r="C276" s="3"/>
      <c r="D276" s="411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430"/>
      <c r="X276" s="430"/>
      <c r="Y276" s="430"/>
      <c r="Z276" s="430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410"/>
      <c r="C277" s="3"/>
      <c r="D277" s="411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430"/>
      <c r="X277" s="430"/>
      <c r="Y277" s="430"/>
      <c r="Z277" s="430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410"/>
      <c r="C278" s="3"/>
      <c r="D278" s="411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430"/>
      <c r="X278" s="430"/>
      <c r="Y278" s="430"/>
      <c r="Z278" s="430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410"/>
      <c r="C279" s="3"/>
      <c r="D279" s="411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430"/>
      <c r="X279" s="430"/>
      <c r="Y279" s="430"/>
      <c r="Z279" s="430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410"/>
      <c r="C280" s="3"/>
      <c r="D280" s="411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430"/>
      <c r="X280" s="430"/>
      <c r="Y280" s="430"/>
      <c r="Z280" s="430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410"/>
      <c r="C281" s="3"/>
      <c r="D281" s="411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430"/>
      <c r="X281" s="430"/>
      <c r="Y281" s="430"/>
      <c r="Z281" s="430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410"/>
      <c r="C282" s="3"/>
      <c r="D282" s="411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430"/>
      <c r="X282" s="430"/>
      <c r="Y282" s="430"/>
      <c r="Z282" s="430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410"/>
      <c r="C283" s="3"/>
      <c r="D283" s="411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430"/>
      <c r="X283" s="430"/>
      <c r="Y283" s="430"/>
      <c r="Z283" s="430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410"/>
      <c r="C284" s="3"/>
      <c r="D284" s="411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430"/>
      <c r="X284" s="430"/>
      <c r="Y284" s="430"/>
      <c r="Z284" s="430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410"/>
      <c r="C285" s="3"/>
      <c r="D285" s="411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430"/>
      <c r="X285" s="430"/>
      <c r="Y285" s="430"/>
      <c r="Z285" s="430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410"/>
      <c r="C286" s="3"/>
      <c r="D286" s="411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430"/>
      <c r="X286" s="430"/>
      <c r="Y286" s="430"/>
      <c r="Z286" s="430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410"/>
      <c r="C287" s="3"/>
      <c r="D287" s="411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430"/>
      <c r="X287" s="430"/>
      <c r="Y287" s="430"/>
      <c r="Z287" s="430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410"/>
      <c r="C288" s="3"/>
      <c r="D288" s="411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430"/>
      <c r="X288" s="430"/>
      <c r="Y288" s="430"/>
      <c r="Z288" s="430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410"/>
      <c r="C289" s="3"/>
      <c r="D289" s="411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430"/>
      <c r="X289" s="430"/>
      <c r="Y289" s="430"/>
      <c r="Z289" s="430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410"/>
      <c r="C290" s="3"/>
      <c r="D290" s="411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430"/>
      <c r="X290" s="430"/>
      <c r="Y290" s="430"/>
      <c r="Z290" s="430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410"/>
      <c r="C291" s="3"/>
      <c r="D291" s="411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430"/>
      <c r="X291" s="430"/>
      <c r="Y291" s="430"/>
      <c r="Z291" s="430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410"/>
      <c r="C292" s="3"/>
      <c r="D292" s="411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430"/>
      <c r="X292" s="430"/>
      <c r="Y292" s="430"/>
      <c r="Z292" s="430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410"/>
      <c r="C293" s="3"/>
      <c r="D293" s="411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430"/>
      <c r="X293" s="430"/>
      <c r="Y293" s="430"/>
      <c r="Z293" s="430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410"/>
      <c r="C294" s="3"/>
      <c r="D294" s="411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430"/>
      <c r="X294" s="430"/>
      <c r="Y294" s="430"/>
      <c r="Z294" s="430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410"/>
      <c r="C295" s="3"/>
      <c r="D295" s="411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430"/>
      <c r="X295" s="430"/>
      <c r="Y295" s="430"/>
      <c r="Z295" s="430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410"/>
      <c r="C296" s="3"/>
      <c r="D296" s="411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430"/>
      <c r="X296" s="430"/>
      <c r="Y296" s="430"/>
      <c r="Z296" s="430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410"/>
      <c r="C297" s="3"/>
      <c r="D297" s="411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430"/>
      <c r="X297" s="430"/>
      <c r="Y297" s="430"/>
      <c r="Z297" s="430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410"/>
      <c r="C298" s="3"/>
      <c r="D298" s="411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430"/>
      <c r="X298" s="430"/>
      <c r="Y298" s="430"/>
      <c r="Z298" s="430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410"/>
      <c r="C299" s="3"/>
      <c r="D299" s="411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430"/>
      <c r="X299" s="430"/>
      <c r="Y299" s="430"/>
      <c r="Z299" s="430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410"/>
      <c r="C300" s="3"/>
      <c r="D300" s="411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430"/>
      <c r="X300" s="430"/>
      <c r="Y300" s="430"/>
      <c r="Z300" s="430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410"/>
      <c r="C301" s="3"/>
      <c r="D301" s="411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430"/>
      <c r="X301" s="430"/>
      <c r="Y301" s="430"/>
      <c r="Z301" s="430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410"/>
      <c r="C302" s="3"/>
      <c r="D302" s="411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430"/>
      <c r="X302" s="430"/>
      <c r="Y302" s="430"/>
      <c r="Z302" s="430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410"/>
      <c r="C303" s="3"/>
      <c r="D303" s="411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430"/>
      <c r="X303" s="430"/>
      <c r="Y303" s="430"/>
      <c r="Z303" s="430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410"/>
      <c r="C304" s="3"/>
      <c r="D304" s="411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430"/>
      <c r="X304" s="430"/>
      <c r="Y304" s="430"/>
      <c r="Z304" s="430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410"/>
      <c r="C305" s="3"/>
      <c r="D305" s="411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430"/>
      <c r="X305" s="430"/>
      <c r="Y305" s="430"/>
      <c r="Z305" s="430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410"/>
      <c r="C306" s="3"/>
      <c r="D306" s="411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430"/>
      <c r="X306" s="430"/>
      <c r="Y306" s="430"/>
      <c r="Z306" s="430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410"/>
      <c r="C307" s="3"/>
      <c r="D307" s="411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430"/>
      <c r="X307" s="430"/>
      <c r="Y307" s="430"/>
      <c r="Z307" s="430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410"/>
      <c r="C308" s="3"/>
      <c r="D308" s="411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430"/>
      <c r="X308" s="430"/>
      <c r="Y308" s="430"/>
      <c r="Z308" s="430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410"/>
      <c r="C309" s="3"/>
      <c r="D309" s="411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430"/>
      <c r="X309" s="430"/>
      <c r="Y309" s="430"/>
      <c r="Z309" s="430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410"/>
      <c r="C310" s="3"/>
      <c r="D310" s="411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430"/>
      <c r="X310" s="430"/>
      <c r="Y310" s="430"/>
      <c r="Z310" s="430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410"/>
      <c r="C311" s="3"/>
      <c r="D311" s="411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430"/>
      <c r="X311" s="430"/>
      <c r="Y311" s="430"/>
      <c r="Z311" s="430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410"/>
      <c r="C312" s="3"/>
      <c r="D312" s="411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430"/>
      <c r="X312" s="430"/>
      <c r="Y312" s="430"/>
      <c r="Z312" s="430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410"/>
      <c r="C313" s="3"/>
      <c r="D313" s="411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430"/>
      <c r="X313" s="430"/>
      <c r="Y313" s="430"/>
      <c r="Z313" s="430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410"/>
      <c r="C314" s="3"/>
      <c r="D314" s="411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430"/>
      <c r="X314" s="430"/>
      <c r="Y314" s="430"/>
      <c r="Z314" s="430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410"/>
      <c r="C315" s="3"/>
      <c r="D315" s="411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430"/>
      <c r="X315" s="430"/>
      <c r="Y315" s="430"/>
      <c r="Z315" s="430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410"/>
      <c r="C316" s="3"/>
      <c r="D316" s="411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430"/>
      <c r="X316" s="430"/>
      <c r="Y316" s="430"/>
      <c r="Z316" s="430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410"/>
      <c r="C317" s="3"/>
      <c r="D317" s="411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430"/>
      <c r="X317" s="430"/>
      <c r="Y317" s="430"/>
      <c r="Z317" s="430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410"/>
      <c r="C318" s="3"/>
      <c r="D318" s="411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430"/>
      <c r="X318" s="430"/>
      <c r="Y318" s="430"/>
      <c r="Z318" s="430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410"/>
      <c r="C319" s="3"/>
      <c r="D319" s="411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430"/>
      <c r="X319" s="430"/>
      <c r="Y319" s="430"/>
      <c r="Z319" s="430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410"/>
      <c r="C320" s="3"/>
      <c r="D320" s="411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430"/>
      <c r="X320" s="430"/>
      <c r="Y320" s="430"/>
      <c r="Z320" s="430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410"/>
      <c r="C321" s="3"/>
      <c r="D321" s="411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430"/>
      <c r="X321" s="430"/>
      <c r="Y321" s="430"/>
      <c r="Z321" s="430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410"/>
      <c r="C322" s="3"/>
      <c r="D322" s="411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430"/>
      <c r="X322" s="430"/>
      <c r="Y322" s="430"/>
      <c r="Z322" s="430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410"/>
      <c r="C323" s="3"/>
      <c r="D323" s="411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430"/>
      <c r="X323" s="430"/>
      <c r="Y323" s="430"/>
      <c r="Z323" s="430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410"/>
      <c r="C324" s="3"/>
      <c r="D324" s="411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430"/>
      <c r="X324" s="430"/>
      <c r="Y324" s="430"/>
      <c r="Z324" s="430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410"/>
      <c r="C325" s="3"/>
      <c r="D325" s="411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430"/>
      <c r="X325" s="430"/>
      <c r="Y325" s="430"/>
      <c r="Z325" s="430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410"/>
      <c r="C326" s="3"/>
      <c r="D326" s="411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430"/>
      <c r="X326" s="430"/>
      <c r="Y326" s="430"/>
      <c r="Z326" s="430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410"/>
      <c r="C327" s="3"/>
      <c r="D327" s="411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430"/>
      <c r="X327" s="430"/>
      <c r="Y327" s="430"/>
      <c r="Z327" s="430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410"/>
      <c r="C328" s="3"/>
      <c r="D328" s="411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430"/>
      <c r="X328" s="430"/>
      <c r="Y328" s="430"/>
      <c r="Z328" s="430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410"/>
      <c r="C329" s="3"/>
      <c r="D329" s="411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430"/>
      <c r="X329" s="430"/>
      <c r="Y329" s="430"/>
      <c r="Z329" s="430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410"/>
      <c r="C330" s="3"/>
      <c r="D330" s="411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430"/>
      <c r="X330" s="430"/>
      <c r="Y330" s="430"/>
      <c r="Z330" s="430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410"/>
      <c r="C331" s="3"/>
      <c r="D331" s="411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430"/>
      <c r="X331" s="430"/>
      <c r="Y331" s="430"/>
      <c r="Z331" s="430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410"/>
      <c r="C332" s="3"/>
      <c r="D332" s="411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430"/>
      <c r="X332" s="430"/>
      <c r="Y332" s="430"/>
      <c r="Z332" s="430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410"/>
      <c r="C333" s="3"/>
      <c r="D333" s="411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430"/>
      <c r="X333" s="430"/>
      <c r="Y333" s="430"/>
      <c r="Z333" s="430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410"/>
      <c r="C334" s="3"/>
      <c r="D334" s="411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430"/>
      <c r="X334" s="430"/>
      <c r="Y334" s="430"/>
      <c r="Z334" s="430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410"/>
      <c r="C335" s="3"/>
      <c r="D335" s="411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430"/>
      <c r="X335" s="430"/>
      <c r="Y335" s="430"/>
      <c r="Z335" s="430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410"/>
      <c r="C336" s="3"/>
      <c r="D336" s="411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430"/>
      <c r="X336" s="430"/>
      <c r="Y336" s="430"/>
      <c r="Z336" s="430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410"/>
      <c r="C337" s="3"/>
      <c r="D337" s="411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430"/>
      <c r="X337" s="430"/>
      <c r="Y337" s="430"/>
      <c r="Z337" s="430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410"/>
      <c r="C338" s="3"/>
      <c r="D338" s="411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430"/>
      <c r="X338" s="430"/>
      <c r="Y338" s="430"/>
      <c r="Z338" s="430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410"/>
      <c r="C339" s="3"/>
      <c r="D339" s="411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430"/>
      <c r="X339" s="430"/>
      <c r="Y339" s="430"/>
      <c r="Z339" s="430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410"/>
      <c r="C340" s="3"/>
      <c r="D340" s="411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430"/>
      <c r="X340" s="430"/>
      <c r="Y340" s="430"/>
      <c r="Z340" s="430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410"/>
      <c r="C341" s="3"/>
      <c r="D341" s="411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430"/>
      <c r="X341" s="430"/>
      <c r="Y341" s="430"/>
      <c r="Z341" s="430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410"/>
      <c r="C342" s="3"/>
      <c r="D342" s="411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430"/>
      <c r="X342" s="430"/>
      <c r="Y342" s="430"/>
      <c r="Z342" s="430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410"/>
      <c r="C343" s="3"/>
      <c r="D343" s="411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430"/>
      <c r="X343" s="430"/>
      <c r="Y343" s="430"/>
      <c r="Z343" s="430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410"/>
      <c r="C344" s="3"/>
      <c r="D344" s="411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430"/>
      <c r="X344" s="430"/>
      <c r="Y344" s="430"/>
      <c r="Z344" s="430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410"/>
      <c r="C345" s="3"/>
      <c r="D345" s="411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430"/>
      <c r="X345" s="430"/>
      <c r="Y345" s="430"/>
      <c r="Z345" s="430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410"/>
      <c r="C346" s="3"/>
      <c r="D346" s="411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430"/>
      <c r="X346" s="430"/>
      <c r="Y346" s="430"/>
      <c r="Z346" s="430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410"/>
      <c r="C347" s="3"/>
      <c r="D347" s="411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430"/>
      <c r="X347" s="430"/>
      <c r="Y347" s="430"/>
      <c r="Z347" s="430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410"/>
      <c r="C348" s="3"/>
      <c r="D348" s="411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430"/>
      <c r="X348" s="430"/>
      <c r="Y348" s="430"/>
      <c r="Z348" s="430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410"/>
      <c r="C349" s="3"/>
      <c r="D349" s="411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430"/>
      <c r="X349" s="430"/>
      <c r="Y349" s="430"/>
      <c r="Z349" s="430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410"/>
      <c r="C350" s="3"/>
      <c r="D350" s="411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430"/>
      <c r="X350" s="430"/>
      <c r="Y350" s="430"/>
      <c r="Z350" s="430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410"/>
      <c r="C351" s="3"/>
      <c r="D351" s="411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430"/>
      <c r="X351" s="430"/>
      <c r="Y351" s="430"/>
      <c r="Z351" s="430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410"/>
      <c r="C352" s="3"/>
      <c r="D352" s="411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430"/>
      <c r="X352" s="430"/>
      <c r="Y352" s="430"/>
      <c r="Z352" s="430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410"/>
      <c r="C353" s="3"/>
      <c r="D353" s="411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430"/>
      <c r="X353" s="430"/>
      <c r="Y353" s="430"/>
      <c r="Z353" s="430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410"/>
      <c r="C354" s="3"/>
      <c r="D354" s="411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430"/>
      <c r="X354" s="430"/>
      <c r="Y354" s="430"/>
      <c r="Z354" s="430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410"/>
      <c r="C355" s="3"/>
      <c r="D355" s="411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430"/>
      <c r="X355" s="430"/>
      <c r="Y355" s="430"/>
      <c r="Z355" s="430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410"/>
      <c r="C356" s="3"/>
      <c r="D356" s="411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430"/>
      <c r="X356" s="430"/>
      <c r="Y356" s="430"/>
      <c r="Z356" s="430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410"/>
      <c r="C357" s="3"/>
      <c r="D357" s="411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430"/>
      <c r="X357" s="430"/>
      <c r="Y357" s="430"/>
      <c r="Z357" s="430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410"/>
      <c r="C358" s="3"/>
      <c r="D358" s="411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430"/>
      <c r="X358" s="430"/>
      <c r="Y358" s="430"/>
      <c r="Z358" s="430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410"/>
      <c r="C359" s="3"/>
      <c r="D359" s="411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430"/>
      <c r="X359" s="430"/>
      <c r="Y359" s="430"/>
      <c r="Z359" s="430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410"/>
      <c r="C360" s="3"/>
      <c r="D360" s="411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430"/>
      <c r="X360" s="430"/>
      <c r="Y360" s="430"/>
      <c r="Z360" s="430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410"/>
      <c r="C361" s="3"/>
      <c r="D361" s="411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430"/>
      <c r="X361" s="430"/>
      <c r="Y361" s="430"/>
      <c r="Z361" s="430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410"/>
      <c r="C362" s="3"/>
      <c r="D362" s="411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430"/>
      <c r="X362" s="430"/>
      <c r="Y362" s="430"/>
      <c r="Z362" s="430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410"/>
      <c r="C363" s="3"/>
      <c r="D363" s="411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430"/>
      <c r="X363" s="430"/>
      <c r="Y363" s="430"/>
      <c r="Z363" s="430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410"/>
      <c r="C364" s="3"/>
      <c r="D364" s="411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430"/>
      <c r="X364" s="430"/>
      <c r="Y364" s="430"/>
      <c r="Z364" s="430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410"/>
      <c r="C365" s="3"/>
      <c r="D365" s="411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430"/>
      <c r="X365" s="430"/>
      <c r="Y365" s="430"/>
      <c r="Z365" s="430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410"/>
      <c r="C366" s="3"/>
      <c r="D366" s="411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430"/>
      <c r="X366" s="430"/>
      <c r="Y366" s="430"/>
      <c r="Z366" s="430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410"/>
      <c r="C367" s="3"/>
      <c r="D367" s="411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430"/>
      <c r="X367" s="430"/>
      <c r="Y367" s="430"/>
      <c r="Z367" s="430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410"/>
      <c r="C368" s="3"/>
      <c r="D368" s="411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430"/>
      <c r="X368" s="430"/>
      <c r="Y368" s="430"/>
      <c r="Z368" s="430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410"/>
      <c r="C369" s="3"/>
      <c r="D369" s="411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430"/>
      <c r="X369" s="430"/>
      <c r="Y369" s="430"/>
      <c r="Z369" s="430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410"/>
      <c r="C370" s="3"/>
      <c r="D370" s="411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430"/>
      <c r="X370" s="430"/>
      <c r="Y370" s="430"/>
      <c r="Z370" s="430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410"/>
      <c r="C371" s="3"/>
      <c r="D371" s="411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430"/>
      <c r="X371" s="430"/>
      <c r="Y371" s="430"/>
      <c r="Z371" s="430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410"/>
      <c r="C372" s="3"/>
      <c r="D372" s="411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430"/>
      <c r="X372" s="430"/>
      <c r="Y372" s="430"/>
      <c r="Z372" s="430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410"/>
      <c r="C373" s="3"/>
      <c r="D373" s="411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430"/>
      <c r="X373" s="430"/>
      <c r="Y373" s="430"/>
      <c r="Z373" s="430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410"/>
      <c r="C374" s="3"/>
      <c r="D374" s="411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430"/>
      <c r="X374" s="430"/>
      <c r="Y374" s="430"/>
      <c r="Z374" s="430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410"/>
      <c r="C375" s="3"/>
      <c r="D375" s="411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430"/>
      <c r="X375" s="430"/>
      <c r="Y375" s="430"/>
      <c r="Z375" s="430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410"/>
      <c r="C376" s="3"/>
      <c r="D376" s="411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430"/>
      <c r="X376" s="430"/>
      <c r="Y376" s="430"/>
      <c r="Z376" s="430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410"/>
      <c r="C377" s="3"/>
      <c r="D377" s="411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430"/>
      <c r="X377" s="430"/>
      <c r="Y377" s="430"/>
      <c r="Z377" s="430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410"/>
      <c r="C378" s="3"/>
      <c r="D378" s="411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430"/>
      <c r="X378" s="430"/>
      <c r="Y378" s="430"/>
      <c r="Z378" s="430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410"/>
      <c r="C379" s="3"/>
      <c r="D379" s="411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430"/>
      <c r="X379" s="430"/>
      <c r="Y379" s="430"/>
      <c r="Z379" s="430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410"/>
      <c r="C380" s="3"/>
      <c r="D380" s="411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430"/>
      <c r="X380" s="430"/>
      <c r="Y380" s="430"/>
      <c r="Z380" s="430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410"/>
      <c r="C381" s="3"/>
      <c r="D381" s="411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430"/>
      <c r="X381" s="430"/>
      <c r="Y381" s="430"/>
      <c r="Z381" s="430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410"/>
      <c r="C382" s="3"/>
      <c r="D382" s="411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430"/>
      <c r="X382" s="430"/>
      <c r="Y382" s="430"/>
      <c r="Z382" s="430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410"/>
      <c r="C383" s="3"/>
      <c r="D383" s="411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430"/>
      <c r="X383" s="430"/>
      <c r="Y383" s="430"/>
      <c r="Z383" s="430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410"/>
      <c r="C384" s="3"/>
      <c r="D384" s="411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430"/>
      <c r="X384" s="430"/>
      <c r="Y384" s="430"/>
      <c r="Z384" s="430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410"/>
      <c r="C385" s="3"/>
      <c r="D385" s="411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430"/>
      <c r="X385" s="430"/>
      <c r="Y385" s="430"/>
      <c r="Z385" s="430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410"/>
      <c r="C386" s="3"/>
      <c r="D386" s="411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430"/>
      <c r="X386" s="430"/>
      <c r="Y386" s="430"/>
      <c r="Z386" s="430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410"/>
      <c r="C387" s="3"/>
      <c r="D387" s="411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430"/>
      <c r="X387" s="430"/>
      <c r="Y387" s="430"/>
      <c r="Z387" s="430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410"/>
      <c r="C388" s="3"/>
      <c r="D388" s="411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430"/>
      <c r="X388" s="430"/>
      <c r="Y388" s="430"/>
      <c r="Z388" s="430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410"/>
      <c r="C389" s="3"/>
      <c r="D389" s="411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430"/>
      <c r="X389" s="430"/>
      <c r="Y389" s="430"/>
      <c r="Z389" s="430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410"/>
      <c r="C390" s="3"/>
      <c r="D390" s="411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430"/>
      <c r="X390" s="430"/>
      <c r="Y390" s="430"/>
      <c r="Z390" s="430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410"/>
      <c r="C391" s="3"/>
      <c r="D391" s="411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430"/>
      <c r="X391" s="430"/>
      <c r="Y391" s="430"/>
      <c r="Z391" s="430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410"/>
      <c r="C392" s="3"/>
      <c r="D392" s="411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430"/>
      <c r="X392" s="430"/>
      <c r="Y392" s="430"/>
      <c r="Z392" s="430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410"/>
      <c r="C393" s="3"/>
      <c r="D393" s="411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430"/>
      <c r="X393" s="430"/>
      <c r="Y393" s="430"/>
      <c r="Z393" s="430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410"/>
      <c r="C394" s="3"/>
      <c r="D394" s="411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430"/>
      <c r="X394" s="430"/>
      <c r="Y394" s="430"/>
      <c r="Z394" s="430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410"/>
      <c r="C395" s="3"/>
      <c r="D395" s="411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430"/>
      <c r="X395" s="430"/>
      <c r="Y395" s="430"/>
      <c r="Z395" s="430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410"/>
      <c r="C396" s="3"/>
      <c r="D396" s="411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430"/>
      <c r="X396" s="430"/>
      <c r="Y396" s="430"/>
      <c r="Z396" s="430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410"/>
      <c r="C397" s="3"/>
      <c r="D397" s="411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430"/>
      <c r="X397" s="430"/>
      <c r="Y397" s="430"/>
      <c r="Z397" s="430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2"/>
      <c r="C398" s="3"/>
      <c r="D398" s="411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430"/>
      <c r="X398" s="430"/>
      <c r="Y398" s="430"/>
      <c r="Z398" s="430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2"/>
      <c r="C399" s="3"/>
      <c r="D399" s="411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430"/>
      <c r="X399" s="430"/>
      <c r="Y399" s="430"/>
      <c r="Z399" s="430"/>
      <c r="AA399" s="3"/>
      <c r="AB399" s="2"/>
      <c r="AC399" s="2"/>
      <c r="AD399" s="2"/>
      <c r="AE399" s="2"/>
      <c r="AF399" s="2"/>
      <c r="AG399" s="2"/>
    </row>
    <row r="400" ht="15.75" customHeight="1">
      <c r="A400" s="2"/>
      <c r="B400" s="2"/>
      <c r="C400" s="3"/>
      <c r="D400" s="411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430"/>
      <c r="X400" s="430"/>
      <c r="Y400" s="430"/>
      <c r="Z400" s="430"/>
      <c r="AA400" s="3"/>
      <c r="AB400" s="2"/>
      <c r="AC400" s="2"/>
      <c r="AD400" s="2"/>
      <c r="AE400" s="2"/>
      <c r="AF400" s="2"/>
      <c r="AG400" s="2"/>
    </row>
    <row r="401" ht="15.75" customHeight="1">
      <c r="A401" s="2"/>
      <c r="B401" s="2"/>
      <c r="C401" s="3"/>
      <c r="D401" s="411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430"/>
      <c r="X401" s="430"/>
      <c r="Y401" s="430"/>
      <c r="Z401" s="430"/>
      <c r="AA401" s="3"/>
      <c r="AB401" s="2"/>
      <c r="AC401" s="2"/>
      <c r="AD401" s="2"/>
      <c r="AE401" s="2"/>
      <c r="AF401" s="2"/>
      <c r="AG401" s="2"/>
    </row>
    <row r="402" ht="15.75" customHeight="1">
      <c r="A402" s="2"/>
      <c r="B402" s="2"/>
      <c r="C402" s="3"/>
      <c r="D402" s="411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430"/>
      <c r="X402" s="430"/>
      <c r="Y402" s="430"/>
      <c r="Z402" s="430"/>
      <c r="AA402" s="3"/>
      <c r="AB402" s="2"/>
      <c r="AC402" s="2"/>
      <c r="AD402" s="2"/>
      <c r="AE402" s="2"/>
      <c r="AF402" s="2"/>
      <c r="AG402" s="2"/>
    </row>
    <row r="403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ht="15.75" customHeight="1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ht="15.75" customHeight="1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ht="15.75" customHeight="1">
      <c r="H1003" s="6"/>
      <c r="I1003" s="6"/>
      <c r="J1003" s="6"/>
      <c r="N1003" s="6"/>
      <c r="O1003" s="6"/>
      <c r="P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ht="15.75" customHeight="1">
      <c r="H1004" s="6"/>
      <c r="I1004" s="6"/>
      <c r="J1004" s="6"/>
      <c r="N1004" s="6"/>
      <c r="O1004" s="6"/>
      <c r="P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ht="15.75" customHeight="1">
      <c r="H1005" s="6"/>
      <c r="I1005" s="6"/>
      <c r="J1005" s="6"/>
      <c r="N1005" s="6"/>
      <c r="O1005" s="6"/>
      <c r="P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ht="15.75" customHeight="1">
      <c r="H1006" s="6"/>
      <c r="I1006" s="6"/>
      <c r="J1006" s="6"/>
      <c r="N1006" s="6"/>
      <c r="O1006" s="6"/>
      <c r="P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ht="15.75" customHeight="1">
      <c r="H1007" s="6"/>
      <c r="I1007" s="6"/>
      <c r="J1007" s="6"/>
      <c r="N1007" s="6"/>
      <c r="O1007" s="6"/>
      <c r="P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ht="15.75" customHeight="1">
      <c r="H1008" s="6"/>
      <c r="I1008" s="6"/>
      <c r="J1008" s="6"/>
      <c r="N1008" s="6"/>
      <c r="O1008" s="6"/>
      <c r="P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ht="15.75" customHeight="1">
      <c r="H1009" s="6"/>
      <c r="I1009" s="6"/>
      <c r="J1009" s="6"/>
      <c r="N1009" s="6"/>
      <c r="O1009" s="6"/>
      <c r="P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ht="15.75" customHeight="1">
      <c r="H1010" s="6"/>
      <c r="I1010" s="6"/>
      <c r="J1010" s="6"/>
      <c r="N1010" s="6"/>
      <c r="O1010" s="6"/>
      <c r="P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ht="15.75" customHeight="1">
      <c r="H1011" s="6"/>
      <c r="I1011" s="6"/>
      <c r="J1011" s="6"/>
      <c r="N1011" s="6"/>
      <c r="O1011" s="6"/>
      <c r="P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ht="15.75" customHeight="1">
      <c r="H1012" s="6"/>
      <c r="I1012" s="6"/>
      <c r="J1012" s="6"/>
      <c r="N1012" s="6"/>
      <c r="O1012" s="6"/>
      <c r="P1012" s="6"/>
      <c r="T1012" s="6"/>
      <c r="U1012" s="6"/>
      <c r="V1012" s="6"/>
      <c r="W1012" s="6"/>
      <c r="X1012" s="6"/>
      <c r="Y1012" s="6"/>
      <c r="Z1012" s="6"/>
      <c r="AA1012" s="6"/>
      <c r="AB1012" s="6"/>
    </row>
    <row r="1013" ht="15.75" customHeight="1">
      <c r="H1013" s="6"/>
      <c r="I1013" s="6"/>
      <c r="J1013" s="6"/>
      <c r="N1013" s="6"/>
      <c r="O1013" s="6"/>
      <c r="P1013" s="6"/>
      <c r="T1013" s="6"/>
      <c r="U1013" s="6"/>
      <c r="V1013" s="6"/>
      <c r="W1013" s="6"/>
      <c r="X1013" s="6"/>
      <c r="Y1013" s="6"/>
      <c r="Z1013" s="6"/>
      <c r="AA1013" s="6"/>
      <c r="AB1013" s="6"/>
    </row>
    <row r="1014" ht="15.75" customHeight="1">
      <c r="H1014" s="6"/>
      <c r="I1014" s="6"/>
      <c r="J1014" s="6"/>
      <c r="N1014" s="6"/>
      <c r="O1014" s="6"/>
      <c r="P1014" s="6"/>
      <c r="T1014" s="6"/>
      <c r="U1014" s="6"/>
      <c r="V1014" s="6"/>
      <c r="W1014" s="6"/>
      <c r="X1014" s="6"/>
      <c r="Y1014" s="6"/>
      <c r="Z1014" s="6"/>
      <c r="AA1014" s="6"/>
      <c r="AB1014" s="6"/>
    </row>
    <row r="1015" ht="15.75" customHeight="1">
      <c r="H1015" s="6"/>
      <c r="I1015" s="6"/>
      <c r="J1015" s="6"/>
      <c r="N1015" s="6"/>
      <c r="O1015" s="6"/>
      <c r="P1015" s="6"/>
      <c r="T1015" s="6"/>
      <c r="U1015" s="6"/>
      <c r="V1015" s="6"/>
      <c r="W1015" s="6"/>
      <c r="X1015" s="6"/>
      <c r="Y1015" s="6"/>
      <c r="Z1015" s="6"/>
      <c r="AA1015" s="6"/>
      <c r="AB1015" s="6"/>
    </row>
    <row r="1016" ht="15.75" customHeight="1">
      <c r="H1016" s="6"/>
      <c r="I1016" s="6"/>
      <c r="J1016" s="6"/>
      <c r="N1016" s="6"/>
      <c r="O1016" s="6"/>
      <c r="P1016" s="6"/>
      <c r="T1016" s="6"/>
      <c r="U1016" s="6"/>
      <c r="V1016" s="6"/>
      <c r="W1016" s="6"/>
      <c r="X1016" s="6"/>
      <c r="Y1016" s="6"/>
      <c r="Z1016" s="6"/>
      <c r="AA1016" s="6"/>
      <c r="AB1016" s="6"/>
    </row>
    <row r="1017" ht="15.75" customHeight="1">
      <c r="H1017" s="6"/>
      <c r="I1017" s="6"/>
      <c r="J1017" s="6"/>
      <c r="N1017" s="6"/>
      <c r="O1017" s="6"/>
      <c r="P1017" s="6"/>
      <c r="T1017" s="6"/>
      <c r="U1017" s="6"/>
      <c r="V1017" s="6"/>
      <c r="W1017" s="6"/>
      <c r="X1017" s="6"/>
      <c r="Y1017" s="6"/>
      <c r="Z1017" s="6"/>
      <c r="AA1017" s="6"/>
      <c r="AB1017" s="6"/>
    </row>
  </sheetData>
  <mergeCells count="26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A197:C197"/>
    <mergeCell ref="H201:J201"/>
    <mergeCell ref="E8:G8"/>
    <mergeCell ref="H8:J8"/>
    <mergeCell ref="E55:G56"/>
    <mergeCell ref="H55:J56"/>
    <mergeCell ref="A93:D93"/>
    <mergeCell ref="A160:D160"/>
    <mergeCell ref="A196:C196"/>
  </mergeCells>
  <printOptions/>
  <pageMargins bottom="0.75" footer="0.0" header="0.0" left="0.7" right="0.7" top="0.75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11.63"/>
    <col customWidth="1" min="2" max="2" width="34.25"/>
    <col customWidth="1" min="4" max="4" width="26.25"/>
    <col customWidth="1" min="6" max="6" width="23.13"/>
    <col customWidth="1" min="7" max="7" width="27.75"/>
    <col customWidth="1" min="9" max="9" width="27.25"/>
    <col customWidth="1" min="10" max="10" width="23.5"/>
  </cols>
  <sheetData>
    <row r="1">
      <c r="A1" s="431"/>
      <c r="B1" s="431"/>
      <c r="C1" s="432"/>
      <c r="D1" s="431"/>
      <c r="E1" s="432"/>
      <c r="F1" s="431"/>
      <c r="G1" s="431"/>
      <c r="H1" s="432"/>
      <c r="I1" s="431"/>
    </row>
    <row r="2">
      <c r="A2" s="433" t="s">
        <v>380</v>
      </c>
    </row>
    <row r="3">
      <c r="A3" s="434" t="s">
        <v>381</v>
      </c>
    </row>
    <row r="4">
      <c r="A4" s="435" t="s">
        <v>382</v>
      </c>
    </row>
    <row r="5">
      <c r="A5" s="434" t="s">
        <v>383</v>
      </c>
    </row>
    <row r="6">
      <c r="A6" s="436"/>
      <c r="B6" s="436"/>
      <c r="C6" s="437"/>
      <c r="D6" s="436"/>
      <c r="E6" s="437"/>
      <c r="F6" s="436"/>
      <c r="G6" s="436"/>
      <c r="H6" s="437"/>
      <c r="I6" s="436"/>
    </row>
    <row r="7">
      <c r="A7" s="438" t="s">
        <v>384</v>
      </c>
      <c r="B7" s="439"/>
      <c r="C7" s="440"/>
      <c r="D7" s="441" t="s">
        <v>385</v>
      </c>
      <c r="E7" s="439"/>
      <c r="F7" s="439"/>
      <c r="G7" s="439"/>
      <c r="H7" s="439"/>
      <c r="I7" s="440"/>
    </row>
    <row r="8">
      <c r="A8" s="442" t="s">
        <v>386</v>
      </c>
      <c r="B8" s="443" t="s">
        <v>53</v>
      </c>
      <c r="C8" s="444" t="s">
        <v>387</v>
      </c>
      <c r="D8" s="443" t="s">
        <v>388</v>
      </c>
      <c r="E8" s="444" t="s">
        <v>387</v>
      </c>
      <c r="F8" s="443" t="s">
        <v>389</v>
      </c>
      <c r="G8" s="443" t="s">
        <v>390</v>
      </c>
      <c r="H8" s="445" t="s">
        <v>391</v>
      </c>
      <c r="I8" s="443" t="s">
        <v>392</v>
      </c>
    </row>
    <row r="9" ht="279.0" customHeight="1">
      <c r="A9" s="446" t="s">
        <v>83</v>
      </c>
      <c r="B9" s="447" t="s">
        <v>84</v>
      </c>
      <c r="C9" s="448">
        <v>60000.0</v>
      </c>
      <c r="D9" s="449" t="s">
        <v>393</v>
      </c>
      <c r="E9" s="448">
        <v>60000.0</v>
      </c>
      <c r="F9" s="450" t="s">
        <v>394</v>
      </c>
      <c r="G9" s="451" t="s">
        <v>395</v>
      </c>
      <c r="H9" s="448">
        <v>60000.0</v>
      </c>
      <c r="I9" s="451" t="s">
        <v>396</v>
      </c>
    </row>
    <row r="10" ht="278.25" customHeight="1">
      <c r="A10" s="446" t="s">
        <v>86</v>
      </c>
      <c r="B10" s="447" t="s">
        <v>87</v>
      </c>
      <c r="C10" s="448">
        <v>45000.0</v>
      </c>
      <c r="D10" s="449" t="s">
        <v>397</v>
      </c>
      <c r="E10" s="448">
        <v>45000.0</v>
      </c>
      <c r="F10" s="450" t="s">
        <v>398</v>
      </c>
      <c r="G10" s="451" t="s">
        <v>395</v>
      </c>
      <c r="H10" s="448">
        <v>45000.0</v>
      </c>
      <c r="I10" s="451" t="s">
        <v>399</v>
      </c>
    </row>
    <row r="11" ht="222.75" customHeight="1">
      <c r="A11" s="446" t="s">
        <v>88</v>
      </c>
      <c r="B11" s="447" t="s">
        <v>89</v>
      </c>
      <c r="C11" s="448">
        <v>32000.0</v>
      </c>
      <c r="D11" s="451" t="s">
        <v>400</v>
      </c>
      <c r="E11" s="448">
        <v>32000.0</v>
      </c>
      <c r="F11" s="450" t="s">
        <v>398</v>
      </c>
      <c r="G11" s="451" t="s">
        <v>395</v>
      </c>
      <c r="H11" s="448">
        <v>32000.0</v>
      </c>
      <c r="I11" s="451" t="s">
        <v>401</v>
      </c>
    </row>
    <row r="12" ht="107.25" customHeight="1">
      <c r="A12" s="446" t="s">
        <v>98</v>
      </c>
      <c r="B12" s="447" t="s">
        <v>99</v>
      </c>
      <c r="C12" s="448">
        <v>120000.0</v>
      </c>
      <c r="D12" s="451" t="s">
        <v>402</v>
      </c>
      <c r="E12" s="448">
        <v>120000.0</v>
      </c>
      <c r="F12" s="449" t="s">
        <v>403</v>
      </c>
      <c r="G12" s="449" t="s">
        <v>404</v>
      </c>
      <c r="H12" s="448">
        <v>120000.0</v>
      </c>
      <c r="I12" s="450" t="s">
        <v>405</v>
      </c>
    </row>
    <row r="13" ht="123.75" customHeight="1">
      <c r="A13" s="446" t="s">
        <v>100</v>
      </c>
      <c r="B13" s="447" t="s">
        <v>101</v>
      </c>
      <c r="C13" s="448">
        <v>120000.0</v>
      </c>
      <c r="D13" s="452" t="s">
        <v>406</v>
      </c>
      <c r="E13" s="448">
        <v>120000.0</v>
      </c>
      <c r="F13" s="449" t="s">
        <v>407</v>
      </c>
      <c r="G13" s="449" t="s">
        <v>404</v>
      </c>
      <c r="H13" s="448">
        <v>120000.0</v>
      </c>
      <c r="I13" s="450" t="s">
        <v>408</v>
      </c>
    </row>
    <row r="14">
      <c r="A14" s="453" t="s">
        <v>106</v>
      </c>
      <c r="B14" s="454" t="s">
        <v>409</v>
      </c>
      <c r="C14" s="455">
        <v>30140.0</v>
      </c>
      <c r="D14" s="456"/>
      <c r="E14" s="455">
        <v>30140.0</v>
      </c>
      <c r="F14" s="457"/>
      <c r="G14" s="457"/>
      <c r="H14" s="455">
        <v>30140.0</v>
      </c>
      <c r="I14" s="456" t="s">
        <v>410</v>
      </c>
      <c r="J14" s="458"/>
    </row>
    <row r="15">
      <c r="A15" s="446" t="s">
        <v>113</v>
      </c>
      <c r="B15" s="459" t="s">
        <v>114</v>
      </c>
      <c r="C15" s="448">
        <v>40000.0</v>
      </c>
      <c r="D15" s="451" t="s">
        <v>411</v>
      </c>
      <c r="E15" s="448">
        <v>40000.0</v>
      </c>
      <c r="F15" s="449" t="s">
        <v>412</v>
      </c>
      <c r="G15" s="449" t="s">
        <v>413</v>
      </c>
      <c r="H15" s="448">
        <v>40000.0</v>
      </c>
      <c r="I15" s="451" t="s">
        <v>414</v>
      </c>
    </row>
    <row r="16">
      <c r="A16" s="446" t="s">
        <v>115</v>
      </c>
      <c r="B16" s="447" t="s">
        <v>116</v>
      </c>
      <c r="C16" s="448">
        <v>50000.0</v>
      </c>
      <c r="D16" s="449" t="s">
        <v>415</v>
      </c>
      <c r="E16" s="448">
        <v>50000.0</v>
      </c>
      <c r="F16" s="449" t="s">
        <v>416</v>
      </c>
      <c r="G16" s="460" t="s">
        <v>417</v>
      </c>
      <c r="H16" s="448">
        <v>50000.0</v>
      </c>
      <c r="I16" s="451" t="s">
        <v>418</v>
      </c>
    </row>
    <row r="17">
      <c r="A17" s="446" t="s">
        <v>117</v>
      </c>
      <c r="B17" s="459" t="s">
        <v>118</v>
      </c>
      <c r="C17" s="448">
        <v>75000.0</v>
      </c>
      <c r="D17" s="449" t="s">
        <v>419</v>
      </c>
      <c r="E17" s="448">
        <v>75000.0</v>
      </c>
      <c r="F17" s="449" t="s">
        <v>420</v>
      </c>
      <c r="G17" s="460" t="s">
        <v>421</v>
      </c>
      <c r="H17" s="448">
        <v>75000.0</v>
      </c>
      <c r="I17" s="451" t="s">
        <v>422</v>
      </c>
    </row>
    <row r="18">
      <c r="A18" s="446" t="s">
        <v>119</v>
      </c>
      <c r="B18" s="459" t="s">
        <v>120</v>
      </c>
      <c r="C18" s="448">
        <v>50000.0</v>
      </c>
      <c r="D18" s="449" t="s">
        <v>423</v>
      </c>
      <c r="E18" s="448">
        <v>50000.0</v>
      </c>
      <c r="F18" s="449" t="s">
        <v>424</v>
      </c>
      <c r="G18" s="449" t="s">
        <v>425</v>
      </c>
      <c r="H18" s="448">
        <v>50000.0</v>
      </c>
      <c r="I18" s="461" t="s">
        <v>426</v>
      </c>
    </row>
    <row r="19">
      <c r="A19" s="446" t="s">
        <v>125</v>
      </c>
      <c r="B19" s="462" t="s">
        <v>126</v>
      </c>
      <c r="C19" s="463">
        <v>17500.0</v>
      </c>
      <c r="D19" s="449" t="s">
        <v>393</v>
      </c>
      <c r="E19" s="463">
        <v>11547.89</v>
      </c>
      <c r="F19" s="452" t="s">
        <v>427</v>
      </c>
      <c r="G19" s="450" t="s">
        <v>428</v>
      </c>
      <c r="H19" s="463">
        <v>11547.89</v>
      </c>
      <c r="I19" s="451" t="s">
        <v>429</v>
      </c>
    </row>
    <row r="20">
      <c r="A20" s="446" t="s">
        <v>129</v>
      </c>
      <c r="B20" s="462" t="s">
        <v>130</v>
      </c>
      <c r="C20" s="463">
        <v>7000.0</v>
      </c>
      <c r="D20" s="449" t="s">
        <v>393</v>
      </c>
      <c r="E20" s="463">
        <v>0.0</v>
      </c>
      <c r="F20" s="451"/>
      <c r="G20" s="464"/>
      <c r="H20" s="463">
        <v>0.0</v>
      </c>
      <c r="I20" s="451"/>
    </row>
    <row r="21">
      <c r="A21" s="446" t="s">
        <v>135</v>
      </c>
      <c r="B21" s="462" t="s">
        <v>136</v>
      </c>
      <c r="C21" s="463">
        <v>23100.0</v>
      </c>
      <c r="D21" s="449" t="s">
        <v>393</v>
      </c>
      <c r="E21" s="463">
        <v>32706.55</v>
      </c>
      <c r="F21" s="452" t="s">
        <v>430</v>
      </c>
      <c r="G21" s="452" t="s">
        <v>430</v>
      </c>
      <c r="H21" s="463">
        <v>32706.55</v>
      </c>
      <c r="I21" s="452" t="s">
        <v>431</v>
      </c>
    </row>
    <row r="22">
      <c r="A22" s="446" t="s">
        <v>144</v>
      </c>
      <c r="B22" s="462" t="s">
        <v>145</v>
      </c>
      <c r="C22" s="448">
        <v>9520.0</v>
      </c>
      <c r="D22" s="449" t="s">
        <v>393</v>
      </c>
      <c r="E22" s="463">
        <v>22697.38</v>
      </c>
      <c r="F22" s="450" t="s">
        <v>432</v>
      </c>
      <c r="G22" s="450" t="s">
        <v>433</v>
      </c>
      <c r="H22" s="463">
        <v>22697.38</v>
      </c>
      <c r="I22" s="452" t="s">
        <v>434</v>
      </c>
    </row>
    <row r="23">
      <c r="A23" s="465" t="s">
        <v>249</v>
      </c>
      <c r="B23" s="466" t="s">
        <v>250</v>
      </c>
      <c r="C23" s="467">
        <v>20000.0</v>
      </c>
      <c r="D23" s="457" t="s">
        <v>435</v>
      </c>
      <c r="E23" s="455">
        <v>2500.0</v>
      </c>
      <c r="F23" s="457" t="s">
        <v>436</v>
      </c>
      <c r="G23" s="468" t="s">
        <v>437</v>
      </c>
      <c r="H23" s="455">
        <v>2500.0</v>
      </c>
      <c r="I23" s="456" t="s">
        <v>438</v>
      </c>
    </row>
    <row r="24">
      <c r="A24" s="469"/>
      <c r="B24" s="469"/>
      <c r="C24" s="469"/>
      <c r="D24" s="457" t="s">
        <v>439</v>
      </c>
      <c r="E24" s="455">
        <v>17600.0</v>
      </c>
      <c r="F24" s="449" t="s">
        <v>440</v>
      </c>
      <c r="G24" s="449" t="s">
        <v>441</v>
      </c>
      <c r="H24" s="455">
        <v>17600.0</v>
      </c>
      <c r="I24" s="456" t="s">
        <v>442</v>
      </c>
      <c r="J24" s="458"/>
    </row>
    <row r="25">
      <c r="A25" s="453" t="s">
        <v>255</v>
      </c>
      <c r="B25" s="470" t="s">
        <v>256</v>
      </c>
      <c r="C25" s="448">
        <v>58320.0</v>
      </c>
      <c r="D25" s="451" t="s">
        <v>443</v>
      </c>
      <c r="E25" s="448">
        <v>58320.0</v>
      </c>
      <c r="F25" s="449" t="s">
        <v>444</v>
      </c>
      <c r="G25" s="450" t="s">
        <v>445</v>
      </c>
      <c r="H25" s="448">
        <v>58320.0</v>
      </c>
      <c r="I25" s="451" t="s">
        <v>446</v>
      </c>
    </row>
    <row r="26">
      <c r="A26" s="453" t="s">
        <v>257</v>
      </c>
      <c r="B26" s="471" t="s">
        <v>258</v>
      </c>
      <c r="C26" s="448">
        <v>9000.0</v>
      </c>
      <c r="D26" s="451" t="s">
        <v>443</v>
      </c>
      <c r="E26" s="448">
        <v>9000.0</v>
      </c>
      <c r="F26" s="449" t="s">
        <v>447</v>
      </c>
      <c r="G26" s="450" t="s">
        <v>448</v>
      </c>
      <c r="H26" s="448">
        <v>9000.0</v>
      </c>
      <c r="I26" s="451" t="s">
        <v>449</v>
      </c>
    </row>
    <row r="27">
      <c r="A27" s="446" t="s">
        <v>269</v>
      </c>
      <c r="B27" s="447" t="s">
        <v>270</v>
      </c>
      <c r="C27" s="448">
        <v>6300.0</v>
      </c>
      <c r="D27" s="449" t="s">
        <v>450</v>
      </c>
      <c r="E27" s="448">
        <v>6300.0</v>
      </c>
      <c r="F27" s="449" t="s">
        <v>451</v>
      </c>
      <c r="G27" s="450" t="s">
        <v>452</v>
      </c>
      <c r="H27" s="448">
        <v>6300.0</v>
      </c>
      <c r="I27" s="451" t="s">
        <v>453</v>
      </c>
    </row>
    <row r="28">
      <c r="A28" s="446" t="s">
        <v>272</v>
      </c>
      <c r="B28" s="447" t="s">
        <v>273</v>
      </c>
      <c r="C28" s="448">
        <v>9000.0</v>
      </c>
      <c r="D28" s="472" t="s">
        <v>454</v>
      </c>
      <c r="E28" s="448">
        <v>9000.0</v>
      </c>
      <c r="F28" s="449" t="s">
        <v>455</v>
      </c>
      <c r="G28" s="450" t="s">
        <v>456</v>
      </c>
      <c r="H28" s="448">
        <v>9000.0</v>
      </c>
      <c r="I28" s="451" t="s">
        <v>457</v>
      </c>
    </row>
    <row r="29">
      <c r="A29" s="446" t="s">
        <v>274</v>
      </c>
      <c r="B29" s="447" t="s">
        <v>275</v>
      </c>
      <c r="C29" s="448">
        <v>19300.0</v>
      </c>
      <c r="D29" s="472" t="s">
        <v>454</v>
      </c>
      <c r="E29" s="448">
        <v>19300.0</v>
      </c>
      <c r="F29" s="449" t="s">
        <v>455</v>
      </c>
      <c r="G29" s="450" t="s">
        <v>458</v>
      </c>
      <c r="H29" s="448">
        <v>19300.0</v>
      </c>
      <c r="I29" s="451" t="s">
        <v>459</v>
      </c>
    </row>
    <row r="30">
      <c r="A30" s="446" t="s">
        <v>276</v>
      </c>
      <c r="B30" s="447" t="s">
        <v>277</v>
      </c>
      <c r="C30" s="448">
        <v>23400.0</v>
      </c>
      <c r="D30" s="449" t="s">
        <v>460</v>
      </c>
      <c r="E30" s="448">
        <v>23400.0</v>
      </c>
      <c r="F30" s="449" t="s">
        <v>461</v>
      </c>
      <c r="G30" s="450" t="s">
        <v>462</v>
      </c>
      <c r="H30" s="448">
        <v>23400.0</v>
      </c>
      <c r="I30" s="451" t="s">
        <v>463</v>
      </c>
    </row>
    <row r="31">
      <c r="A31" s="446" t="s">
        <v>278</v>
      </c>
      <c r="B31" s="447" t="s">
        <v>279</v>
      </c>
      <c r="C31" s="448">
        <v>296000.0</v>
      </c>
      <c r="D31" s="449" t="s">
        <v>464</v>
      </c>
      <c r="E31" s="448">
        <v>296000.0</v>
      </c>
      <c r="F31" s="460" t="s">
        <v>465</v>
      </c>
      <c r="G31" s="473" t="s">
        <v>466</v>
      </c>
      <c r="H31" s="448">
        <v>296000.0</v>
      </c>
      <c r="I31" s="451" t="s">
        <v>467</v>
      </c>
    </row>
    <row r="32">
      <c r="A32" s="446" t="s">
        <v>281</v>
      </c>
      <c r="B32" s="447" t="s">
        <v>282</v>
      </c>
      <c r="C32" s="448">
        <v>18000.0</v>
      </c>
      <c r="D32" s="472" t="s">
        <v>454</v>
      </c>
      <c r="E32" s="448">
        <v>18000.0</v>
      </c>
      <c r="F32" s="449" t="s">
        <v>468</v>
      </c>
      <c r="G32" s="450" t="s">
        <v>469</v>
      </c>
      <c r="H32" s="448">
        <v>18000.0</v>
      </c>
      <c r="I32" s="451" t="s">
        <v>470</v>
      </c>
    </row>
    <row r="33">
      <c r="A33" s="474" t="s">
        <v>471</v>
      </c>
      <c r="B33" s="447" t="s">
        <v>284</v>
      </c>
      <c r="C33" s="448">
        <v>12600.0</v>
      </c>
      <c r="D33" s="449" t="s">
        <v>472</v>
      </c>
      <c r="E33" s="448">
        <v>12600.0</v>
      </c>
      <c r="F33" s="449" t="s">
        <v>473</v>
      </c>
      <c r="G33" s="450" t="s">
        <v>474</v>
      </c>
      <c r="H33" s="448">
        <v>12600.0</v>
      </c>
      <c r="I33" s="451" t="s">
        <v>475</v>
      </c>
    </row>
    <row r="34">
      <c r="A34" s="474" t="s">
        <v>476</v>
      </c>
      <c r="B34" s="447" t="s">
        <v>286</v>
      </c>
      <c r="C34" s="448">
        <v>8100.0</v>
      </c>
      <c r="D34" s="449" t="s">
        <v>460</v>
      </c>
      <c r="E34" s="448">
        <v>8100.0</v>
      </c>
      <c r="F34" s="449" t="s">
        <v>477</v>
      </c>
      <c r="G34" s="450" t="s">
        <v>478</v>
      </c>
      <c r="H34" s="448">
        <v>8100.0</v>
      </c>
      <c r="I34" s="451" t="s">
        <v>479</v>
      </c>
    </row>
    <row r="35">
      <c r="A35" s="474" t="s">
        <v>480</v>
      </c>
      <c r="B35" s="447" t="s">
        <v>288</v>
      </c>
      <c r="C35" s="448">
        <v>8100.0</v>
      </c>
      <c r="D35" s="449" t="s">
        <v>460</v>
      </c>
      <c r="E35" s="448">
        <v>8100.0</v>
      </c>
      <c r="F35" s="449" t="s">
        <v>481</v>
      </c>
      <c r="G35" s="450" t="s">
        <v>482</v>
      </c>
      <c r="H35" s="448">
        <v>8100.0</v>
      </c>
      <c r="I35" s="451" t="s">
        <v>483</v>
      </c>
    </row>
    <row r="36">
      <c r="A36" s="475">
        <v>43839.0</v>
      </c>
      <c r="B36" s="466" t="s">
        <v>295</v>
      </c>
      <c r="C36" s="467">
        <v>10000.0</v>
      </c>
      <c r="D36" s="456" t="s">
        <v>484</v>
      </c>
      <c r="E36" s="455">
        <v>4500.0</v>
      </c>
      <c r="F36" s="457" t="s">
        <v>485</v>
      </c>
      <c r="G36" s="468" t="s">
        <v>486</v>
      </c>
      <c r="H36" s="448">
        <v>4500.0</v>
      </c>
      <c r="I36" s="451" t="s">
        <v>487</v>
      </c>
    </row>
    <row r="37">
      <c r="A37" s="469"/>
      <c r="B37" s="469"/>
      <c r="C37" s="469"/>
      <c r="D37" s="449" t="s">
        <v>488</v>
      </c>
      <c r="E37" s="448">
        <v>5500.0</v>
      </c>
      <c r="F37" s="457" t="s">
        <v>489</v>
      </c>
      <c r="G37" s="468" t="s">
        <v>490</v>
      </c>
      <c r="H37" s="448">
        <v>5500.0</v>
      </c>
      <c r="I37" s="451" t="s">
        <v>491</v>
      </c>
    </row>
    <row r="38">
      <c r="A38" s="476">
        <v>43870.0</v>
      </c>
      <c r="B38" s="447" t="s">
        <v>295</v>
      </c>
      <c r="C38" s="448">
        <v>26250.0</v>
      </c>
      <c r="D38" s="449" t="s">
        <v>492</v>
      </c>
      <c r="E38" s="448">
        <v>26250.0</v>
      </c>
      <c r="F38" s="449" t="s">
        <v>493</v>
      </c>
      <c r="G38" s="450" t="s">
        <v>494</v>
      </c>
      <c r="H38" s="448">
        <v>26250.0</v>
      </c>
      <c r="I38" s="450" t="s">
        <v>495</v>
      </c>
    </row>
    <row r="39">
      <c r="A39" s="477" t="s">
        <v>496</v>
      </c>
      <c r="B39" s="466" t="s">
        <v>297</v>
      </c>
      <c r="C39" s="467">
        <v>115000.0</v>
      </c>
      <c r="D39" s="478" t="s">
        <v>497</v>
      </c>
      <c r="E39" s="455">
        <v>33876.0</v>
      </c>
      <c r="F39" s="468" t="s">
        <v>498</v>
      </c>
      <c r="G39" s="456" t="s">
        <v>499</v>
      </c>
      <c r="H39" s="455">
        <v>33876.0</v>
      </c>
      <c r="I39" s="451" t="s">
        <v>500</v>
      </c>
    </row>
    <row r="40">
      <c r="A40" s="479"/>
      <c r="B40" s="479"/>
      <c r="C40" s="479"/>
      <c r="D40" s="480" t="s">
        <v>443</v>
      </c>
      <c r="E40" s="455">
        <v>54000.0</v>
      </c>
      <c r="F40" s="478" t="s">
        <v>501</v>
      </c>
      <c r="G40" s="481" t="s">
        <v>502</v>
      </c>
      <c r="H40" s="455">
        <v>54000.0</v>
      </c>
      <c r="I40" s="451"/>
    </row>
    <row r="41" ht="62.25" customHeight="1">
      <c r="A41" s="479"/>
      <c r="B41" s="479"/>
      <c r="C41" s="479"/>
      <c r="D41" s="456" t="s">
        <v>484</v>
      </c>
      <c r="E41" s="455">
        <v>20000.0</v>
      </c>
      <c r="F41" s="449" t="s">
        <v>503</v>
      </c>
      <c r="G41" s="449" t="s">
        <v>504</v>
      </c>
      <c r="H41" s="455">
        <v>20000.0</v>
      </c>
      <c r="I41" s="451" t="s">
        <v>505</v>
      </c>
    </row>
    <row r="42" ht="48.75" customHeight="1">
      <c r="A42" s="479"/>
      <c r="B42" s="479"/>
      <c r="C42" s="479"/>
      <c r="D42" s="468" t="s">
        <v>506</v>
      </c>
      <c r="E42" s="455">
        <v>6520.0</v>
      </c>
      <c r="F42" s="468" t="s">
        <v>507</v>
      </c>
      <c r="G42" s="468" t="s">
        <v>508</v>
      </c>
      <c r="H42" s="455">
        <v>6520.0</v>
      </c>
      <c r="I42" s="456" t="s">
        <v>509</v>
      </c>
    </row>
    <row r="43" ht="48.75" customHeight="1">
      <c r="A43" s="469"/>
      <c r="B43" s="469"/>
      <c r="C43" s="469"/>
      <c r="D43" s="468" t="s">
        <v>506</v>
      </c>
      <c r="E43" s="455">
        <v>2908.0</v>
      </c>
      <c r="F43" s="468" t="s">
        <v>510</v>
      </c>
      <c r="G43" s="468" t="s">
        <v>511</v>
      </c>
      <c r="H43" s="455">
        <v>2908.0</v>
      </c>
      <c r="I43" s="456" t="s">
        <v>512</v>
      </c>
    </row>
    <row r="44" ht="48.75" customHeight="1">
      <c r="A44" s="482">
        <v>44325.0</v>
      </c>
      <c r="B44" s="470" t="s">
        <v>298</v>
      </c>
      <c r="C44" s="455">
        <v>110000.0</v>
      </c>
      <c r="D44" s="456" t="s">
        <v>513</v>
      </c>
      <c r="E44" s="455">
        <v>99999.61</v>
      </c>
      <c r="F44" s="480" t="s">
        <v>514</v>
      </c>
      <c r="G44" s="483" t="s">
        <v>515</v>
      </c>
      <c r="H44" s="455">
        <v>99999.61</v>
      </c>
      <c r="I44" s="451" t="s">
        <v>516</v>
      </c>
    </row>
    <row r="45">
      <c r="A45" s="482">
        <v>44356.0</v>
      </c>
      <c r="B45" s="470" t="s">
        <v>300</v>
      </c>
      <c r="C45" s="448">
        <v>28000.0</v>
      </c>
      <c r="D45" s="451" t="s">
        <v>517</v>
      </c>
      <c r="E45" s="448">
        <v>28000.0</v>
      </c>
      <c r="F45" s="449" t="s">
        <v>518</v>
      </c>
      <c r="G45" s="456" t="s">
        <v>519</v>
      </c>
      <c r="H45" s="448">
        <v>28000.0</v>
      </c>
      <c r="I45" s="450" t="s">
        <v>520</v>
      </c>
      <c r="J45" s="458"/>
    </row>
    <row r="46">
      <c r="A46" s="482">
        <v>44386.0</v>
      </c>
      <c r="B46" s="470" t="s">
        <v>300</v>
      </c>
      <c r="C46" s="448">
        <v>105000.0</v>
      </c>
      <c r="D46" s="451" t="s">
        <v>521</v>
      </c>
      <c r="E46" s="448">
        <v>105000.0</v>
      </c>
      <c r="F46" s="449" t="s">
        <v>518</v>
      </c>
      <c r="G46" s="456" t="s">
        <v>519</v>
      </c>
      <c r="H46" s="448">
        <v>105000.0</v>
      </c>
      <c r="I46" s="450" t="s">
        <v>520</v>
      </c>
      <c r="J46" s="458"/>
    </row>
    <row r="47">
      <c r="A47" s="482">
        <v>44417.0</v>
      </c>
      <c r="B47" s="470" t="s">
        <v>300</v>
      </c>
      <c r="C47" s="448">
        <v>14000.0</v>
      </c>
      <c r="D47" s="451" t="s">
        <v>521</v>
      </c>
      <c r="E47" s="448">
        <v>14000.0</v>
      </c>
      <c r="F47" s="449" t="s">
        <v>518</v>
      </c>
      <c r="G47" s="456" t="s">
        <v>519</v>
      </c>
      <c r="H47" s="448">
        <v>14000.0</v>
      </c>
      <c r="I47" s="450" t="s">
        <v>520</v>
      </c>
      <c r="J47" s="458"/>
    </row>
    <row r="48">
      <c r="A48" s="482">
        <v>44448.0</v>
      </c>
      <c r="B48" s="470" t="s">
        <v>300</v>
      </c>
      <c r="C48" s="448">
        <v>53000.0</v>
      </c>
      <c r="D48" s="451" t="s">
        <v>443</v>
      </c>
      <c r="E48" s="448">
        <v>53000.0</v>
      </c>
      <c r="F48" s="449" t="s">
        <v>522</v>
      </c>
      <c r="G48" s="450" t="s">
        <v>523</v>
      </c>
      <c r="H48" s="448">
        <v>53000.0</v>
      </c>
      <c r="I48" s="451" t="s">
        <v>524</v>
      </c>
      <c r="J48" s="458"/>
    </row>
    <row r="49">
      <c r="A49" s="482">
        <v>44478.0</v>
      </c>
      <c r="B49" s="470" t="s">
        <v>300</v>
      </c>
      <c r="C49" s="448">
        <v>105000.0</v>
      </c>
      <c r="D49" s="451" t="s">
        <v>443</v>
      </c>
      <c r="E49" s="448">
        <v>105000.0</v>
      </c>
      <c r="F49" s="449" t="s">
        <v>522</v>
      </c>
      <c r="G49" s="450" t="s">
        <v>523</v>
      </c>
      <c r="H49" s="448">
        <v>105000.0</v>
      </c>
      <c r="I49" s="451" t="s">
        <v>524</v>
      </c>
      <c r="J49" s="458"/>
    </row>
    <row r="50">
      <c r="A50" s="482">
        <v>44509.0</v>
      </c>
      <c r="B50" s="447" t="s">
        <v>301</v>
      </c>
      <c r="C50" s="448">
        <v>45000.0</v>
      </c>
      <c r="D50" s="449" t="s">
        <v>525</v>
      </c>
      <c r="E50" s="448">
        <v>45000.0</v>
      </c>
      <c r="F50" s="449" t="s">
        <v>526</v>
      </c>
      <c r="G50" s="449" t="s">
        <v>527</v>
      </c>
      <c r="H50" s="448">
        <v>45000.0</v>
      </c>
      <c r="I50" s="451" t="s">
        <v>528</v>
      </c>
    </row>
    <row r="51" ht="63.0" customHeight="1">
      <c r="A51" s="484" t="s">
        <v>303</v>
      </c>
      <c r="B51" s="485" t="s">
        <v>529</v>
      </c>
      <c r="C51" s="448">
        <v>20000.0</v>
      </c>
      <c r="D51" s="450" t="s">
        <v>530</v>
      </c>
      <c r="E51" s="448">
        <v>20000.0</v>
      </c>
      <c r="F51" s="449" t="s">
        <v>531</v>
      </c>
      <c r="G51" s="450" t="s">
        <v>532</v>
      </c>
      <c r="H51" s="448">
        <v>20000.0</v>
      </c>
      <c r="I51" s="451" t="s">
        <v>533</v>
      </c>
    </row>
    <row r="52" ht="57.75" customHeight="1">
      <c r="A52" s="476">
        <v>43840.0</v>
      </c>
      <c r="B52" s="447" t="s">
        <v>309</v>
      </c>
      <c r="C52" s="448">
        <v>22000.0</v>
      </c>
      <c r="D52" s="450" t="s">
        <v>530</v>
      </c>
      <c r="E52" s="448">
        <v>22000.0</v>
      </c>
      <c r="F52" s="449" t="s">
        <v>534</v>
      </c>
      <c r="G52" s="450" t="s">
        <v>535</v>
      </c>
      <c r="H52" s="448">
        <v>22000.0</v>
      </c>
      <c r="I52" s="451"/>
    </row>
    <row r="53">
      <c r="A53" s="476">
        <v>43842.0</v>
      </c>
      <c r="B53" s="447" t="s">
        <v>317</v>
      </c>
      <c r="C53" s="448">
        <v>27000.0</v>
      </c>
      <c r="D53" s="449" t="s">
        <v>492</v>
      </c>
      <c r="E53" s="448">
        <v>27000.0</v>
      </c>
      <c r="F53" s="449" t="s">
        <v>493</v>
      </c>
      <c r="G53" s="450" t="s">
        <v>536</v>
      </c>
      <c r="H53" s="448">
        <v>27000.0</v>
      </c>
      <c r="I53" s="450" t="s">
        <v>495</v>
      </c>
    </row>
    <row r="54">
      <c r="A54" s="476">
        <v>43873.0</v>
      </c>
      <c r="B54" s="470" t="s">
        <v>319</v>
      </c>
      <c r="C54" s="448">
        <v>30800.0</v>
      </c>
      <c r="D54" s="452" t="s">
        <v>537</v>
      </c>
      <c r="E54" s="448">
        <v>30800.0</v>
      </c>
      <c r="F54" s="449" t="s">
        <v>538</v>
      </c>
      <c r="G54" s="450" t="s">
        <v>539</v>
      </c>
      <c r="H54" s="448">
        <v>30800.0</v>
      </c>
      <c r="I54" s="451" t="s">
        <v>540</v>
      </c>
    </row>
    <row r="55">
      <c r="A55" s="476">
        <v>43902.0</v>
      </c>
      <c r="B55" s="470" t="s">
        <v>320</v>
      </c>
      <c r="C55" s="448">
        <v>61600.0</v>
      </c>
      <c r="D55" s="456" t="s">
        <v>541</v>
      </c>
      <c r="E55" s="448">
        <v>61600.0</v>
      </c>
      <c r="F55" s="449" t="s">
        <v>542</v>
      </c>
      <c r="G55" s="450" t="s">
        <v>543</v>
      </c>
      <c r="H55" s="448">
        <v>61600.0</v>
      </c>
      <c r="I55" s="451" t="s">
        <v>544</v>
      </c>
    </row>
    <row r="56">
      <c r="A56" s="476">
        <v>43933.0</v>
      </c>
      <c r="B56" s="459" t="s">
        <v>320</v>
      </c>
      <c r="C56" s="448">
        <v>12000.0</v>
      </c>
      <c r="D56" s="451" t="s">
        <v>545</v>
      </c>
      <c r="E56" s="448">
        <v>12000.0</v>
      </c>
      <c r="F56" s="449" t="s">
        <v>546</v>
      </c>
      <c r="G56" s="480" t="s">
        <v>547</v>
      </c>
      <c r="H56" s="448">
        <v>12000.0</v>
      </c>
      <c r="I56" s="451" t="s">
        <v>548</v>
      </c>
    </row>
    <row r="57">
      <c r="A57" s="482">
        <v>44328.0</v>
      </c>
      <c r="B57" s="459" t="s">
        <v>321</v>
      </c>
      <c r="C57" s="448">
        <v>6776.0</v>
      </c>
      <c r="D57" s="464"/>
      <c r="E57" s="463">
        <v>6776.0</v>
      </c>
      <c r="F57" s="464"/>
      <c r="G57" s="464"/>
      <c r="H57" s="463">
        <v>6776.0</v>
      </c>
      <c r="I57" s="451" t="s">
        <v>549</v>
      </c>
    </row>
    <row r="58">
      <c r="A58" s="446" t="s">
        <v>328</v>
      </c>
      <c r="B58" s="447" t="s">
        <v>329</v>
      </c>
      <c r="C58" s="448">
        <v>50000.0</v>
      </c>
      <c r="D58" s="449" t="s">
        <v>550</v>
      </c>
      <c r="E58" s="448">
        <v>50000.0</v>
      </c>
      <c r="F58" s="449" t="s">
        <v>551</v>
      </c>
      <c r="G58" s="460" t="s">
        <v>552</v>
      </c>
      <c r="H58" s="448">
        <v>50000.0</v>
      </c>
      <c r="I58" s="451" t="s">
        <v>553</v>
      </c>
    </row>
    <row r="59">
      <c r="A59" s="446" t="s">
        <v>332</v>
      </c>
      <c r="B59" s="447" t="s">
        <v>333</v>
      </c>
      <c r="C59" s="448">
        <v>33600.0</v>
      </c>
      <c r="D59" s="450" t="s">
        <v>554</v>
      </c>
      <c r="E59" s="448">
        <v>33600.0</v>
      </c>
      <c r="F59" s="449" t="s">
        <v>555</v>
      </c>
      <c r="G59" s="450" t="s">
        <v>556</v>
      </c>
      <c r="H59" s="448">
        <v>33600.0</v>
      </c>
      <c r="I59" s="451" t="s">
        <v>557</v>
      </c>
    </row>
    <row r="60">
      <c r="A60" s="474" t="s">
        <v>334</v>
      </c>
      <c r="B60" s="447" t="s">
        <v>335</v>
      </c>
      <c r="C60" s="448">
        <v>30000.0</v>
      </c>
      <c r="D60" s="450" t="s">
        <v>530</v>
      </c>
      <c r="E60" s="448">
        <v>30000.0</v>
      </c>
      <c r="F60" s="449" t="s">
        <v>558</v>
      </c>
      <c r="G60" s="450" t="s">
        <v>559</v>
      </c>
      <c r="H60" s="448">
        <v>30000.0</v>
      </c>
      <c r="I60" s="451" t="s">
        <v>560</v>
      </c>
    </row>
    <row r="61">
      <c r="A61" s="446" t="s">
        <v>339</v>
      </c>
      <c r="B61" s="470" t="s">
        <v>340</v>
      </c>
      <c r="C61" s="448">
        <v>7200.0</v>
      </c>
      <c r="D61" s="449" t="s">
        <v>460</v>
      </c>
      <c r="E61" s="448">
        <v>7200.0</v>
      </c>
      <c r="F61" s="449" t="s">
        <v>561</v>
      </c>
      <c r="G61" s="450" t="s">
        <v>562</v>
      </c>
      <c r="H61" s="448">
        <v>7200.0</v>
      </c>
      <c r="I61" s="451" t="s">
        <v>563</v>
      </c>
    </row>
    <row r="62" ht="58.5" customHeight="1">
      <c r="A62" s="446" t="s">
        <v>341</v>
      </c>
      <c r="B62" s="447" t="s">
        <v>342</v>
      </c>
      <c r="C62" s="448">
        <v>40700.0</v>
      </c>
      <c r="D62" s="451" t="s">
        <v>545</v>
      </c>
      <c r="E62" s="448">
        <v>40700.0</v>
      </c>
      <c r="F62" s="449" t="s">
        <v>564</v>
      </c>
      <c r="G62" s="480" t="s">
        <v>565</v>
      </c>
      <c r="H62" s="448">
        <v>40700.0</v>
      </c>
      <c r="I62" s="451" t="s">
        <v>566</v>
      </c>
    </row>
    <row r="63">
      <c r="A63" s="446" t="s">
        <v>356</v>
      </c>
      <c r="B63" s="486" t="s">
        <v>357</v>
      </c>
      <c r="C63" s="455">
        <v>8750.0</v>
      </c>
      <c r="D63" s="464"/>
      <c r="E63" s="463">
        <v>4367.06</v>
      </c>
      <c r="F63" s="464"/>
      <c r="G63" s="464"/>
      <c r="H63" s="463">
        <v>4367.06</v>
      </c>
      <c r="I63" s="487" t="s">
        <v>567</v>
      </c>
    </row>
    <row r="64">
      <c r="A64" s="446" t="s">
        <v>359</v>
      </c>
      <c r="B64" s="488" t="s">
        <v>360</v>
      </c>
      <c r="C64" s="455">
        <v>2500.0</v>
      </c>
      <c r="D64" s="464"/>
      <c r="E64" s="455">
        <v>1385.6</v>
      </c>
      <c r="F64" s="489"/>
      <c r="G64" s="489"/>
      <c r="H64" s="455">
        <f>E64</f>
        <v>1385.6</v>
      </c>
      <c r="I64" s="490" t="s">
        <v>568</v>
      </c>
    </row>
    <row r="65">
      <c r="A65" s="446" t="s">
        <v>365</v>
      </c>
      <c r="B65" s="470" t="s">
        <v>366</v>
      </c>
      <c r="C65" s="448">
        <v>50400.0</v>
      </c>
      <c r="D65" s="449" t="s">
        <v>492</v>
      </c>
      <c r="E65" s="448">
        <v>50400.0</v>
      </c>
      <c r="F65" s="449" t="s">
        <v>493</v>
      </c>
      <c r="G65" s="450" t="s">
        <v>569</v>
      </c>
      <c r="H65" s="448">
        <v>50400.0</v>
      </c>
      <c r="I65" s="450" t="s">
        <v>495</v>
      </c>
    </row>
    <row r="66">
      <c r="A66" s="446" t="s">
        <v>367</v>
      </c>
      <c r="B66" s="447" t="s">
        <v>368</v>
      </c>
      <c r="C66" s="448">
        <v>72000.0</v>
      </c>
      <c r="D66" s="449" t="s">
        <v>492</v>
      </c>
      <c r="E66" s="448">
        <v>72000.0</v>
      </c>
      <c r="F66" s="449" t="s">
        <v>493</v>
      </c>
      <c r="G66" s="450" t="s">
        <v>494</v>
      </c>
      <c r="H66" s="448">
        <v>72000.0</v>
      </c>
      <c r="I66" s="450" t="s">
        <v>495</v>
      </c>
    </row>
    <row r="67" ht="57.75" customHeight="1">
      <c r="A67" s="477" t="s">
        <v>369</v>
      </c>
      <c r="B67" s="491" t="s">
        <v>370</v>
      </c>
      <c r="C67" s="492">
        <v>72000.0</v>
      </c>
      <c r="D67" s="456" t="s">
        <v>570</v>
      </c>
      <c r="E67" s="455">
        <v>13240.64</v>
      </c>
      <c r="F67" s="457" t="s">
        <v>571</v>
      </c>
      <c r="G67" s="457" t="s">
        <v>571</v>
      </c>
      <c r="H67" s="455">
        <v>13240.64</v>
      </c>
      <c r="I67" s="456" t="s">
        <v>572</v>
      </c>
    </row>
    <row r="68" ht="57.75" customHeight="1">
      <c r="A68" s="479"/>
      <c r="B68" s="479"/>
      <c r="C68" s="479"/>
      <c r="D68" s="456" t="s">
        <v>570</v>
      </c>
      <c r="E68" s="455">
        <v>8499.17</v>
      </c>
      <c r="F68" s="457" t="s">
        <v>573</v>
      </c>
      <c r="G68" s="457" t="s">
        <v>573</v>
      </c>
      <c r="H68" s="455">
        <v>8499.17</v>
      </c>
      <c r="I68" s="456" t="s">
        <v>574</v>
      </c>
    </row>
    <row r="69" ht="57.75" customHeight="1">
      <c r="A69" s="479"/>
      <c r="B69" s="479"/>
      <c r="C69" s="479"/>
      <c r="D69" s="449" t="s">
        <v>393</v>
      </c>
      <c r="E69" s="455">
        <v>4743.88</v>
      </c>
      <c r="F69" s="457" t="s">
        <v>575</v>
      </c>
      <c r="G69" s="457" t="s">
        <v>575</v>
      </c>
      <c r="H69" s="455">
        <v>4743.88</v>
      </c>
      <c r="I69" s="456" t="s">
        <v>576</v>
      </c>
    </row>
    <row r="70" ht="57.75" customHeight="1">
      <c r="A70" s="479"/>
      <c r="B70" s="479"/>
      <c r="C70" s="479"/>
      <c r="D70" s="456" t="s">
        <v>570</v>
      </c>
      <c r="E70" s="455">
        <v>1318.13</v>
      </c>
      <c r="F70" s="457" t="s">
        <v>577</v>
      </c>
      <c r="G70" s="457" t="s">
        <v>577</v>
      </c>
      <c r="H70" s="455">
        <v>1318.13</v>
      </c>
      <c r="I70" s="456" t="s">
        <v>578</v>
      </c>
    </row>
    <row r="71" ht="57.75" customHeight="1">
      <c r="A71" s="479"/>
      <c r="B71" s="479"/>
      <c r="C71" s="479"/>
      <c r="D71" s="457" t="s">
        <v>393</v>
      </c>
      <c r="E71" s="455">
        <v>4971.09</v>
      </c>
      <c r="F71" s="457" t="s">
        <v>579</v>
      </c>
      <c r="G71" s="457" t="s">
        <v>579</v>
      </c>
      <c r="H71" s="455">
        <v>4971.09</v>
      </c>
      <c r="I71" s="456" t="s">
        <v>580</v>
      </c>
    </row>
    <row r="72" ht="57.75" customHeight="1">
      <c r="A72" s="479"/>
      <c r="B72" s="479"/>
      <c r="C72" s="479"/>
      <c r="D72" s="457" t="s">
        <v>393</v>
      </c>
      <c r="E72" s="455">
        <v>2496.49</v>
      </c>
      <c r="F72" s="457" t="s">
        <v>581</v>
      </c>
      <c r="G72" s="457" t="s">
        <v>581</v>
      </c>
      <c r="H72" s="455">
        <v>2496.49</v>
      </c>
      <c r="I72" s="483" t="s">
        <v>582</v>
      </c>
    </row>
    <row r="73" ht="57.75" customHeight="1">
      <c r="A73" s="479"/>
      <c r="B73" s="479"/>
      <c r="C73" s="479"/>
      <c r="D73" s="456" t="s">
        <v>570</v>
      </c>
      <c r="E73" s="455">
        <v>1916.5</v>
      </c>
      <c r="F73" s="457" t="s">
        <v>583</v>
      </c>
      <c r="G73" s="457" t="s">
        <v>583</v>
      </c>
      <c r="H73" s="455">
        <v>1916.5</v>
      </c>
      <c r="I73" s="456" t="s">
        <v>584</v>
      </c>
    </row>
    <row r="74" ht="57.75" customHeight="1">
      <c r="A74" s="479"/>
      <c r="B74" s="479"/>
      <c r="C74" s="479"/>
      <c r="D74" s="457" t="s">
        <v>393</v>
      </c>
      <c r="E74" s="455">
        <v>10063.6</v>
      </c>
      <c r="F74" s="472" t="s">
        <v>585</v>
      </c>
      <c r="G74" s="472" t="s">
        <v>585</v>
      </c>
      <c r="H74" s="455">
        <f>E74</f>
        <v>10063.6</v>
      </c>
      <c r="I74" s="456" t="s">
        <v>586</v>
      </c>
    </row>
    <row r="75" ht="57.75" customHeight="1">
      <c r="A75" s="469"/>
      <c r="B75" s="469"/>
      <c r="C75" s="469"/>
      <c r="D75" s="468" t="s">
        <v>587</v>
      </c>
      <c r="E75" s="455">
        <v>28000.0</v>
      </c>
      <c r="F75" s="457" t="s">
        <v>588</v>
      </c>
      <c r="G75" s="457" t="s">
        <v>589</v>
      </c>
      <c r="H75" s="455">
        <v>28000.0</v>
      </c>
      <c r="I75" s="456" t="s">
        <v>590</v>
      </c>
    </row>
    <row r="76" ht="25.5" customHeight="1">
      <c r="A76" s="493" t="s">
        <v>591</v>
      </c>
      <c r="B76" s="440"/>
      <c r="C76" s="494">
        <f>SUM(C9:C75)</f>
        <v>2325956</v>
      </c>
      <c r="D76" s="495"/>
      <c r="E76" s="494">
        <f>SUM(E9:E75)</f>
        <v>2325943.59</v>
      </c>
      <c r="F76" s="495"/>
      <c r="G76" s="495"/>
      <c r="H76" s="494">
        <f>SUM(H9:H75)</f>
        <v>2325943.59</v>
      </c>
      <c r="I76" s="495"/>
    </row>
    <row r="77">
      <c r="C77" s="496"/>
      <c r="E77" s="496"/>
      <c r="H77" s="496"/>
    </row>
    <row r="78">
      <c r="C78" s="496"/>
      <c r="E78" s="496"/>
      <c r="H78" s="496"/>
    </row>
    <row r="79">
      <c r="C79" s="496"/>
      <c r="E79" s="496"/>
      <c r="H79" s="496"/>
    </row>
    <row r="80">
      <c r="C80" s="496"/>
      <c r="E80" s="496"/>
      <c r="H80" s="496"/>
    </row>
    <row r="81">
      <c r="C81" s="496"/>
      <c r="E81" s="496"/>
      <c r="H81" s="496"/>
    </row>
    <row r="82">
      <c r="C82" s="496"/>
      <c r="E82" s="496"/>
      <c r="H82" s="496"/>
    </row>
    <row r="83">
      <c r="C83" s="496"/>
      <c r="E83" s="496"/>
      <c r="H83" s="496"/>
    </row>
    <row r="84">
      <c r="C84" s="496"/>
      <c r="E84" s="496"/>
      <c r="H84" s="496"/>
    </row>
    <row r="85">
      <c r="C85" s="496"/>
      <c r="E85" s="496"/>
      <c r="H85" s="496"/>
    </row>
    <row r="86">
      <c r="C86" s="496"/>
      <c r="E86" s="496"/>
      <c r="H86" s="496"/>
    </row>
    <row r="87">
      <c r="C87" s="496"/>
      <c r="E87" s="496"/>
      <c r="H87" s="496"/>
    </row>
    <row r="88">
      <c r="C88" s="496"/>
      <c r="E88" s="496"/>
      <c r="H88" s="496"/>
    </row>
    <row r="89">
      <c r="C89" s="496"/>
      <c r="E89" s="496"/>
      <c r="H89" s="496"/>
    </row>
    <row r="90">
      <c r="C90" s="496"/>
      <c r="E90" s="496"/>
      <c r="H90" s="496"/>
    </row>
    <row r="91">
      <c r="C91" s="496"/>
      <c r="E91" s="496"/>
      <c r="H91" s="496"/>
    </row>
    <row r="92">
      <c r="C92" s="496"/>
      <c r="E92" s="496"/>
      <c r="H92" s="496"/>
    </row>
    <row r="93">
      <c r="C93" s="496"/>
      <c r="E93" s="496"/>
      <c r="H93" s="496"/>
    </row>
    <row r="94">
      <c r="C94" s="496"/>
      <c r="E94" s="496"/>
      <c r="H94" s="496"/>
    </row>
    <row r="95">
      <c r="C95" s="496"/>
      <c r="E95" s="496"/>
      <c r="H95" s="496"/>
    </row>
    <row r="96">
      <c r="C96" s="496"/>
      <c r="E96" s="496"/>
      <c r="H96" s="496"/>
    </row>
    <row r="97">
      <c r="C97" s="496"/>
      <c r="E97" s="496"/>
      <c r="H97" s="496"/>
    </row>
    <row r="98">
      <c r="C98" s="496"/>
      <c r="E98" s="496"/>
      <c r="H98" s="496"/>
    </row>
    <row r="99">
      <c r="C99" s="496"/>
      <c r="E99" s="496"/>
      <c r="H99" s="496"/>
    </row>
    <row r="100">
      <c r="C100" s="496"/>
      <c r="E100" s="496"/>
      <c r="H100" s="496"/>
    </row>
    <row r="101">
      <c r="C101" s="496"/>
      <c r="E101" s="496"/>
      <c r="H101" s="496"/>
    </row>
    <row r="102">
      <c r="C102" s="496"/>
      <c r="E102" s="496"/>
      <c r="H102" s="496"/>
    </row>
    <row r="103">
      <c r="C103" s="496"/>
      <c r="E103" s="496"/>
      <c r="H103" s="496"/>
    </row>
    <row r="104">
      <c r="C104" s="496"/>
      <c r="E104" s="496"/>
      <c r="H104" s="496"/>
    </row>
    <row r="105">
      <c r="C105" s="496"/>
      <c r="E105" s="496"/>
      <c r="H105" s="496"/>
    </row>
    <row r="106">
      <c r="C106" s="496"/>
      <c r="E106" s="496"/>
      <c r="H106" s="496"/>
    </row>
    <row r="107">
      <c r="C107" s="496"/>
      <c r="E107" s="496"/>
      <c r="H107" s="496"/>
    </row>
    <row r="108">
      <c r="C108" s="496"/>
      <c r="E108" s="496"/>
      <c r="H108" s="496"/>
    </row>
    <row r="109">
      <c r="C109" s="496"/>
      <c r="E109" s="496"/>
      <c r="H109" s="496"/>
    </row>
    <row r="110">
      <c r="C110" s="496"/>
      <c r="E110" s="496"/>
      <c r="H110" s="496"/>
    </row>
    <row r="111">
      <c r="C111" s="496"/>
      <c r="E111" s="496"/>
      <c r="H111" s="496"/>
    </row>
    <row r="112">
      <c r="C112" s="496"/>
      <c r="E112" s="496"/>
      <c r="H112" s="496"/>
    </row>
    <row r="113">
      <c r="C113" s="496"/>
      <c r="E113" s="496"/>
      <c r="H113" s="496"/>
    </row>
    <row r="114">
      <c r="C114" s="496"/>
      <c r="E114" s="496"/>
      <c r="H114" s="496"/>
    </row>
    <row r="115">
      <c r="C115" s="496"/>
      <c r="E115" s="496"/>
      <c r="H115" s="496"/>
    </row>
    <row r="116">
      <c r="C116" s="496"/>
      <c r="E116" s="496"/>
      <c r="H116" s="496"/>
    </row>
    <row r="117">
      <c r="C117" s="496"/>
      <c r="E117" s="496"/>
      <c r="H117" s="496"/>
    </row>
    <row r="118">
      <c r="C118" s="496"/>
      <c r="E118" s="496"/>
      <c r="H118" s="496"/>
    </row>
    <row r="119">
      <c r="C119" s="496"/>
      <c r="E119" s="496"/>
      <c r="H119" s="496"/>
    </row>
    <row r="120">
      <c r="C120" s="496"/>
      <c r="E120" s="496"/>
      <c r="H120" s="496"/>
    </row>
    <row r="121">
      <c r="C121" s="496"/>
      <c r="E121" s="496"/>
      <c r="H121" s="496"/>
    </row>
    <row r="122">
      <c r="C122" s="496"/>
      <c r="E122" s="496"/>
      <c r="H122" s="496"/>
    </row>
    <row r="123">
      <c r="C123" s="496"/>
      <c r="E123" s="496"/>
      <c r="H123" s="496"/>
    </row>
    <row r="124">
      <c r="C124" s="496"/>
      <c r="E124" s="496"/>
      <c r="H124" s="496"/>
    </row>
    <row r="125">
      <c r="C125" s="496"/>
      <c r="E125" s="496"/>
      <c r="H125" s="496"/>
    </row>
    <row r="126">
      <c r="C126" s="496"/>
      <c r="E126" s="496"/>
      <c r="H126" s="496"/>
    </row>
    <row r="127">
      <c r="C127" s="496"/>
      <c r="E127" s="496"/>
      <c r="H127" s="496"/>
    </row>
    <row r="128">
      <c r="C128" s="496"/>
      <c r="E128" s="496"/>
      <c r="H128" s="496"/>
    </row>
    <row r="129">
      <c r="C129" s="496"/>
      <c r="E129" s="496"/>
      <c r="H129" s="496"/>
    </row>
    <row r="130">
      <c r="C130" s="496"/>
      <c r="E130" s="496"/>
      <c r="H130" s="496"/>
    </row>
    <row r="131">
      <c r="C131" s="496"/>
      <c r="E131" s="496"/>
      <c r="H131" s="496"/>
    </row>
    <row r="132">
      <c r="C132" s="496"/>
      <c r="E132" s="496"/>
      <c r="H132" s="496"/>
    </row>
    <row r="133">
      <c r="C133" s="496"/>
      <c r="E133" s="496"/>
      <c r="H133" s="496"/>
    </row>
    <row r="134">
      <c r="C134" s="496"/>
      <c r="E134" s="496"/>
      <c r="H134" s="496"/>
    </row>
    <row r="135">
      <c r="C135" s="496"/>
      <c r="E135" s="496"/>
      <c r="H135" s="496"/>
    </row>
    <row r="136">
      <c r="C136" s="496"/>
      <c r="E136" s="496"/>
      <c r="H136" s="496"/>
    </row>
    <row r="137">
      <c r="C137" s="496"/>
      <c r="E137" s="496"/>
      <c r="H137" s="496"/>
    </row>
    <row r="138">
      <c r="C138" s="496"/>
      <c r="E138" s="496"/>
      <c r="H138" s="496"/>
    </row>
    <row r="139">
      <c r="C139" s="496"/>
      <c r="E139" s="496"/>
      <c r="H139" s="496"/>
    </row>
    <row r="140">
      <c r="C140" s="496"/>
      <c r="E140" s="496"/>
      <c r="H140" s="496"/>
    </row>
    <row r="141">
      <c r="C141" s="496"/>
      <c r="E141" s="496"/>
      <c r="H141" s="496"/>
    </row>
    <row r="142">
      <c r="C142" s="496"/>
      <c r="E142" s="496"/>
      <c r="H142" s="496"/>
    </row>
    <row r="143">
      <c r="C143" s="496"/>
      <c r="E143" s="496"/>
      <c r="H143" s="496"/>
    </row>
    <row r="144">
      <c r="C144" s="496"/>
      <c r="E144" s="496"/>
      <c r="H144" s="496"/>
    </row>
    <row r="145">
      <c r="C145" s="496"/>
      <c r="E145" s="496"/>
      <c r="H145" s="496"/>
    </row>
    <row r="146">
      <c r="C146" s="496"/>
      <c r="E146" s="496"/>
      <c r="H146" s="496"/>
    </row>
    <row r="147">
      <c r="C147" s="496"/>
      <c r="E147" s="496"/>
      <c r="H147" s="496"/>
    </row>
    <row r="148">
      <c r="C148" s="496"/>
      <c r="E148" s="496"/>
      <c r="H148" s="496"/>
    </row>
    <row r="149">
      <c r="C149" s="496"/>
      <c r="E149" s="496"/>
      <c r="H149" s="496"/>
    </row>
    <row r="150">
      <c r="C150" s="496"/>
      <c r="E150" s="496"/>
      <c r="H150" s="496"/>
    </row>
    <row r="151">
      <c r="C151" s="496"/>
      <c r="E151" s="496"/>
      <c r="H151" s="496"/>
    </row>
    <row r="152">
      <c r="C152" s="496"/>
      <c r="E152" s="496"/>
      <c r="H152" s="496"/>
    </row>
    <row r="153">
      <c r="C153" s="496"/>
      <c r="E153" s="496"/>
      <c r="H153" s="496"/>
    </row>
    <row r="154">
      <c r="C154" s="496"/>
      <c r="E154" s="496"/>
      <c r="H154" s="496"/>
    </row>
    <row r="155">
      <c r="C155" s="496"/>
      <c r="E155" s="496"/>
      <c r="H155" s="496"/>
    </row>
    <row r="156">
      <c r="C156" s="496"/>
      <c r="E156" s="496"/>
      <c r="H156" s="496"/>
    </row>
    <row r="157">
      <c r="C157" s="496"/>
      <c r="E157" s="496"/>
      <c r="H157" s="496"/>
    </row>
    <row r="158">
      <c r="C158" s="496"/>
      <c r="E158" s="496"/>
      <c r="H158" s="496"/>
    </row>
    <row r="159">
      <c r="C159" s="496"/>
      <c r="E159" s="496"/>
      <c r="H159" s="496"/>
    </row>
    <row r="160">
      <c r="C160" s="496"/>
      <c r="E160" s="496"/>
      <c r="H160" s="496"/>
    </row>
    <row r="161">
      <c r="C161" s="496"/>
      <c r="E161" s="496"/>
      <c r="H161" s="496"/>
    </row>
    <row r="162">
      <c r="C162" s="496"/>
      <c r="E162" s="496"/>
      <c r="H162" s="496"/>
    </row>
    <row r="163">
      <c r="C163" s="496"/>
      <c r="E163" s="496"/>
      <c r="H163" s="496"/>
    </row>
    <row r="164">
      <c r="C164" s="496"/>
      <c r="E164" s="496"/>
      <c r="H164" s="496"/>
    </row>
    <row r="165">
      <c r="C165" s="496"/>
      <c r="E165" s="496"/>
      <c r="H165" s="496"/>
    </row>
    <row r="166">
      <c r="C166" s="496"/>
      <c r="E166" s="496"/>
      <c r="H166" s="496"/>
    </row>
    <row r="167">
      <c r="C167" s="496"/>
      <c r="E167" s="496"/>
      <c r="H167" s="496"/>
    </row>
    <row r="168">
      <c r="C168" s="496"/>
      <c r="E168" s="496"/>
      <c r="H168" s="496"/>
    </row>
    <row r="169">
      <c r="C169" s="496"/>
      <c r="E169" s="496"/>
      <c r="H169" s="496"/>
    </row>
    <row r="170">
      <c r="C170" s="496"/>
      <c r="E170" s="496"/>
      <c r="H170" s="496"/>
    </row>
    <row r="171">
      <c r="C171" s="496"/>
      <c r="E171" s="496"/>
      <c r="H171" s="496"/>
    </row>
    <row r="172">
      <c r="C172" s="496"/>
      <c r="E172" s="496"/>
      <c r="H172" s="496"/>
    </row>
    <row r="173">
      <c r="C173" s="496"/>
      <c r="E173" s="496"/>
      <c r="H173" s="496"/>
    </row>
    <row r="174">
      <c r="C174" s="496"/>
      <c r="E174" s="496"/>
      <c r="H174" s="496"/>
    </row>
    <row r="175">
      <c r="C175" s="496"/>
      <c r="E175" s="496"/>
      <c r="H175" s="496"/>
    </row>
    <row r="176">
      <c r="C176" s="496"/>
      <c r="E176" s="496"/>
      <c r="H176" s="496"/>
    </row>
    <row r="177">
      <c r="C177" s="496"/>
      <c r="E177" s="496"/>
      <c r="H177" s="496"/>
    </row>
    <row r="178">
      <c r="C178" s="496"/>
      <c r="E178" s="496"/>
      <c r="H178" s="496"/>
    </row>
    <row r="179">
      <c r="C179" s="496"/>
      <c r="E179" s="496"/>
      <c r="H179" s="496"/>
    </row>
    <row r="180">
      <c r="C180" s="496"/>
      <c r="E180" s="496"/>
      <c r="H180" s="496"/>
    </row>
    <row r="181">
      <c r="C181" s="496"/>
      <c r="E181" s="496"/>
      <c r="H181" s="496"/>
    </row>
    <row r="182">
      <c r="C182" s="496"/>
      <c r="E182" s="496"/>
      <c r="H182" s="496"/>
    </row>
    <row r="183">
      <c r="C183" s="496"/>
      <c r="E183" s="496"/>
      <c r="H183" s="496"/>
    </row>
    <row r="184">
      <c r="C184" s="496"/>
      <c r="E184" s="496"/>
      <c r="H184" s="496"/>
    </row>
    <row r="185">
      <c r="C185" s="496"/>
      <c r="E185" s="496"/>
      <c r="H185" s="496"/>
    </row>
    <row r="186">
      <c r="C186" s="496"/>
      <c r="E186" s="496"/>
      <c r="H186" s="496"/>
    </row>
    <row r="187">
      <c r="C187" s="496"/>
      <c r="E187" s="496"/>
      <c r="H187" s="496"/>
    </row>
    <row r="188">
      <c r="C188" s="496"/>
      <c r="E188" s="496"/>
      <c r="H188" s="496"/>
    </row>
    <row r="189">
      <c r="C189" s="496"/>
      <c r="E189" s="496"/>
      <c r="H189" s="496"/>
    </row>
    <row r="190">
      <c r="C190" s="496"/>
      <c r="E190" s="496"/>
      <c r="H190" s="496"/>
    </row>
    <row r="191">
      <c r="C191" s="496"/>
      <c r="E191" s="496"/>
      <c r="H191" s="496"/>
    </row>
    <row r="192">
      <c r="C192" s="496"/>
      <c r="E192" s="496"/>
      <c r="H192" s="496"/>
    </row>
    <row r="193">
      <c r="C193" s="496"/>
      <c r="E193" s="496"/>
      <c r="H193" s="496"/>
    </row>
    <row r="194">
      <c r="C194" s="496"/>
      <c r="E194" s="496"/>
      <c r="H194" s="496"/>
    </row>
    <row r="195">
      <c r="C195" s="496"/>
      <c r="E195" s="496"/>
      <c r="H195" s="496"/>
    </row>
    <row r="196">
      <c r="C196" s="496"/>
      <c r="E196" s="496"/>
      <c r="H196" s="496"/>
    </row>
    <row r="197">
      <c r="C197" s="496"/>
      <c r="E197" s="496"/>
      <c r="H197" s="496"/>
    </row>
    <row r="198">
      <c r="C198" s="496"/>
      <c r="E198" s="496"/>
      <c r="H198" s="496"/>
    </row>
    <row r="199">
      <c r="C199" s="496"/>
      <c r="E199" s="496"/>
      <c r="H199" s="496"/>
    </row>
    <row r="200">
      <c r="C200" s="496"/>
      <c r="E200" s="496"/>
      <c r="H200" s="496"/>
    </row>
    <row r="201">
      <c r="C201" s="496"/>
      <c r="E201" s="496"/>
      <c r="H201" s="496"/>
    </row>
    <row r="202">
      <c r="C202" s="496"/>
      <c r="E202" s="496"/>
      <c r="H202" s="496"/>
    </row>
    <row r="203">
      <c r="C203" s="496"/>
      <c r="E203" s="496"/>
      <c r="H203" s="496"/>
    </row>
    <row r="204">
      <c r="C204" s="496"/>
      <c r="E204" s="496"/>
      <c r="H204" s="496"/>
    </row>
    <row r="205">
      <c r="C205" s="496"/>
      <c r="E205" s="496"/>
      <c r="H205" s="496"/>
    </row>
    <row r="206">
      <c r="C206" s="496"/>
      <c r="E206" s="496"/>
      <c r="H206" s="496"/>
    </row>
    <row r="207">
      <c r="C207" s="496"/>
      <c r="E207" s="496"/>
      <c r="H207" s="496"/>
    </row>
    <row r="208">
      <c r="C208" s="496"/>
      <c r="E208" s="496"/>
      <c r="H208" s="496"/>
    </row>
    <row r="209">
      <c r="C209" s="496"/>
      <c r="E209" s="496"/>
      <c r="H209" s="496"/>
    </row>
    <row r="210">
      <c r="C210" s="496"/>
      <c r="E210" s="496"/>
      <c r="H210" s="496"/>
    </row>
    <row r="211">
      <c r="C211" s="496"/>
      <c r="E211" s="496"/>
      <c r="H211" s="496"/>
    </row>
    <row r="212">
      <c r="C212" s="496"/>
      <c r="E212" s="496"/>
      <c r="H212" s="496"/>
    </row>
    <row r="213">
      <c r="C213" s="496"/>
      <c r="E213" s="496"/>
      <c r="H213" s="496"/>
    </row>
    <row r="214">
      <c r="C214" s="496"/>
      <c r="E214" s="496"/>
      <c r="H214" s="496"/>
    </row>
    <row r="215">
      <c r="C215" s="496"/>
      <c r="E215" s="496"/>
      <c r="H215" s="496"/>
    </row>
    <row r="216">
      <c r="C216" s="496"/>
      <c r="E216" s="496"/>
      <c r="H216" s="496"/>
    </row>
    <row r="217">
      <c r="C217" s="496"/>
      <c r="E217" s="496"/>
      <c r="H217" s="496"/>
    </row>
    <row r="218">
      <c r="C218" s="496"/>
      <c r="E218" s="496"/>
      <c r="H218" s="496"/>
    </row>
    <row r="219">
      <c r="C219" s="496"/>
      <c r="E219" s="496"/>
      <c r="H219" s="496"/>
    </row>
    <row r="220">
      <c r="C220" s="496"/>
      <c r="E220" s="496"/>
      <c r="H220" s="496"/>
    </row>
    <row r="221">
      <c r="C221" s="496"/>
      <c r="E221" s="496"/>
      <c r="H221" s="496"/>
    </row>
    <row r="222">
      <c r="C222" s="496"/>
      <c r="E222" s="496"/>
      <c r="H222" s="496"/>
    </row>
    <row r="223">
      <c r="C223" s="496"/>
      <c r="E223" s="496"/>
      <c r="H223" s="496"/>
    </row>
    <row r="224">
      <c r="C224" s="496"/>
      <c r="E224" s="496"/>
      <c r="H224" s="496"/>
    </row>
    <row r="225">
      <c r="C225" s="496"/>
      <c r="E225" s="496"/>
      <c r="H225" s="496"/>
    </row>
    <row r="226">
      <c r="C226" s="496"/>
      <c r="E226" s="496"/>
      <c r="H226" s="496"/>
    </row>
    <row r="227">
      <c r="C227" s="496"/>
      <c r="E227" s="496"/>
      <c r="H227" s="496"/>
    </row>
    <row r="228">
      <c r="C228" s="496"/>
      <c r="E228" s="496"/>
      <c r="H228" s="496"/>
    </row>
    <row r="229">
      <c r="C229" s="496"/>
      <c r="E229" s="496"/>
      <c r="H229" s="496"/>
    </row>
    <row r="230">
      <c r="C230" s="496"/>
      <c r="E230" s="496"/>
      <c r="H230" s="496"/>
    </row>
    <row r="231">
      <c r="C231" s="496"/>
      <c r="E231" s="496"/>
      <c r="H231" s="496"/>
    </row>
    <row r="232">
      <c r="C232" s="496"/>
      <c r="E232" s="496"/>
      <c r="H232" s="496"/>
    </row>
    <row r="233">
      <c r="C233" s="496"/>
      <c r="E233" s="496"/>
      <c r="H233" s="496"/>
    </row>
    <row r="234">
      <c r="C234" s="496"/>
      <c r="E234" s="496"/>
      <c r="H234" s="496"/>
    </row>
    <row r="235">
      <c r="C235" s="496"/>
      <c r="E235" s="496"/>
      <c r="H235" s="496"/>
    </row>
    <row r="236">
      <c r="C236" s="496"/>
      <c r="E236" s="496"/>
      <c r="H236" s="496"/>
    </row>
    <row r="237">
      <c r="C237" s="496"/>
      <c r="E237" s="496"/>
      <c r="H237" s="496"/>
    </row>
    <row r="238">
      <c r="C238" s="496"/>
      <c r="E238" s="496"/>
      <c r="H238" s="496"/>
    </row>
    <row r="239">
      <c r="C239" s="496"/>
      <c r="E239" s="496"/>
      <c r="H239" s="496"/>
    </row>
    <row r="240">
      <c r="C240" s="496"/>
      <c r="E240" s="496"/>
      <c r="H240" s="496"/>
    </row>
    <row r="241">
      <c r="C241" s="496"/>
      <c r="E241" s="496"/>
      <c r="H241" s="496"/>
    </row>
    <row r="242">
      <c r="C242" s="496"/>
      <c r="E242" s="496"/>
      <c r="H242" s="496"/>
    </row>
    <row r="243">
      <c r="C243" s="496"/>
      <c r="E243" s="496"/>
      <c r="H243" s="496"/>
    </row>
    <row r="244">
      <c r="C244" s="496"/>
      <c r="E244" s="496"/>
      <c r="H244" s="496"/>
    </row>
    <row r="245">
      <c r="C245" s="496"/>
      <c r="E245" s="496"/>
      <c r="H245" s="496"/>
    </row>
    <row r="246">
      <c r="C246" s="496"/>
      <c r="E246" s="496"/>
      <c r="H246" s="496"/>
    </row>
    <row r="247">
      <c r="C247" s="496"/>
      <c r="E247" s="496"/>
      <c r="H247" s="496"/>
    </row>
    <row r="248">
      <c r="C248" s="496"/>
      <c r="E248" s="496"/>
      <c r="H248" s="496"/>
    </row>
    <row r="249">
      <c r="C249" s="496"/>
      <c r="E249" s="496"/>
      <c r="H249" s="496"/>
    </row>
    <row r="250">
      <c r="C250" s="496"/>
      <c r="E250" s="496"/>
      <c r="H250" s="496"/>
    </row>
    <row r="251">
      <c r="C251" s="496"/>
      <c r="E251" s="496"/>
      <c r="H251" s="496"/>
    </row>
    <row r="252">
      <c r="C252" s="496"/>
      <c r="E252" s="496"/>
      <c r="H252" s="496"/>
    </row>
    <row r="253">
      <c r="C253" s="496"/>
      <c r="E253" s="496"/>
      <c r="H253" s="496"/>
    </row>
    <row r="254">
      <c r="C254" s="496"/>
      <c r="E254" s="496"/>
      <c r="H254" s="496"/>
    </row>
    <row r="255">
      <c r="C255" s="496"/>
      <c r="E255" s="496"/>
      <c r="H255" s="496"/>
    </row>
    <row r="256">
      <c r="C256" s="496"/>
      <c r="E256" s="496"/>
      <c r="H256" s="496"/>
    </row>
    <row r="257">
      <c r="C257" s="496"/>
      <c r="E257" s="496"/>
      <c r="H257" s="496"/>
    </row>
    <row r="258">
      <c r="C258" s="496"/>
      <c r="E258" s="496"/>
      <c r="H258" s="496"/>
    </row>
    <row r="259">
      <c r="C259" s="496"/>
      <c r="E259" s="496"/>
      <c r="H259" s="496"/>
    </row>
    <row r="260">
      <c r="C260" s="496"/>
      <c r="E260" s="496"/>
      <c r="H260" s="496"/>
    </row>
    <row r="261">
      <c r="C261" s="496"/>
      <c r="E261" s="496"/>
      <c r="H261" s="496"/>
    </row>
    <row r="262">
      <c r="C262" s="496"/>
      <c r="E262" s="496"/>
      <c r="H262" s="496"/>
    </row>
    <row r="263">
      <c r="C263" s="496"/>
      <c r="E263" s="496"/>
      <c r="H263" s="496"/>
    </row>
    <row r="264">
      <c r="C264" s="496"/>
      <c r="E264" s="496"/>
      <c r="H264" s="496"/>
    </row>
    <row r="265">
      <c r="C265" s="496"/>
      <c r="E265" s="496"/>
      <c r="H265" s="496"/>
    </row>
    <row r="266">
      <c r="C266" s="496"/>
      <c r="E266" s="496"/>
      <c r="H266" s="496"/>
    </row>
    <row r="267">
      <c r="C267" s="496"/>
      <c r="E267" s="496"/>
      <c r="H267" s="496"/>
    </row>
    <row r="268">
      <c r="C268" s="496"/>
      <c r="E268" s="496"/>
      <c r="H268" s="496"/>
    </row>
    <row r="269">
      <c r="C269" s="496"/>
      <c r="E269" s="496"/>
      <c r="H269" s="496"/>
    </row>
    <row r="270">
      <c r="C270" s="496"/>
      <c r="E270" s="496"/>
      <c r="H270" s="496"/>
    </row>
    <row r="271">
      <c r="C271" s="496"/>
      <c r="E271" s="496"/>
      <c r="H271" s="496"/>
    </row>
    <row r="272">
      <c r="C272" s="496"/>
      <c r="E272" s="496"/>
      <c r="H272" s="496"/>
    </row>
    <row r="273">
      <c r="C273" s="496"/>
      <c r="E273" s="496"/>
      <c r="H273" s="496"/>
    </row>
    <row r="274">
      <c r="C274" s="496"/>
      <c r="E274" s="496"/>
      <c r="H274" s="496"/>
    </row>
    <row r="275">
      <c r="C275" s="496"/>
      <c r="E275" s="496"/>
      <c r="H275" s="496"/>
    </row>
    <row r="276">
      <c r="C276" s="496"/>
      <c r="E276" s="496"/>
      <c r="H276" s="496"/>
    </row>
    <row r="277">
      <c r="C277" s="496"/>
      <c r="E277" s="496"/>
      <c r="H277" s="496"/>
    </row>
    <row r="278">
      <c r="C278" s="496"/>
      <c r="E278" s="496"/>
      <c r="H278" s="496"/>
    </row>
    <row r="279">
      <c r="C279" s="496"/>
      <c r="E279" s="496"/>
      <c r="H279" s="496"/>
    </row>
    <row r="280">
      <c r="C280" s="496"/>
      <c r="E280" s="496"/>
      <c r="H280" s="496"/>
    </row>
    <row r="281">
      <c r="C281" s="496"/>
      <c r="E281" s="496"/>
      <c r="H281" s="496"/>
    </row>
    <row r="282">
      <c r="C282" s="496"/>
      <c r="E282" s="496"/>
      <c r="H282" s="496"/>
    </row>
    <row r="283">
      <c r="C283" s="496"/>
      <c r="E283" s="496"/>
      <c r="H283" s="496"/>
    </row>
    <row r="284">
      <c r="C284" s="496"/>
      <c r="E284" s="496"/>
      <c r="H284" s="496"/>
    </row>
    <row r="285">
      <c r="C285" s="496"/>
      <c r="E285" s="496"/>
      <c r="H285" s="496"/>
    </row>
    <row r="286">
      <c r="C286" s="496"/>
      <c r="E286" s="496"/>
      <c r="H286" s="496"/>
    </row>
    <row r="287">
      <c r="C287" s="496"/>
      <c r="E287" s="496"/>
      <c r="H287" s="496"/>
    </row>
    <row r="288">
      <c r="C288" s="496"/>
      <c r="E288" s="496"/>
      <c r="H288" s="496"/>
    </row>
    <row r="289">
      <c r="C289" s="496"/>
      <c r="E289" s="496"/>
      <c r="H289" s="496"/>
    </row>
    <row r="290">
      <c r="C290" s="496"/>
      <c r="E290" s="496"/>
      <c r="H290" s="496"/>
    </row>
    <row r="291">
      <c r="C291" s="496"/>
      <c r="E291" s="496"/>
      <c r="H291" s="496"/>
    </row>
    <row r="292">
      <c r="C292" s="496"/>
      <c r="E292" s="496"/>
      <c r="H292" s="496"/>
    </row>
    <row r="293">
      <c r="C293" s="496"/>
      <c r="E293" s="496"/>
      <c r="H293" s="496"/>
    </row>
    <row r="294">
      <c r="C294" s="496"/>
      <c r="E294" s="496"/>
      <c r="H294" s="496"/>
    </row>
    <row r="295">
      <c r="C295" s="496"/>
      <c r="E295" s="496"/>
      <c r="H295" s="496"/>
    </row>
    <row r="296">
      <c r="C296" s="496"/>
      <c r="E296" s="496"/>
      <c r="H296" s="496"/>
    </row>
    <row r="297">
      <c r="C297" s="496"/>
      <c r="E297" s="496"/>
      <c r="H297" s="496"/>
    </row>
    <row r="298">
      <c r="C298" s="496"/>
      <c r="E298" s="496"/>
      <c r="H298" s="496"/>
    </row>
    <row r="299">
      <c r="C299" s="496"/>
      <c r="E299" s="496"/>
      <c r="H299" s="496"/>
    </row>
    <row r="300">
      <c r="C300" s="496"/>
      <c r="E300" s="496"/>
      <c r="H300" s="496"/>
    </row>
    <row r="301">
      <c r="C301" s="496"/>
      <c r="E301" s="496"/>
      <c r="H301" s="496"/>
    </row>
    <row r="302">
      <c r="C302" s="496"/>
      <c r="E302" s="496"/>
      <c r="H302" s="496"/>
    </row>
    <row r="303">
      <c r="C303" s="496"/>
      <c r="E303" s="496"/>
      <c r="H303" s="496"/>
    </row>
    <row r="304">
      <c r="C304" s="496"/>
      <c r="E304" s="496"/>
      <c r="H304" s="496"/>
    </row>
    <row r="305">
      <c r="C305" s="496"/>
      <c r="E305" s="496"/>
      <c r="H305" s="496"/>
    </row>
    <row r="306">
      <c r="C306" s="496"/>
      <c r="E306" s="496"/>
      <c r="H306" s="496"/>
    </row>
    <row r="307">
      <c r="C307" s="496"/>
      <c r="E307" s="496"/>
      <c r="H307" s="496"/>
    </row>
    <row r="308">
      <c r="C308" s="496"/>
      <c r="E308" s="496"/>
      <c r="H308" s="496"/>
    </row>
    <row r="309">
      <c r="C309" s="496"/>
      <c r="E309" s="496"/>
      <c r="H309" s="496"/>
    </row>
    <row r="310">
      <c r="C310" s="496"/>
      <c r="E310" s="496"/>
      <c r="H310" s="496"/>
    </row>
    <row r="311">
      <c r="C311" s="496"/>
      <c r="E311" s="496"/>
      <c r="H311" s="496"/>
    </row>
    <row r="312">
      <c r="C312" s="496"/>
      <c r="E312" s="496"/>
      <c r="H312" s="496"/>
    </row>
    <row r="313">
      <c r="C313" s="496"/>
      <c r="E313" s="496"/>
      <c r="H313" s="496"/>
    </row>
    <row r="314">
      <c r="C314" s="496"/>
      <c r="E314" s="496"/>
      <c r="H314" s="496"/>
    </row>
    <row r="315">
      <c r="C315" s="496"/>
      <c r="E315" s="496"/>
      <c r="H315" s="496"/>
    </row>
    <row r="316">
      <c r="C316" s="496"/>
      <c r="E316" s="496"/>
      <c r="H316" s="496"/>
    </row>
    <row r="317">
      <c r="C317" s="496"/>
      <c r="E317" s="496"/>
      <c r="H317" s="496"/>
    </row>
    <row r="318">
      <c r="C318" s="496"/>
      <c r="E318" s="496"/>
      <c r="H318" s="496"/>
    </row>
    <row r="319">
      <c r="C319" s="496"/>
      <c r="E319" s="496"/>
      <c r="H319" s="496"/>
    </row>
    <row r="320">
      <c r="C320" s="496"/>
      <c r="E320" s="496"/>
      <c r="H320" s="496"/>
    </row>
    <row r="321">
      <c r="C321" s="496"/>
      <c r="E321" s="496"/>
      <c r="H321" s="496"/>
    </row>
    <row r="322">
      <c r="C322" s="496"/>
      <c r="E322" s="496"/>
      <c r="H322" s="496"/>
    </row>
    <row r="323">
      <c r="C323" s="496"/>
      <c r="E323" s="496"/>
      <c r="H323" s="496"/>
    </row>
    <row r="324">
      <c r="C324" s="496"/>
      <c r="E324" s="496"/>
      <c r="H324" s="496"/>
    </row>
    <row r="325">
      <c r="C325" s="496"/>
      <c r="E325" s="496"/>
      <c r="H325" s="496"/>
    </row>
    <row r="326">
      <c r="C326" s="496"/>
      <c r="E326" s="496"/>
      <c r="H326" s="496"/>
    </row>
    <row r="327">
      <c r="C327" s="496"/>
      <c r="E327" s="496"/>
      <c r="H327" s="496"/>
    </row>
    <row r="328">
      <c r="C328" s="496"/>
      <c r="E328" s="496"/>
      <c r="H328" s="496"/>
    </row>
    <row r="329">
      <c r="C329" s="496"/>
      <c r="E329" s="496"/>
      <c r="H329" s="496"/>
    </row>
    <row r="330">
      <c r="C330" s="496"/>
      <c r="E330" s="496"/>
      <c r="H330" s="496"/>
    </row>
    <row r="331">
      <c r="C331" s="496"/>
      <c r="E331" s="496"/>
      <c r="H331" s="496"/>
    </row>
    <row r="332">
      <c r="C332" s="496"/>
      <c r="E332" s="496"/>
      <c r="H332" s="496"/>
    </row>
    <row r="333">
      <c r="C333" s="496"/>
      <c r="E333" s="496"/>
      <c r="H333" s="496"/>
    </row>
    <row r="334">
      <c r="C334" s="496"/>
      <c r="E334" s="496"/>
      <c r="H334" s="496"/>
    </row>
    <row r="335">
      <c r="C335" s="496"/>
      <c r="E335" s="496"/>
      <c r="H335" s="496"/>
    </row>
    <row r="336">
      <c r="C336" s="496"/>
      <c r="E336" s="496"/>
      <c r="H336" s="496"/>
    </row>
    <row r="337">
      <c r="C337" s="496"/>
      <c r="E337" s="496"/>
      <c r="H337" s="496"/>
    </row>
    <row r="338">
      <c r="C338" s="496"/>
      <c r="E338" s="496"/>
      <c r="H338" s="496"/>
    </row>
    <row r="339">
      <c r="C339" s="496"/>
      <c r="E339" s="496"/>
      <c r="H339" s="496"/>
    </row>
    <row r="340">
      <c r="C340" s="496"/>
      <c r="E340" s="496"/>
      <c r="H340" s="496"/>
    </row>
    <row r="341">
      <c r="C341" s="496"/>
      <c r="E341" s="496"/>
      <c r="H341" s="496"/>
    </row>
    <row r="342">
      <c r="C342" s="496"/>
      <c r="E342" s="496"/>
      <c r="H342" s="496"/>
    </row>
    <row r="343">
      <c r="C343" s="496"/>
      <c r="E343" s="496"/>
      <c r="H343" s="496"/>
    </row>
    <row r="344">
      <c r="C344" s="496"/>
      <c r="E344" s="496"/>
      <c r="H344" s="496"/>
    </row>
    <row r="345">
      <c r="C345" s="496"/>
      <c r="E345" s="496"/>
      <c r="H345" s="496"/>
    </row>
    <row r="346">
      <c r="C346" s="496"/>
      <c r="E346" s="496"/>
      <c r="H346" s="496"/>
    </row>
    <row r="347">
      <c r="C347" s="496"/>
      <c r="E347" s="496"/>
      <c r="H347" s="496"/>
    </row>
    <row r="348">
      <c r="C348" s="496"/>
      <c r="E348" s="496"/>
      <c r="H348" s="496"/>
    </row>
    <row r="349">
      <c r="C349" s="496"/>
      <c r="E349" s="496"/>
      <c r="H349" s="496"/>
    </row>
    <row r="350">
      <c r="C350" s="496"/>
      <c r="E350" s="496"/>
      <c r="H350" s="496"/>
    </row>
    <row r="351">
      <c r="C351" s="496"/>
      <c r="E351" s="496"/>
      <c r="H351" s="496"/>
    </row>
    <row r="352">
      <c r="C352" s="496"/>
      <c r="E352" s="496"/>
      <c r="H352" s="496"/>
    </row>
    <row r="353">
      <c r="C353" s="496"/>
      <c r="E353" s="496"/>
      <c r="H353" s="496"/>
    </row>
    <row r="354">
      <c r="C354" s="496"/>
      <c r="E354" s="496"/>
      <c r="H354" s="496"/>
    </row>
    <row r="355">
      <c r="C355" s="496"/>
      <c r="E355" s="496"/>
      <c r="H355" s="496"/>
    </row>
    <row r="356">
      <c r="C356" s="496"/>
      <c r="E356" s="496"/>
      <c r="H356" s="496"/>
    </row>
    <row r="357">
      <c r="C357" s="496"/>
      <c r="E357" s="496"/>
      <c r="H357" s="496"/>
    </row>
    <row r="358">
      <c r="C358" s="496"/>
      <c r="E358" s="496"/>
      <c r="H358" s="496"/>
    </row>
    <row r="359">
      <c r="C359" s="496"/>
      <c r="E359" s="496"/>
      <c r="H359" s="496"/>
    </row>
    <row r="360">
      <c r="C360" s="496"/>
      <c r="E360" s="496"/>
      <c r="H360" s="496"/>
    </row>
    <row r="361">
      <c r="C361" s="496"/>
      <c r="E361" s="496"/>
      <c r="H361" s="496"/>
    </row>
    <row r="362">
      <c r="C362" s="496"/>
      <c r="E362" s="496"/>
      <c r="H362" s="496"/>
    </row>
    <row r="363">
      <c r="C363" s="496"/>
      <c r="E363" s="496"/>
      <c r="H363" s="496"/>
    </row>
    <row r="364">
      <c r="C364" s="496"/>
      <c r="E364" s="496"/>
      <c r="H364" s="496"/>
    </row>
    <row r="365">
      <c r="C365" s="496"/>
      <c r="E365" s="496"/>
      <c r="H365" s="496"/>
    </row>
    <row r="366">
      <c r="C366" s="496"/>
      <c r="E366" s="496"/>
      <c r="H366" s="496"/>
    </row>
    <row r="367">
      <c r="C367" s="496"/>
      <c r="E367" s="496"/>
      <c r="H367" s="496"/>
    </row>
    <row r="368">
      <c r="C368" s="496"/>
      <c r="E368" s="496"/>
      <c r="H368" s="496"/>
    </row>
    <row r="369">
      <c r="C369" s="496"/>
      <c r="E369" s="496"/>
      <c r="H369" s="496"/>
    </row>
    <row r="370">
      <c r="C370" s="496"/>
      <c r="E370" s="496"/>
      <c r="H370" s="496"/>
    </row>
    <row r="371">
      <c r="C371" s="496"/>
      <c r="E371" s="496"/>
      <c r="H371" s="496"/>
    </row>
    <row r="372">
      <c r="C372" s="496"/>
      <c r="E372" s="496"/>
      <c r="H372" s="496"/>
    </row>
    <row r="373">
      <c r="C373" s="496"/>
      <c r="E373" s="496"/>
      <c r="H373" s="496"/>
    </row>
    <row r="374">
      <c r="C374" s="496"/>
      <c r="E374" s="496"/>
      <c r="H374" s="496"/>
    </row>
    <row r="375">
      <c r="C375" s="496"/>
      <c r="E375" s="496"/>
      <c r="H375" s="496"/>
    </row>
    <row r="376">
      <c r="C376" s="496"/>
      <c r="E376" s="496"/>
      <c r="H376" s="496"/>
    </row>
    <row r="377">
      <c r="C377" s="496"/>
      <c r="E377" s="496"/>
      <c r="H377" s="496"/>
    </row>
    <row r="378">
      <c r="C378" s="496"/>
      <c r="E378" s="496"/>
      <c r="H378" s="496"/>
    </row>
    <row r="379">
      <c r="C379" s="496"/>
      <c r="E379" s="496"/>
      <c r="H379" s="496"/>
    </row>
    <row r="380">
      <c r="C380" s="496"/>
      <c r="E380" s="496"/>
      <c r="H380" s="496"/>
    </row>
    <row r="381">
      <c r="C381" s="496"/>
      <c r="E381" s="496"/>
      <c r="H381" s="496"/>
    </row>
    <row r="382">
      <c r="C382" s="496"/>
      <c r="E382" s="496"/>
      <c r="H382" s="496"/>
    </row>
    <row r="383">
      <c r="C383" s="496"/>
      <c r="E383" s="496"/>
      <c r="H383" s="496"/>
    </row>
    <row r="384">
      <c r="C384" s="496"/>
      <c r="E384" s="496"/>
      <c r="H384" s="496"/>
    </row>
    <row r="385">
      <c r="C385" s="496"/>
      <c r="E385" s="496"/>
      <c r="H385" s="496"/>
    </row>
    <row r="386">
      <c r="C386" s="496"/>
      <c r="E386" s="496"/>
      <c r="H386" s="496"/>
    </row>
    <row r="387">
      <c r="C387" s="496"/>
      <c r="E387" s="496"/>
      <c r="H387" s="496"/>
    </row>
    <row r="388">
      <c r="C388" s="496"/>
      <c r="E388" s="496"/>
      <c r="H388" s="496"/>
    </row>
    <row r="389">
      <c r="C389" s="496"/>
      <c r="E389" s="496"/>
      <c r="H389" s="496"/>
    </row>
    <row r="390">
      <c r="C390" s="496"/>
      <c r="E390" s="496"/>
      <c r="H390" s="496"/>
    </row>
    <row r="391">
      <c r="C391" s="496"/>
      <c r="E391" s="496"/>
      <c r="H391" s="496"/>
    </row>
    <row r="392">
      <c r="C392" s="496"/>
      <c r="E392" s="496"/>
      <c r="H392" s="496"/>
    </row>
    <row r="393">
      <c r="C393" s="496"/>
      <c r="E393" s="496"/>
      <c r="H393" s="496"/>
    </row>
    <row r="394">
      <c r="C394" s="496"/>
      <c r="E394" s="496"/>
      <c r="H394" s="496"/>
    </row>
    <row r="395">
      <c r="C395" s="496"/>
      <c r="E395" s="496"/>
      <c r="H395" s="496"/>
    </row>
    <row r="396">
      <c r="C396" s="496"/>
      <c r="E396" s="496"/>
      <c r="H396" s="496"/>
    </row>
    <row r="397">
      <c r="C397" s="496"/>
      <c r="E397" s="496"/>
      <c r="H397" s="496"/>
    </row>
    <row r="398">
      <c r="C398" s="496"/>
      <c r="E398" s="496"/>
      <c r="H398" s="496"/>
    </row>
    <row r="399">
      <c r="C399" s="496"/>
      <c r="E399" s="496"/>
      <c r="H399" s="496"/>
    </row>
    <row r="400">
      <c r="C400" s="496"/>
      <c r="E400" s="496"/>
      <c r="H400" s="496"/>
    </row>
    <row r="401">
      <c r="C401" s="496"/>
      <c r="E401" s="496"/>
      <c r="H401" s="496"/>
    </row>
    <row r="402">
      <c r="C402" s="496"/>
      <c r="E402" s="496"/>
      <c r="H402" s="496"/>
    </row>
    <row r="403">
      <c r="C403" s="496"/>
      <c r="E403" s="496"/>
      <c r="H403" s="496"/>
    </row>
    <row r="404">
      <c r="C404" s="496"/>
      <c r="E404" s="496"/>
      <c r="H404" s="496"/>
    </row>
    <row r="405">
      <c r="C405" s="496"/>
      <c r="E405" s="496"/>
      <c r="H405" s="496"/>
    </row>
    <row r="406">
      <c r="C406" s="496"/>
      <c r="E406" s="496"/>
      <c r="H406" s="496"/>
    </row>
    <row r="407">
      <c r="C407" s="496"/>
      <c r="E407" s="496"/>
      <c r="H407" s="496"/>
    </row>
    <row r="408">
      <c r="C408" s="496"/>
      <c r="E408" s="496"/>
      <c r="H408" s="496"/>
    </row>
    <row r="409">
      <c r="C409" s="496"/>
      <c r="E409" s="496"/>
      <c r="H409" s="496"/>
    </row>
    <row r="410">
      <c r="C410" s="496"/>
      <c r="E410" s="496"/>
      <c r="H410" s="496"/>
    </row>
    <row r="411">
      <c r="C411" s="496"/>
      <c r="E411" s="496"/>
      <c r="H411" s="496"/>
    </row>
    <row r="412">
      <c r="C412" s="496"/>
      <c r="E412" s="496"/>
      <c r="H412" s="496"/>
    </row>
    <row r="413">
      <c r="C413" s="496"/>
      <c r="E413" s="496"/>
      <c r="H413" s="496"/>
    </row>
    <row r="414">
      <c r="C414" s="496"/>
      <c r="E414" s="496"/>
      <c r="H414" s="496"/>
    </row>
    <row r="415">
      <c r="C415" s="496"/>
      <c r="E415" s="496"/>
      <c r="H415" s="496"/>
    </row>
    <row r="416">
      <c r="C416" s="496"/>
      <c r="E416" s="496"/>
      <c r="H416" s="496"/>
    </row>
    <row r="417">
      <c r="C417" s="496"/>
      <c r="E417" s="496"/>
      <c r="H417" s="496"/>
    </row>
    <row r="418">
      <c r="C418" s="496"/>
      <c r="E418" s="496"/>
      <c r="H418" s="496"/>
    </row>
    <row r="419">
      <c r="C419" s="496"/>
      <c r="E419" s="496"/>
      <c r="H419" s="496"/>
    </row>
    <row r="420">
      <c r="C420" s="496"/>
      <c r="E420" s="496"/>
      <c r="H420" s="496"/>
    </row>
    <row r="421">
      <c r="C421" s="496"/>
      <c r="E421" s="496"/>
      <c r="H421" s="496"/>
    </row>
    <row r="422">
      <c r="C422" s="496"/>
      <c r="E422" s="496"/>
      <c r="H422" s="496"/>
    </row>
    <row r="423">
      <c r="C423" s="496"/>
      <c r="E423" s="496"/>
      <c r="H423" s="496"/>
    </row>
    <row r="424">
      <c r="C424" s="496"/>
      <c r="E424" s="496"/>
      <c r="H424" s="496"/>
    </row>
    <row r="425">
      <c r="C425" s="496"/>
      <c r="E425" s="496"/>
      <c r="H425" s="496"/>
    </row>
    <row r="426">
      <c r="C426" s="496"/>
      <c r="E426" s="496"/>
      <c r="H426" s="496"/>
    </row>
    <row r="427">
      <c r="C427" s="496"/>
      <c r="E427" s="496"/>
      <c r="H427" s="496"/>
    </row>
    <row r="428">
      <c r="C428" s="496"/>
      <c r="E428" s="496"/>
      <c r="H428" s="496"/>
    </row>
    <row r="429">
      <c r="C429" s="496"/>
      <c r="E429" s="496"/>
      <c r="H429" s="496"/>
    </row>
    <row r="430">
      <c r="C430" s="496"/>
      <c r="E430" s="496"/>
      <c r="H430" s="496"/>
    </row>
    <row r="431">
      <c r="C431" s="496"/>
      <c r="E431" s="496"/>
      <c r="H431" s="496"/>
    </row>
    <row r="432">
      <c r="C432" s="496"/>
      <c r="E432" s="496"/>
      <c r="H432" s="496"/>
    </row>
    <row r="433">
      <c r="C433" s="496"/>
      <c r="E433" s="496"/>
      <c r="H433" s="496"/>
    </row>
    <row r="434">
      <c r="C434" s="496"/>
      <c r="E434" s="496"/>
      <c r="H434" s="496"/>
    </row>
    <row r="435">
      <c r="C435" s="496"/>
      <c r="E435" s="496"/>
      <c r="H435" s="496"/>
    </row>
    <row r="436">
      <c r="C436" s="496"/>
      <c r="E436" s="496"/>
      <c r="H436" s="496"/>
    </row>
    <row r="437">
      <c r="C437" s="496"/>
      <c r="E437" s="496"/>
      <c r="H437" s="496"/>
    </row>
    <row r="438">
      <c r="C438" s="496"/>
      <c r="E438" s="496"/>
      <c r="H438" s="496"/>
    </row>
    <row r="439">
      <c r="C439" s="496"/>
      <c r="E439" s="496"/>
      <c r="H439" s="496"/>
    </row>
    <row r="440">
      <c r="C440" s="496"/>
      <c r="E440" s="496"/>
      <c r="H440" s="496"/>
    </row>
    <row r="441">
      <c r="C441" s="496"/>
      <c r="E441" s="496"/>
      <c r="H441" s="496"/>
    </row>
    <row r="442">
      <c r="C442" s="496"/>
      <c r="E442" s="496"/>
      <c r="H442" s="496"/>
    </row>
    <row r="443">
      <c r="C443" s="496"/>
      <c r="E443" s="496"/>
      <c r="H443" s="496"/>
    </row>
    <row r="444">
      <c r="C444" s="496"/>
      <c r="E444" s="496"/>
      <c r="H444" s="496"/>
    </row>
    <row r="445">
      <c r="C445" s="496"/>
      <c r="E445" s="496"/>
      <c r="H445" s="496"/>
    </row>
    <row r="446">
      <c r="C446" s="496"/>
      <c r="E446" s="496"/>
      <c r="H446" s="496"/>
    </row>
    <row r="447">
      <c r="C447" s="496"/>
      <c r="E447" s="496"/>
      <c r="H447" s="496"/>
    </row>
    <row r="448">
      <c r="C448" s="496"/>
      <c r="E448" s="496"/>
      <c r="H448" s="496"/>
    </row>
    <row r="449">
      <c r="C449" s="496"/>
      <c r="E449" s="496"/>
      <c r="H449" s="496"/>
    </row>
    <row r="450">
      <c r="C450" s="496"/>
      <c r="E450" s="496"/>
      <c r="H450" s="496"/>
    </row>
    <row r="451">
      <c r="C451" s="496"/>
      <c r="E451" s="496"/>
      <c r="H451" s="496"/>
    </row>
    <row r="452">
      <c r="C452" s="496"/>
      <c r="E452" s="496"/>
      <c r="H452" s="496"/>
    </row>
    <row r="453">
      <c r="C453" s="496"/>
      <c r="E453" s="496"/>
      <c r="H453" s="496"/>
    </row>
    <row r="454">
      <c r="C454" s="496"/>
      <c r="E454" s="496"/>
      <c r="H454" s="496"/>
    </row>
    <row r="455">
      <c r="C455" s="496"/>
      <c r="E455" s="496"/>
      <c r="H455" s="496"/>
    </row>
    <row r="456">
      <c r="C456" s="496"/>
      <c r="E456" s="496"/>
      <c r="H456" s="496"/>
    </row>
    <row r="457">
      <c r="C457" s="496"/>
      <c r="E457" s="496"/>
      <c r="H457" s="496"/>
    </row>
    <row r="458">
      <c r="C458" s="496"/>
      <c r="E458" s="496"/>
      <c r="H458" s="496"/>
    </row>
    <row r="459">
      <c r="C459" s="496"/>
      <c r="E459" s="496"/>
      <c r="H459" s="496"/>
    </row>
    <row r="460">
      <c r="C460" s="496"/>
      <c r="E460" s="496"/>
      <c r="H460" s="496"/>
    </row>
    <row r="461">
      <c r="C461" s="496"/>
      <c r="E461" s="496"/>
      <c r="H461" s="496"/>
    </row>
    <row r="462">
      <c r="C462" s="496"/>
      <c r="E462" s="496"/>
      <c r="H462" s="496"/>
    </row>
    <row r="463">
      <c r="C463" s="496"/>
      <c r="E463" s="496"/>
      <c r="H463" s="496"/>
    </row>
    <row r="464">
      <c r="C464" s="496"/>
      <c r="E464" s="496"/>
      <c r="H464" s="496"/>
    </row>
    <row r="465">
      <c r="C465" s="496"/>
      <c r="E465" s="496"/>
      <c r="H465" s="496"/>
    </row>
    <row r="466">
      <c r="C466" s="496"/>
      <c r="E466" s="496"/>
      <c r="H466" s="496"/>
    </row>
    <row r="467">
      <c r="C467" s="496"/>
      <c r="E467" s="496"/>
      <c r="H467" s="496"/>
    </row>
    <row r="468">
      <c r="C468" s="496"/>
      <c r="E468" s="496"/>
      <c r="H468" s="496"/>
    </row>
    <row r="469">
      <c r="C469" s="496"/>
      <c r="E469" s="496"/>
      <c r="H469" s="496"/>
    </row>
    <row r="470">
      <c r="C470" s="496"/>
      <c r="E470" s="496"/>
      <c r="H470" s="496"/>
    </row>
    <row r="471">
      <c r="C471" s="496"/>
      <c r="E471" s="496"/>
      <c r="H471" s="496"/>
    </row>
    <row r="472">
      <c r="C472" s="496"/>
      <c r="E472" s="496"/>
      <c r="H472" s="496"/>
    </row>
    <row r="473">
      <c r="C473" s="496"/>
      <c r="E473" s="496"/>
      <c r="H473" s="496"/>
    </row>
    <row r="474">
      <c r="C474" s="496"/>
      <c r="E474" s="496"/>
      <c r="H474" s="496"/>
    </row>
    <row r="475">
      <c r="C475" s="496"/>
      <c r="E475" s="496"/>
      <c r="H475" s="496"/>
    </row>
    <row r="476">
      <c r="C476" s="496"/>
      <c r="E476" s="496"/>
      <c r="H476" s="496"/>
    </row>
    <row r="477">
      <c r="C477" s="496"/>
      <c r="E477" s="496"/>
      <c r="H477" s="496"/>
    </row>
    <row r="478">
      <c r="C478" s="496"/>
      <c r="E478" s="496"/>
      <c r="H478" s="496"/>
    </row>
    <row r="479">
      <c r="C479" s="496"/>
      <c r="E479" s="496"/>
      <c r="H479" s="496"/>
    </row>
    <row r="480">
      <c r="C480" s="496"/>
      <c r="E480" s="496"/>
      <c r="H480" s="496"/>
    </row>
    <row r="481">
      <c r="C481" s="496"/>
      <c r="E481" s="496"/>
      <c r="H481" s="496"/>
    </row>
    <row r="482">
      <c r="C482" s="496"/>
      <c r="E482" s="496"/>
      <c r="H482" s="496"/>
    </row>
    <row r="483">
      <c r="C483" s="496"/>
      <c r="E483" s="496"/>
      <c r="H483" s="496"/>
    </row>
    <row r="484">
      <c r="C484" s="496"/>
      <c r="E484" s="496"/>
      <c r="H484" s="496"/>
    </row>
    <row r="485">
      <c r="C485" s="496"/>
      <c r="E485" s="496"/>
      <c r="H485" s="496"/>
    </row>
    <row r="486">
      <c r="C486" s="496"/>
      <c r="E486" s="496"/>
      <c r="H486" s="496"/>
    </row>
    <row r="487">
      <c r="C487" s="496"/>
      <c r="E487" s="496"/>
      <c r="H487" s="496"/>
    </row>
    <row r="488">
      <c r="C488" s="496"/>
      <c r="E488" s="496"/>
      <c r="H488" s="496"/>
    </row>
    <row r="489">
      <c r="C489" s="496"/>
      <c r="E489" s="496"/>
      <c r="H489" s="496"/>
    </row>
    <row r="490">
      <c r="C490" s="496"/>
      <c r="E490" s="496"/>
      <c r="H490" s="496"/>
    </row>
    <row r="491">
      <c r="C491" s="496"/>
      <c r="E491" s="496"/>
      <c r="H491" s="496"/>
    </row>
    <row r="492">
      <c r="C492" s="496"/>
      <c r="E492" s="496"/>
      <c r="H492" s="496"/>
    </row>
    <row r="493">
      <c r="C493" s="496"/>
      <c r="E493" s="496"/>
      <c r="H493" s="496"/>
    </row>
    <row r="494">
      <c r="C494" s="496"/>
      <c r="E494" s="496"/>
      <c r="H494" s="496"/>
    </row>
    <row r="495">
      <c r="C495" s="496"/>
      <c r="E495" s="496"/>
      <c r="H495" s="496"/>
    </row>
    <row r="496">
      <c r="C496" s="496"/>
      <c r="E496" s="496"/>
      <c r="H496" s="496"/>
    </row>
    <row r="497">
      <c r="C497" s="496"/>
      <c r="E497" s="496"/>
      <c r="H497" s="496"/>
    </row>
    <row r="498">
      <c r="C498" s="496"/>
      <c r="E498" s="496"/>
      <c r="H498" s="496"/>
    </row>
    <row r="499">
      <c r="C499" s="496"/>
      <c r="E499" s="496"/>
      <c r="H499" s="496"/>
    </row>
    <row r="500">
      <c r="C500" s="496"/>
      <c r="E500" s="496"/>
      <c r="H500" s="496"/>
    </row>
    <row r="501">
      <c r="C501" s="496"/>
      <c r="E501" s="496"/>
      <c r="H501" s="496"/>
    </row>
    <row r="502">
      <c r="C502" s="496"/>
      <c r="E502" s="496"/>
      <c r="H502" s="496"/>
    </row>
    <row r="503">
      <c r="C503" s="496"/>
      <c r="E503" s="496"/>
      <c r="H503" s="496"/>
    </row>
    <row r="504">
      <c r="C504" s="496"/>
      <c r="E504" s="496"/>
      <c r="H504" s="496"/>
    </row>
    <row r="505">
      <c r="C505" s="496"/>
      <c r="E505" s="496"/>
      <c r="H505" s="496"/>
    </row>
    <row r="506">
      <c r="C506" s="496"/>
      <c r="E506" s="496"/>
      <c r="H506" s="496"/>
    </row>
    <row r="507">
      <c r="C507" s="496"/>
      <c r="E507" s="496"/>
      <c r="H507" s="496"/>
    </row>
    <row r="508">
      <c r="C508" s="496"/>
      <c r="E508" s="496"/>
      <c r="H508" s="496"/>
    </row>
    <row r="509">
      <c r="C509" s="496"/>
      <c r="E509" s="496"/>
      <c r="H509" s="496"/>
    </row>
    <row r="510">
      <c r="C510" s="496"/>
      <c r="E510" s="496"/>
      <c r="H510" s="496"/>
    </row>
    <row r="511">
      <c r="C511" s="496"/>
      <c r="E511" s="496"/>
      <c r="H511" s="496"/>
    </row>
    <row r="512">
      <c r="C512" s="496"/>
      <c r="E512" s="496"/>
      <c r="H512" s="496"/>
    </row>
    <row r="513">
      <c r="C513" s="496"/>
      <c r="E513" s="496"/>
      <c r="H513" s="496"/>
    </row>
    <row r="514">
      <c r="C514" s="496"/>
      <c r="E514" s="496"/>
      <c r="H514" s="496"/>
    </row>
    <row r="515">
      <c r="C515" s="496"/>
      <c r="E515" s="496"/>
      <c r="H515" s="496"/>
    </row>
    <row r="516">
      <c r="C516" s="496"/>
      <c r="E516" s="496"/>
      <c r="H516" s="496"/>
    </row>
    <row r="517">
      <c r="C517" s="496"/>
      <c r="E517" s="496"/>
      <c r="H517" s="496"/>
    </row>
    <row r="518">
      <c r="C518" s="496"/>
      <c r="E518" s="496"/>
      <c r="H518" s="496"/>
    </row>
    <row r="519">
      <c r="C519" s="496"/>
      <c r="E519" s="496"/>
      <c r="H519" s="496"/>
    </row>
    <row r="520">
      <c r="C520" s="496"/>
      <c r="E520" s="496"/>
      <c r="H520" s="496"/>
    </row>
    <row r="521">
      <c r="C521" s="496"/>
      <c r="E521" s="496"/>
      <c r="H521" s="496"/>
    </row>
    <row r="522">
      <c r="C522" s="496"/>
      <c r="E522" s="496"/>
      <c r="H522" s="496"/>
    </row>
    <row r="523">
      <c r="C523" s="496"/>
      <c r="E523" s="496"/>
      <c r="H523" s="496"/>
    </row>
    <row r="524">
      <c r="C524" s="496"/>
      <c r="E524" s="496"/>
      <c r="H524" s="496"/>
    </row>
    <row r="525">
      <c r="C525" s="496"/>
      <c r="E525" s="496"/>
      <c r="H525" s="496"/>
    </row>
    <row r="526">
      <c r="C526" s="496"/>
      <c r="E526" s="496"/>
      <c r="H526" s="496"/>
    </row>
    <row r="527">
      <c r="C527" s="496"/>
      <c r="E527" s="496"/>
      <c r="H527" s="496"/>
    </row>
    <row r="528">
      <c r="C528" s="496"/>
      <c r="E528" s="496"/>
      <c r="H528" s="496"/>
    </row>
    <row r="529">
      <c r="C529" s="496"/>
      <c r="E529" s="496"/>
      <c r="H529" s="496"/>
    </row>
    <row r="530">
      <c r="C530" s="496"/>
      <c r="E530" s="496"/>
      <c r="H530" s="496"/>
    </row>
    <row r="531">
      <c r="C531" s="496"/>
      <c r="E531" s="496"/>
      <c r="H531" s="496"/>
    </row>
    <row r="532">
      <c r="C532" s="496"/>
      <c r="E532" s="496"/>
      <c r="H532" s="496"/>
    </row>
    <row r="533">
      <c r="C533" s="496"/>
      <c r="E533" s="496"/>
      <c r="H533" s="496"/>
    </row>
    <row r="534">
      <c r="C534" s="496"/>
      <c r="E534" s="496"/>
      <c r="H534" s="496"/>
    </row>
    <row r="535">
      <c r="C535" s="496"/>
      <c r="E535" s="496"/>
      <c r="H535" s="496"/>
    </row>
    <row r="536">
      <c r="C536" s="496"/>
      <c r="E536" s="496"/>
      <c r="H536" s="496"/>
    </row>
    <row r="537">
      <c r="C537" s="496"/>
      <c r="E537" s="496"/>
      <c r="H537" s="496"/>
    </row>
    <row r="538">
      <c r="C538" s="496"/>
      <c r="E538" s="496"/>
      <c r="H538" s="496"/>
    </row>
    <row r="539">
      <c r="C539" s="496"/>
      <c r="E539" s="496"/>
      <c r="H539" s="496"/>
    </row>
    <row r="540">
      <c r="C540" s="496"/>
      <c r="E540" s="496"/>
      <c r="H540" s="496"/>
    </row>
    <row r="541">
      <c r="C541" s="496"/>
      <c r="E541" s="496"/>
      <c r="H541" s="496"/>
    </row>
    <row r="542">
      <c r="C542" s="496"/>
      <c r="E542" s="496"/>
      <c r="H542" s="496"/>
    </row>
    <row r="543">
      <c r="C543" s="496"/>
      <c r="E543" s="496"/>
      <c r="H543" s="496"/>
    </row>
    <row r="544">
      <c r="C544" s="496"/>
      <c r="E544" s="496"/>
      <c r="H544" s="496"/>
    </row>
    <row r="545">
      <c r="C545" s="496"/>
      <c r="E545" s="496"/>
      <c r="H545" s="496"/>
    </row>
    <row r="546">
      <c r="C546" s="496"/>
      <c r="E546" s="496"/>
      <c r="H546" s="496"/>
    </row>
    <row r="547">
      <c r="C547" s="496"/>
      <c r="E547" s="496"/>
      <c r="H547" s="496"/>
    </row>
    <row r="548">
      <c r="C548" s="496"/>
      <c r="E548" s="496"/>
      <c r="H548" s="496"/>
    </row>
    <row r="549">
      <c r="C549" s="496"/>
      <c r="E549" s="496"/>
      <c r="H549" s="496"/>
    </row>
    <row r="550">
      <c r="C550" s="496"/>
      <c r="E550" s="496"/>
      <c r="H550" s="496"/>
    </row>
    <row r="551">
      <c r="C551" s="496"/>
      <c r="E551" s="496"/>
      <c r="H551" s="496"/>
    </row>
    <row r="552">
      <c r="C552" s="496"/>
      <c r="E552" s="496"/>
      <c r="H552" s="496"/>
    </row>
    <row r="553">
      <c r="C553" s="496"/>
      <c r="E553" s="496"/>
      <c r="H553" s="496"/>
    </row>
    <row r="554">
      <c r="C554" s="496"/>
      <c r="E554" s="496"/>
      <c r="H554" s="496"/>
    </row>
    <row r="555">
      <c r="C555" s="496"/>
      <c r="E555" s="496"/>
      <c r="H555" s="496"/>
    </row>
    <row r="556">
      <c r="C556" s="496"/>
      <c r="E556" s="496"/>
      <c r="H556" s="496"/>
    </row>
    <row r="557">
      <c r="C557" s="496"/>
      <c r="E557" s="496"/>
      <c r="H557" s="496"/>
    </row>
    <row r="558">
      <c r="C558" s="496"/>
      <c r="E558" s="496"/>
      <c r="H558" s="496"/>
    </row>
    <row r="559">
      <c r="C559" s="496"/>
      <c r="E559" s="496"/>
      <c r="H559" s="496"/>
    </row>
    <row r="560">
      <c r="C560" s="496"/>
      <c r="E560" s="496"/>
      <c r="H560" s="496"/>
    </row>
    <row r="561">
      <c r="C561" s="496"/>
      <c r="E561" s="496"/>
      <c r="H561" s="496"/>
    </row>
    <row r="562">
      <c r="C562" s="496"/>
      <c r="E562" s="496"/>
      <c r="H562" s="496"/>
    </row>
    <row r="563">
      <c r="C563" s="496"/>
      <c r="E563" s="496"/>
      <c r="H563" s="496"/>
    </row>
    <row r="564">
      <c r="C564" s="496"/>
      <c r="E564" s="496"/>
      <c r="H564" s="496"/>
    </row>
    <row r="565">
      <c r="C565" s="496"/>
      <c r="E565" s="496"/>
      <c r="H565" s="496"/>
    </row>
    <row r="566">
      <c r="C566" s="496"/>
      <c r="E566" s="496"/>
      <c r="H566" s="496"/>
    </row>
    <row r="567">
      <c r="C567" s="496"/>
      <c r="E567" s="496"/>
      <c r="H567" s="496"/>
    </row>
    <row r="568">
      <c r="C568" s="496"/>
      <c r="E568" s="496"/>
      <c r="H568" s="496"/>
    </row>
    <row r="569">
      <c r="C569" s="496"/>
      <c r="E569" s="496"/>
      <c r="H569" s="496"/>
    </row>
    <row r="570">
      <c r="C570" s="496"/>
      <c r="E570" s="496"/>
      <c r="H570" s="496"/>
    </row>
    <row r="571">
      <c r="C571" s="496"/>
      <c r="E571" s="496"/>
      <c r="H571" s="496"/>
    </row>
    <row r="572">
      <c r="C572" s="496"/>
      <c r="E572" s="496"/>
      <c r="H572" s="496"/>
    </row>
    <row r="573">
      <c r="C573" s="496"/>
      <c r="E573" s="496"/>
      <c r="H573" s="496"/>
    </row>
    <row r="574">
      <c r="C574" s="496"/>
      <c r="E574" s="496"/>
      <c r="H574" s="496"/>
    </row>
    <row r="575">
      <c r="C575" s="496"/>
      <c r="E575" s="496"/>
      <c r="H575" s="496"/>
    </row>
    <row r="576">
      <c r="C576" s="496"/>
      <c r="E576" s="496"/>
      <c r="H576" s="496"/>
    </row>
    <row r="577">
      <c r="C577" s="496"/>
      <c r="E577" s="496"/>
      <c r="H577" s="496"/>
    </row>
    <row r="578">
      <c r="C578" s="496"/>
      <c r="E578" s="496"/>
      <c r="H578" s="496"/>
    </row>
    <row r="579">
      <c r="C579" s="496"/>
      <c r="E579" s="496"/>
      <c r="H579" s="496"/>
    </row>
    <row r="580">
      <c r="C580" s="496"/>
      <c r="E580" s="496"/>
      <c r="H580" s="496"/>
    </row>
    <row r="581">
      <c r="C581" s="496"/>
      <c r="E581" s="496"/>
      <c r="H581" s="496"/>
    </row>
    <row r="582">
      <c r="C582" s="496"/>
      <c r="E582" s="496"/>
      <c r="H582" s="496"/>
    </row>
    <row r="583">
      <c r="C583" s="496"/>
      <c r="E583" s="496"/>
      <c r="H583" s="496"/>
    </row>
    <row r="584">
      <c r="C584" s="496"/>
      <c r="E584" s="496"/>
      <c r="H584" s="496"/>
    </row>
    <row r="585">
      <c r="C585" s="496"/>
      <c r="E585" s="496"/>
      <c r="H585" s="496"/>
    </row>
    <row r="586">
      <c r="C586" s="496"/>
      <c r="E586" s="496"/>
      <c r="H586" s="496"/>
    </row>
    <row r="587">
      <c r="C587" s="496"/>
      <c r="E587" s="496"/>
      <c r="H587" s="496"/>
    </row>
    <row r="588">
      <c r="C588" s="496"/>
      <c r="E588" s="496"/>
      <c r="H588" s="496"/>
    </row>
    <row r="589">
      <c r="C589" s="496"/>
      <c r="E589" s="496"/>
      <c r="H589" s="496"/>
    </row>
    <row r="590">
      <c r="C590" s="496"/>
      <c r="E590" s="496"/>
      <c r="H590" s="496"/>
    </row>
    <row r="591">
      <c r="C591" s="496"/>
      <c r="E591" s="496"/>
      <c r="H591" s="496"/>
    </row>
    <row r="592">
      <c r="C592" s="496"/>
      <c r="E592" s="496"/>
      <c r="H592" s="496"/>
    </row>
    <row r="593">
      <c r="C593" s="496"/>
      <c r="E593" s="496"/>
      <c r="H593" s="496"/>
    </row>
    <row r="594">
      <c r="C594" s="496"/>
      <c r="E594" s="496"/>
      <c r="H594" s="496"/>
    </row>
    <row r="595">
      <c r="C595" s="496"/>
      <c r="E595" s="496"/>
      <c r="H595" s="496"/>
    </row>
    <row r="596">
      <c r="C596" s="496"/>
      <c r="E596" s="496"/>
      <c r="H596" s="496"/>
    </row>
    <row r="597">
      <c r="C597" s="496"/>
      <c r="E597" s="496"/>
      <c r="H597" s="496"/>
    </row>
    <row r="598">
      <c r="C598" s="496"/>
      <c r="E598" s="496"/>
      <c r="H598" s="496"/>
    </row>
    <row r="599">
      <c r="C599" s="496"/>
      <c r="E599" s="496"/>
      <c r="H599" s="496"/>
    </row>
    <row r="600">
      <c r="C600" s="496"/>
      <c r="E600" s="496"/>
      <c r="H600" s="496"/>
    </row>
    <row r="601">
      <c r="C601" s="496"/>
      <c r="E601" s="496"/>
      <c r="H601" s="496"/>
    </row>
    <row r="602">
      <c r="C602" s="496"/>
      <c r="E602" s="496"/>
      <c r="H602" s="496"/>
    </row>
    <row r="603">
      <c r="C603" s="496"/>
      <c r="E603" s="496"/>
      <c r="H603" s="496"/>
    </row>
    <row r="604">
      <c r="C604" s="496"/>
      <c r="E604" s="496"/>
      <c r="H604" s="496"/>
    </row>
    <row r="605">
      <c r="C605" s="496"/>
      <c r="E605" s="496"/>
      <c r="H605" s="496"/>
    </row>
    <row r="606">
      <c r="C606" s="496"/>
      <c r="E606" s="496"/>
      <c r="H606" s="496"/>
    </row>
    <row r="607">
      <c r="C607" s="496"/>
      <c r="E607" s="496"/>
      <c r="H607" s="496"/>
    </row>
    <row r="608">
      <c r="C608" s="496"/>
      <c r="E608" s="496"/>
      <c r="H608" s="496"/>
    </row>
    <row r="609">
      <c r="C609" s="496"/>
      <c r="E609" s="496"/>
      <c r="H609" s="496"/>
    </row>
    <row r="610">
      <c r="C610" s="496"/>
      <c r="E610" s="496"/>
      <c r="H610" s="496"/>
    </row>
    <row r="611">
      <c r="C611" s="496"/>
      <c r="E611" s="496"/>
      <c r="H611" s="496"/>
    </row>
    <row r="612">
      <c r="C612" s="496"/>
      <c r="E612" s="496"/>
      <c r="H612" s="496"/>
    </row>
    <row r="613">
      <c r="C613" s="496"/>
      <c r="E613" s="496"/>
      <c r="H613" s="496"/>
    </row>
    <row r="614">
      <c r="C614" s="496"/>
      <c r="E614" s="496"/>
      <c r="H614" s="496"/>
    </row>
    <row r="615">
      <c r="C615" s="496"/>
      <c r="E615" s="496"/>
      <c r="H615" s="496"/>
    </row>
    <row r="616">
      <c r="C616" s="496"/>
      <c r="E616" s="496"/>
      <c r="H616" s="496"/>
    </row>
    <row r="617">
      <c r="C617" s="496"/>
      <c r="E617" s="496"/>
      <c r="H617" s="496"/>
    </row>
    <row r="618">
      <c r="C618" s="496"/>
      <c r="E618" s="496"/>
      <c r="H618" s="496"/>
    </row>
    <row r="619">
      <c r="C619" s="496"/>
      <c r="E619" s="496"/>
      <c r="H619" s="496"/>
    </row>
    <row r="620">
      <c r="C620" s="496"/>
      <c r="E620" s="496"/>
      <c r="H620" s="496"/>
    </row>
    <row r="621">
      <c r="C621" s="496"/>
      <c r="E621" s="496"/>
      <c r="H621" s="496"/>
    </row>
    <row r="622">
      <c r="C622" s="496"/>
      <c r="E622" s="496"/>
      <c r="H622" s="496"/>
    </row>
    <row r="623">
      <c r="C623" s="496"/>
      <c r="E623" s="496"/>
      <c r="H623" s="496"/>
    </row>
    <row r="624">
      <c r="C624" s="496"/>
      <c r="E624" s="496"/>
      <c r="H624" s="496"/>
    </row>
    <row r="625">
      <c r="C625" s="496"/>
      <c r="E625" s="496"/>
      <c r="H625" s="496"/>
    </row>
    <row r="626">
      <c r="C626" s="496"/>
      <c r="E626" s="496"/>
      <c r="H626" s="496"/>
    </row>
    <row r="627">
      <c r="C627" s="496"/>
      <c r="E627" s="496"/>
      <c r="H627" s="496"/>
    </row>
    <row r="628">
      <c r="C628" s="496"/>
      <c r="E628" s="496"/>
      <c r="H628" s="496"/>
    </row>
    <row r="629">
      <c r="C629" s="496"/>
      <c r="E629" s="496"/>
      <c r="H629" s="496"/>
    </row>
    <row r="630">
      <c r="C630" s="496"/>
      <c r="E630" s="496"/>
      <c r="H630" s="496"/>
    </row>
    <row r="631">
      <c r="C631" s="496"/>
      <c r="E631" s="496"/>
      <c r="H631" s="496"/>
    </row>
    <row r="632">
      <c r="C632" s="496"/>
      <c r="E632" s="496"/>
      <c r="H632" s="496"/>
    </row>
    <row r="633">
      <c r="C633" s="496"/>
      <c r="E633" s="496"/>
      <c r="H633" s="496"/>
    </row>
    <row r="634">
      <c r="C634" s="496"/>
      <c r="E634" s="496"/>
      <c r="H634" s="496"/>
    </row>
    <row r="635">
      <c r="C635" s="496"/>
      <c r="E635" s="496"/>
      <c r="H635" s="496"/>
    </row>
    <row r="636">
      <c r="C636" s="496"/>
      <c r="E636" s="496"/>
      <c r="H636" s="496"/>
    </row>
    <row r="637">
      <c r="C637" s="496"/>
      <c r="E637" s="496"/>
      <c r="H637" s="496"/>
    </row>
    <row r="638">
      <c r="C638" s="496"/>
      <c r="E638" s="496"/>
      <c r="H638" s="496"/>
    </row>
    <row r="639">
      <c r="C639" s="496"/>
      <c r="E639" s="496"/>
      <c r="H639" s="496"/>
    </row>
    <row r="640">
      <c r="C640" s="496"/>
      <c r="E640" s="496"/>
      <c r="H640" s="496"/>
    </row>
    <row r="641">
      <c r="C641" s="496"/>
      <c r="E641" s="496"/>
      <c r="H641" s="496"/>
    </row>
    <row r="642">
      <c r="C642" s="496"/>
      <c r="E642" s="496"/>
      <c r="H642" s="496"/>
    </row>
    <row r="643">
      <c r="C643" s="496"/>
      <c r="E643" s="496"/>
      <c r="H643" s="496"/>
    </row>
    <row r="644">
      <c r="C644" s="496"/>
      <c r="E644" s="496"/>
      <c r="H644" s="496"/>
    </row>
    <row r="645">
      <c r="C645" s="496"/>
      <c r="E645" s="496"/>
      <c r="H645" s="496"/>
    </row>
    <row r="646">
      <c r="C646" s="496"/>
      <c r="E646" s="496"/>
      <c r="H646" s="496"/>
    </row>
    <row r="647">
      <c r="C647" s="496"/>
      <c r="E647" s="496"/>
      <c r="H647" s="496"/>
    </row>
    <row r="648">
      <c r="C648" s="496"/>
      <c r="E648" s="496"/>
      <c r="H648" s="496"/>
    </row>
    <row r="649">
      <c r="C649" s="496"/>
      <c r="E649" s="496"/>
      <c r="H649" s="496"/>
    </row>
    <row r="650">
      <c r="C650" s="496"/>
      <c r="E650" s="496"/>
      <c r="H650" s="496"/>
    </row>
    <row r="651">
      <c r="C651" s="496"/>
      <c r="E651" s="496"/>
      <c r="H651" s="496"/>
    </row>
    <row r="652">
      <c r="C652" s="496"/>
      <c r="E652" s="496"/>
      <c r="H652" s="496"/>
    </row>
    <row r="653">
      <c r="C653" s="496"/>
      <c r="E653" s="496"/>
      <c r="H653" s="496"/>
    </row>
    <row r="654">
      <c r="C654" s="496"/>
      <c r="E654" s="496"/>
      <c r="H654" s="496"/>
    </row>
    <row r="655">
      <c r="C655" s="496"/>
      <c r="E655" s="496"/>
      <c r="H655" s="496"/>
    </row>
    <row r="656">
      <c r="C656" s="496"/>
      <c r="E656" s="496"/>
      <c r="H656" s="496"/>
    </row>
    <row r="657">
      <c r="C657" s="496"/>
      <c r="E657" s="496"/>
      <c r="H657" s="496"/>
    </row>
    <row r="658">
      <c r="C658" s="496"/>
      <c r="E658" s="496"/>
      <c r="H658" s="496"/>
    </row>
    <row r="659">
      <c r="C659" s="496"/>
      <c r="E659" s="496"/>
      <c r="H659" s="496"/>
    </row>
    <row r="660">
      <c r="C660" s="496"/>
      <c r="E660" s="496"/>
      <c r="H660" s="496"/>
    </row>
    <row r="661">
      <c r="C661" s="496"/>
      <c r="E661" s="496"/>
      <c r="H661" s="496"/>
    </row>
    <row r="662">
      <c r="C662" s="496"/>
      <c r="E662" s="496"/>
      <c r="H662" s="496"/>
    </row>
    <row r="663">
      <c r="C663" s="496"/>
      <c r="E663" s="496"/>
      <c r="H663" s="496"/>
    </row>
    <row r="664">
      <c r="C664" s="496"/>
      <c r="E664" s="496"/>
      <c r="H664" s="496"/>
    </row>
    <row r="665">
      <c r="C665" s="496"/>
      <c r="E665" s="496"/>
      <c r="H665" s="496"/>
    </row>
    <row r="666">
      <c r="C666" s="496"/>
      <c r="E666" s="496"/>
      <c r="H666" s="496"/>
    </row>
    <row r="667">
      <c r="C667" s="496"/>
      <c r="E667" s="496"/>
      <c r="H667" s="496"/>
    </row>
    <row r="668">
      <c r="C668" s="496"/>
      <c r="E668" s="496"/>
      <c r="H668" s="496"/>
    </row>
    <row r="669">
      <c r="C669" s="496"/>
      <c r="E669" s="496"/>
      <c r="H669" s="496"/>
    </row>
    <row r="670">
      <c r="C670" s="496"/>
      <c r="E670" s="496"/>
      <c r="H670" s="496"/>
    </row>
    <row r="671">
      <c r="C671" s="496"/>
      <c r="E671" s="496"/>
      <c r="H671" s="496"/>
    </row>
    <row r="672">
      <c r="C672" s="496"/>
      <c r="E672" s="496"/>
      <c r="H672" s="496"/>
    </row>
    <row r="673">
      <c r="C673" s="496"/>
      <c r="E673" s="496"/>
      <c r="H673" s="496"/>
    </row>
    <row r="674">
      <c r="C674" s="496"/>
      <c r="E674" s="496"/>
      <c r="H674" s="496"/>
    </row>
    <row r="675">
      <c r="C675" s="496"/>
      <c r="E675" s="496"/>
      <c r="H675" s="496"/>
    </row>
    <row r="676">
      <c r="C676" s="496"/>
      <c r="E676" s="496"/>
      <c r="H676" s="496"/>
    </row>
    <row r="677">
      <c r="C677" s="496"/>
      <c r="E677" s="496"/>
      <c r="H677" s="496"/>
    </row>
    <row r="678">
      <c r="C678" s="496"/>
      <c r="E678" s="496"/>
      <c r="H678" s="496"/>
    </row>
    <row r="679">
      <c r="C679" s="496"/>
      <c r="E679" s="496"/>
      <c r="H679" s="496"/>
    </row>
    <row r="680">
      <c r="C680" s="496"/>
      <c r="E680" s="496"/>
      <c r="H680" s="496"/>
    </row>
    <row r="681">
      <c r="C681" s="496"/>
      <c r="E681" s="496"/>
      <c r="H681" s="496"/>
    </row>
    <row r="682">
      <c r="C682" s="496"/>
      <c r="E682" s="496"/>
      <c r="H682" s="496"/>
    </row>
    <row r="683">
      <c r="C683" s="496"/>
      <c r="E683" s="496"/>
      <c r="H683" s="496"/>
    </row>
    <row r="684">
      <c r="C684" s="496"/>
      <c r="E684" s="496"/>
      <c r="H684" s="496"/>
    </row>
    <row r="685">
      <c r="C685" s="496"/>
      <c r="E685" s="496"/>
      <c r="H685" s="496"/>
    </row>
    <row r="686">
      <c r="C686" s="496"/>
      <c r="E686" s="496"/>
      <c r="H686" s="496"/>
    </row>
    <row r="687">
      <c r="C687" s="496"/>
      <c r="E687" s="496"/>
      <c r="H687" s="496"/>
    </row>
    <row r="688">
      <c r="C688" s="496"/>
      <c r="E688" s="496"/>
      <c r="H688" s="496"/>
    </row>
    <row r="689">
      <c r="C689" s="496"/>
      <c r="E689" s="496"/>
      <c r="H689" s="496"/>
    </row>
    <row r="690">
      <c r="C690" s="496"/>
      <c r="E690" s="496"/>
      <c r="H690" s="496"/>
    </row>
    <row r="691">
      <c r="C691" s="496"/>
      <c r="E691" s="496"/>
      <c r="H691" s="496"/>
    </row>
    <row r="692">
      <c r="C692" s="496"/>
      <c r="E692" s="496"/>
      <c r="H692" s="496"/>
    </row>
    <row r="693">
      <c r="C693" s="496"/>
      <c r="E693" s="496"/>
      <c r="H693" s="496"/>
    </row>
    <row r="694">
      <c r="C694" s="496"/>
      <c r="E694" s="496"/>
      <c r="H694" s="496"/>
    </row>
    <row r="695">
      <c r="C695" s="496"/>
      <c r="E695" s="496"/>
      <c r="H695" s="496"/>
    </row>
    <row r="696">
      <c r="C696" s="496"/>
      <c r="E696" s="496"/>
      <c r="H696" s="496"/>
    </row>
    <row r="697">
      <c r="C697" s="496"/>
      <c r="E697" s="496"/>
      <c r="H697" s="496"/>
    </row>
    <row r="698">
      <c r="C698" s="496"/>
      <c r="E698" s="496"/>
      <c r="H698" s="496"/>
    </row>
    <row r="699">
      <c r="C699" s="496"/>
      <c r="E699" s="496"/>
      <c r="H699" s="496"/>
    </row>
    <row r="700">
      <c r="C700" s="496"/>
      <c r="E700" s="496"/>
      <c r="H700" s="496"/>
    </row>
    <row r="701">
      <c r="C701" s="496"/>
      <c r="E701" s="496"/>
      <c r="H701" s="496"/>
    </row>
    <row r="702">
      <c r="C702" s="496"/>
      <c r="E702" s="496"/>
      <c r="H702" s="496"/>
    </row>
    <row r="703">
      <c r="C703" s="496"/>
      <c r="E703" s="496"/>
      <c r="H703" s="496"/>
    </row>
    <row r="704">
      <c r="C704" s="496"/>
      <c r="E704" s="496"/>
      <c r="H704" s="496"/>
    </row>
    <row r="705">
      <c r="C705" s="496"/>
      <c r="E705" s="496"/>
      <c r="H705" s="496"/>
    </row>
    <row r="706">
      <c r="C706" s="496"/>
      <c r="E706" s="496"/>
      <c r="H706" s="496"/>
    </row>
    <row r="707">
      <c r="C707" s="496"/>
      <c r="E707" s="496"/>
      <c r="H707" s="496"/>
    </row>
    <row r="708">
      <c r="C708" s="496"/>
      <c r="E708" s="496"/>
      <c r="H708" s="496"/>
    </row>
    <row r="709">
      <c r="C709" s="496"/>
      <c r="E709" s="496"/>
      <c r="H709" s="496"/>
    </row>
    <row r="710">
      <c r="C710" s="496"/>
      <c r="E710" s="496"/>
      <c r="H710" s="496"/>
    </row>
    <row r="711">
      <c r="C711" s="496"/>
      <c r="E711" s="496"/>
      <c r="H711" s="496"/>
    </row>
    <row r="712">
      <c r="C712" s="496"/>
      <c r="E712" s="496"/>
      <c r="H712" s="496"/>
    </row>
    <row r="713">
      <c r="C713" s="496"/>
      <c r="E713" s="496"/>
      <c r="H713" s="496"/>
    </row>
    <row r="714">
      <c r="C714" s="496"/>
      <c r="E714" s="496"/>
      <c r="H714" s="496"/>
    </row>
    <row r="715">
      <c r="C715" s="496"/>
      <c r="E715" s="496"/>
      <c r="H715" s="496"/>
    </row>
    <row r="716">
      <c r="C716" s="496"/>
      <c r="E716" s="496"/>
      <c r="H716" s="496"/>
    </row>
    <row r="717">
      <c r="C717" s="496"/>
      <c r="E717" s="496"/>
      <c r="H717" s="496"/>
    </row>
    <row r="718">
      <c r="C718" s="496"/>
      <c r="E718" s="496"/>
      <c r="H718" s="496"/>
    </row>
    <row r="719">
      <c r="C719" s="496"/>
      <c r="E719" s="496"/>
      <c r="H719" s="496"/>
    </row>
    <row r="720">
      <c r="C720" s="496"/>
      <c r="E720" s="496"/>
      <c r="H720" s="496"/>
    </row>
    <row r="721">
      <c r="C721" s="496"/>
      <c r="E721" s="496"/>
      <c r="H721" s="496"/>
    </row>
    <row r="722">
      <c r="C722" s="496"/>
      <c r="E722" s="496"/>
      <c r="H722" s="496"/>
    </row>
    <row r="723">
      <c r="C723" s="496"/>
      <c r="E723" s="496"/>
      <c r="H723" s="496"/>
    </row>
    <row r="724">
      <c r="C724" s="496"/>
      <c r="E724" s="496"/>
      <c r="H724" s="496"/>
    </row>
    <row r="725">
      <c r="C725" s="496"/>
      <c r="E725" s="496"/>
      <c r="H725" s="496"/>
    </row>
    <row r="726">
      <c r="C726" s="496"/>
      <c r="E726" s="496"/>
      <c r="H726" s="496"/>
    </row>
    <row r="727">
      <c r="C727" s="496"/>
      <c r="E727" s="496"/>
      <c r="H727" s="496"/>
    </row>
    <row r="728">
      <c r="C728" s="496"/>
      <c r="E728" s="496"/>
      <c r="H728" s="496"/>
    </row>
    <row r="729">
      <c r="C729" s="496"/>
      <c r="E729" s="496"/>
      <c r="H729" s="496"/>
    </row>
    <row r="730">
      <c r="C730" s="496"/>
      <c r="E730" s="496"/>
      <c r="H730" s="496"/>
    </row>
    <row r="731">
      <c r="C731" s="496"/>
      <c r="E731" s="496"/>
      <c r="H731" s="496"/>
    </row>
    <row r="732">
      <c r="C732" s="496"/>
      <c r="E732" s="496"/>
      <c r="H732" s="496"/>
    </row>
    <row r="733">
      <c r="C733" s="496"/>
      <c r="E733" s="496"/>
      <c r="H733" s="496"/>
    </row>
    <row r="734">
      <c r="C734" s="496"/>
      <c r="E734" s="496"/>
      <c r="H734" s="496"/>
    </row>
    <row r="735">
      <c r="C735" s="496"/>
      <c r="E735" s="496"/>
      <c r="H735" s="496"/>
    </row>
    <row r="736">
      <c r="C736" s="496"/>
      <c r="E736" s="496"/>
      <c r="H736" s="496"/>
    </row>
    <row r="737">
      <c r="C737" s="496"/>
      <c r="E737" s="496"/>
      <c r="H737" s="496"/>
    </row>
    <row r="738">
      <c r="C738" s="496"/>
      <c r="E738" s="496"/>
      <c r="H738" s="496"/>
    </row>
    <row r="739">
      <c r="C739" s="496"/>
      <c r="E739" s="496"/>
      <c r="H739" s="496"/>
    </row>
    <row r="740">
      <c r="C740" s="496"/>
      <c r="E740" s="496"/>
      <c r="H740" s="496"/>
    </row>
    <row r="741">
      <c r="C741" s="496"/>
      <c r="E741" s="496"/>
      <c r="H741" s="496"/>
    </row>
    <row r="742">
      <c r="C742" s="496"/>
      <c r="E742" s="496"/>
      <c r="H742" s="496"/>
    </row>
    <row r="743">
      <c r="C743" s="496"/>
      <c r="E743" s="496"/>
      <c r="H743" s="496"/>
    </row>
    <row r="744">
      <c r="C744" s="496"/>
      <c r="E744" s="496"/>
      <c r="H744" s="496"/>
    </row>
    <row r="745">
      <c r="C745" s="496"/>
      <c r="E745" s="496"/>
      <c r="H745" s="496"/>
    </row>
    <row r="746">
      <c r="C746" s="496"/>
      <c r="E746" s="496"/>
      <c r="H746" s="496"/>
    </row>
    <row r="747">
      <c r="C747" s="496"/>
      <c r="E747" s="496"/>
      <c r="H747" s="496"/>
    </row>
    <row r="748">
      <c r="C748" s="496"/>
      <c r="E748" s="496"/>
      <c r="H748" s="496"/>
    </row>
    <row r="749">
      <c r="C749" s="496"/>
      <c r="E749" s="496"/>
      <c r="H749" s="496"/>
    </row>
    <row r="750">
      <c r="C750" s="496"/>
      <c r="E750" s="496"/>
      <c r="H750" s="496"/>
    </row>
    <row r="751">
      <c r="C751" s="496"/>
      <c r="E751" s="496"/>
      <c r="H751" s="496"/>
    </row>
    <row r="752">
      <c r="C752" s="496"/>
      <c r="E752" s="496"/>
      <c r="H752" s="496"/>
    </row>
    <row r="753">
      <c r="C753" s="496"/>
      <c r="E753" s="496"/>
      <c r="H753" s="496"/>
    </row>
    <row r="754">
      <c r="C754" s="496"/>
      <c r="E754" s="496"/>
      <c r="H754" s="496"/>
    </row>
    <row r="755">
      <c r="C755" s="496"/>
      <c r="E755" s="496"/>
      <c r="H755" s="496"/>
    </row>
    <row r="756">
      <c r="C756" s="496"/>
      <c r="E756" s="496"/>
      <c r="H756" s="496"/>
    </row>
    <row r="757">
      <c r="C757" s="496"/>
      <c r="E757" s="496"/>
      <c r="H757" s="496"/>
    </row>
    <row r="758">
      <c r="C758" s="496"/>
      <c r="E758" s="496"/>
      <c r="H758" s="496"/>
    </row>
    <row r="759">
      <c r="C759" s="496"/>
      <c r="E759" s="496"/>
      <c r="H759" s="496"/>
    </row>
    <row r="760">
      <c r="C760" s="496"/>
      <c r="E760" s="496"/>
      <c r="H760" s="496"/>
    </row>
    <row r="761">
      <c r="C761" s="496"/>
      <c r="E761" s="496"/>
      <c r="H761" s="496"/>
    </row>
    <row r="762">
      <c r="C762" s="496"/>
      <c r="E762" s="496"/>
      <c r="H762" s="496"/>
    </row>
    <row r="763">
      <c r="C763" s="496"/>
      <c r="E763" s="496"/>
      <c r="H763" s="496"/>
    </row>
    <row r="764">
      <c r="C764" s="496"/>
      <c r="E764" s="496"/>
      <c r="H764" s="496"/>
    </row>
    <row r="765">
      <c r="C765" s="496"/>
      <c r="E765" s="496"/>
      <c r="H765" s="496"/>
    </row>
    <row r="766">
      <c r="C766" s="496"/>
      <c r="E766" s="496"/>
      <c r="H766" s="496"/>
    </row>
    <row r="767">
      <c r="C767" s="496"/>
      <c r="E767" s="496"/>
      <c r="H767" s="496"/>
    </row>
    <row r="768">
      <c r="C768" s="496"/>
      <c r="E768" s="496"/>
      <c r="H768" s="496"/>
    </row>
    <row r="769">
      <c r="C769" s="496"/>
      <c r="E769" s="496"/>
      <c r="H769" s="496"/>
    </row>
    <row r="770">
      <c r="C770" s="496"/>
      <c r="E770" s="496"/>
      <c r="H770" s="496"/>
    </row>
    <row r="771">
      <c r="C771" s="496"/>
      <c r="E771" s="496"/>
      <c r="H771" s="496"/>
    </row>
    <row r="772">
      <c r="C772" s="496"/>
      <c r="E772" s="496"/>
      <c r="H772" s="496"/>
    </row>
    <row r="773">
      <c r="C773" s="496"/>
      <c r="E773" s="496"/>
      <c r="H773" s="496"/>
    </row>
    <row r="774">
      <c r="C774" s="496"/>
      <c r="E774" s="496"/>
      <c r="H774" s="496"/>
    </row>
    <row r="775">
      <c r="C775" s="496"/>
      <c r="E775" s="496"/>
      <c r="H775" s="496"/>
    </row>
    <row r="776">
      <c r="C776" s="496"/>
      <c r="E776" s="496"/>
      <c r="H776" s="496"/>
    </row>
    <row r="777">
      <c r="C777" s="496"/>
      <c r="E777" s="496"/>
      <c r="H777" s="496"/>
    </row>
    <row r="778">
      <c r="C778" s="496"/>
      <c r="E778" s="496"/>
      <c r="H778" s="496"/>
    </row>
    <row r="779">
      <c r="C779" s="496"/>
      <c r="E779" s="496"/>
      <c r="H779" s="496"/>
    </row>
    <row r="780">
      <c r="C780" s="496"/>
      <c r="E780" s="496"/>
      <c r="H780" s="496"/>
    </row>
    <row r="781">
      <c r="C781" s="496"/>
      <c r="E781" s="496"/>
      <c r="H781" s="496"/>
    </row>
    <row r="782">
      <c r="C782" s="496"/>
      <c r="E782" s="496"/>
      <c r="H782" s="496"/>
    </row>
    <row r="783">
      <c r="C783" s="496"/>
      <c r="E783" s="496"/>
      <c r="H783" s="496"/>
    </row>
    <row r="784">
      <c r="C784" s="496"/>
      <c r="E784" s="496"/>
      <c r="H784" s="496"/>
    </row>
    <row r="785">
      <c r="C785" s="496"/>
      <c r="E785" s="496"/>
      <c r="H785" s="496"/>
    </row>
    <row r="786">
      <c r="C786" s="496"/>
      <c r="E786" s="496"/>
      <c r="H786" s="496"/>
    </row>
    <row r="787">
      <c r="C787" s="496"/>
      <c r="E787" s="496"/>
      <c r="H787" s="496"/>
    </row>
    <row r="788">
      <c r="C788" s="496"/>
      <c r="E788" s="496"/>
      <c r="H788" s="496"/>
    </row>
    <row r="789">
      <c r="C789" s="496"/>
      <c r="E789" s="496"/>
      <c r="H789" s="496"/>
    </row>
    <row r="790">
      <c r="C790" s="496"/>
      <c r="E790" s="496"/>
      <c r="H790" s="496"/>
    </row>
    <row r="791">
      <c r="C791" s="496"/>
      <c r="E791" s="496"/>
      <c r="H791" s="496"/>
    </row>
    <row r="792">
      <c r="C792" s="496"/>
      <c r="E792" s="496"/>
      <c r="H792" s="496"/>
    </row>
    <row r="793">
      <c r="C793" s="496"/>
      <c r="E793" s="496"/>
      <c r="H793" s="496"/>
    </row>
    <row r="794">
      <c r="C794" s="496"/>
      <c r="E794" s="496"/>
      <c r="H794" s="496"/>
    </row>
    <row r="795">
      <c r="C795" s="496"/>
      <c r="E795" s="496"/>
      <c r="H795" s="496"/>
    </row>
    <row r="796">
      <c r="C796" s="496"/>
      <c r="E796" s="496"/>
      <c r="H796" s="496"/>
    </row>
    <row r="797">
      <c r="C797" s="496"/>
      <c r="E797" s="496"/>
      <c r="H797" s="496"/>
    </row>
    <row r="798">
      <c r="C798" s="496"/>
      <c r="E798" s="496"/>
      <c r="H798" s="496"/>
    </row>
    <row r="799">
      <c r="C799" s="496"/>
      <c r="E799" s="496"/>
      <c r="H799" s="496"/>
    </row>
    <row r="800">
      <c r="C800" s="496"/>
      <c r="E800" s="496"/>
      <c r="H800" s="496"/>
    </row>
    <row r="801">
      <c r="C801" s="496"/>
      <c r="E801" s="496"/>
      <c r="H801" s="496"/>
    </row>
    <row r="802">
      <c r="C802" s="496"/>
      <c r="E802" s="496"/>
      <c r="H802" s="496"/>
    </row>
    <row r="803">
      <c r="C803" s="496"/>
      <c r="E803" s="496"/>
      <c r="H803" s="496"/>
    </row>
    <row r="804">
      <c r="C804" s="496"/>
      <c r="E804" s="496"/>
      <c r="H804" s="496"/>
    </row>
    <row r="805">
      <c r="C805" s="496"/>
      <c r="E805" s="496"/>
      <c r="H805" s="496"/>
    </row>
    <row r="806">
      <c r="C806" s="496"/>
      <c r="E806" s="496"/>
      <c r="H806" s="496"/>
    </row>
    <row r="807">
      <c r="C807" s="496"/>
      <c r="E807" s="496"/>
      <c r="H807" s="496"/>
    </row>
    <row r="808">
      <c r="C808" s="496"/>
      <c r="E808" s="496"/>
      <c r="H808" s="496"/>
    </row>
    <row r="809">
      <c r="C809" s="496"/>
      <c r="E809" s="496"/>
      <c r="H809" s="496"/>
    </row>
    <row r="810">
      <c r="C810" s="496"/>
      <c r="E810" s="496"/>
      <c r="H810" s="496"/>
    </row>
    <row r="811">
      <c r="C811" s="496"/>
      <c r="E811" s="496"/>
      <c r="H811" s="496"/>
    </row>
    <row r="812">
      <c r="C812" s="496"/>
      <c r="E812" s="496"/>
      <c r="H812" s="496"/>
    </row>
    <row r="813">
      <c r="C813" s="496"/>
      <c r="E813" s="496"/>
      <c r="H813" s="496"/>
    </row>
    <row r="814">
      <c r="C814" s="496"/>
      <c r="E814" s="496"/>
      <c r="H814" s="496"/>
    </row>
    <row r="815">
      <c r="C815" s="496"/>
      <c r="E815" s="496"/>
      <c r="H815" s="496"/>
    </row>
    <row r="816">
      <c r="C816" s="496"/>
      <c r="E816" s="496"/>
      <c r="H816" s="496"/>
    </row>
    <row r="817">
      <c r="C817" s="496"/>
      <c r="E817" s="496"/>
      <c r="H817" s="496"/>
    </row>
    <row r="818">
      <c r="C818" s="496"/>
      <c r="E818" s="496"/>
      <c r="H818" s="496"/>
    </row>
    <row r="819">
      <c r="C819" s="496"/>
      <c r="E819" s="496"/>
      <c r="H819" s="496"/>
    </row>
    <row r="820">
      <c r="C820" s="496"/>
      <c r="E820" s="496"/>
      <c r="H820" s="496"/>
    </row>
    <row r="821">
      <c r="C821" s="496"/>
      <c r="E821" s="496"/>
      <c r="H821" s="496"/>
    </row>
    <row r="822">
      <c r="C822" s="496"/>
      <c r="E822" s="496"/>
      <c r="H822" s="496"/>
    </row>
    <row r="823">
      <c r="C823" s="496"/>
      <c r="E823" s="496"/>
      <c r="H823" s="496"/>
    </row>
    <row r="824">
      <c r="C824" s="496"/>
      <c r="E824" s="496"/>
      <c r="H824" s="496"/>
    </row>
    <row r="825">
      <c r="C825" s="496"/>
      <c r="E825" s="496"/>
      <c r="H825" s="496"/>
    </row>
    <row r="826">
      <c r="C826" s="496"/>
      <c r="E826" s="496"/>
      <c r="H826" s="496"/>
    </row>
    <row r="827">
      <c r="C827" s="496"/>
      <c r="E827" s="496"/>
      <c r="H827" s="496"/>
    </row>
    <row r="828">
      <c r="C828" s="496"/>
      <c r="E828" s="496"/>
      <c r="H828" s="496"/>
    </row>
    <row r="829">
      <c r="C829" s="496"/>
      <c r="E829" s="496"/>
      <c r="H829" s="496"/>
    </row>
    <row r="830">
      <c r="C830" s="496"/>
      <c r="E830" s="496"/>
      <c r="H830" s="496"/>
    </row>
    <row r="831">
      <c r="C831" s="496"/>
      <c r="E831" s="496"/>
      <c r="H831" s="496"/>
    </row>
    <row r="832">
      <c r="C832" s="496"/>
      <c r="E832" s="496"/>
      <c r="H832" s="496"/>
    </row>
    <row r="833">
      <c r="C833" s="496"/>
      <c r="E833" s="496"/>
      <c r="H833" s="496"/>
    </row>
    <row r="834">
      <c r="C834" s="496"/>
      <c r="E834" s="496"/>
      <c r="H834" s="496"/>
    </row>
    <row r="835">
      <c r="C835" s="496"/>
      <c r="E835" s="496"/>
      <c r="H835" s="496"/>
    </row>
    <row r="836">
      <c r="C836" s="496"/>
      <c r="E836" s="496"/>
      <c r="H836" s="496"/>
    </row>
    <row r="837">
      <c r="C837" s="496"/>
      <c r="E837" s="496"/>
      <c r="H837" s="496"/>
    </row>
    <row r="838">
      <c r="C838" s="496"/>
      <c r="E838" s="496"/>
      <c r="H838" s="496"/>
    </row>
    <row r="839">
      <c r="C839" s="496"/>
      <c r="E839" s="496"/>
      <c r="H839" s="496"/>
    </row>
    <row r="840">
      <c r="C840" s="496"/>
      <c r="E840" s="496"/>
      <c r="H840" s="496"/>
    </row>
    <row r="841">
      <c r="C841" s="496"/>
      <c r="E841" s="496"/>
      <c r="H841" s="496"/>
    </row>
    <row r="842">
      <c r="C842" s="496"/>
      <c r="E842" s="496"/>
      <c r="H842" s="496"/>
    </row>
    <row r="843">
      <c r="C843" s="496"/>
      <c r="E843" s="496"/>
      <c r="H843" s="496"/>
    </row>
    <row r="844">
      <c r="C844" s="496"/>
      <c r="E844" s="496"/>
      <c r="H844" s="496"/>
    </row>
    <row r="845">
      <c r="C845" s="496"/>
      <c r="E845" s="496"/>
      <c r="H845" s="496"/>
    </row>
    <row r="846">
      <c r="C846" s="496"/>
      <c r="E846" s="496"/>
      <c r="H846" s="496"/>
    </row>
    <row r="847">
      <c r="C847" s="496"/>
      <c r="E847" s="496"/>
      <c r="H847" s="496"/>
    </row>
    <row r="848">
      <c r="C848" s="496"/>
      <c r="E848" s="496"/>
      <c r="H848" s="496"/>
    </row>
    <row r="849">
      <c r="C849" s="496"/>
      <c r="E849" s="496"/>
      <c r="H849" s="496"/>
    </row>
    <row r="850">
      <c r="C850" s="496"/>
      <c r="E850" s="496"/>
      <c r="H850" s="496"/>
    </row>
    <row r="851">
      <c r="C851" s="496"/>
      <c r="E851" s="496"/>
      <c r="H851" s="496"/>
    </row>
    <row r="852">
      <c r="C852" s="496"/>
      <c r="E852" s="496"/>
      <c r="H852" s="496"/>
    </row>
    <row r="853">
      <c r="C853" s="496"/>
      <c r="E853" s="496"/>
      <c r="H853" s="496"/>
    </row>
    <row r="854">
      <c r="C854" s="496"/>
      <c r="E854" s="496"/>
      <c r="H854" s="496"/>
    </row>
    <row r="855">
      <c r="C855" s="496"/>
      <c r="E855" s="496"/>
      <c r="H855" s="496"/>
    </row>
    <row r="856">
      <c r="C856" s="496"/>
      <c r="E856" s="496"/>
      <c r="H856" s="496"/>
    </row>
    <row r="857">
      <c r="C857" s="496"/>
      <c r="E857" s="496"/>
      <c r="H857" s="496"/>
    </row>
    <row r="858">
      <c r="C858" s="496"/>
      <c r="E858" s="496"/>
      <c r="H858" s="496"/>
    </row>
    <row r="859">
      <c r="C859" s="496"/>
      <c r="E859" s="496"/>
      <c r="H859" s="496"/>
    </row>
    <row r="860">
      <c r="C860" s="496"/>
      <c r="E860" s="496"/>
      <c r="H860" s="496"/>
    </row>
    <row r="861">
      <c r="C861" s="496"/>
      <c r="E861" s="496"/>
      <c r="H861" s="496"/>
    </row>
    <row r="862">
      <c r="C862" s="496"/>
      <c r="E862" s="496"/>
      <c r="H862" s="496"/>
    </row>
    <row r="863">
      <c r="C863" s="496"/>
      <c r="E863" s="496"/>
      <c r="H863" s="496"/>
    </row>
    <row r="864">
      <c r="C864" s="496"/>
      <c r="E864" s="496"/>
      <c r="H864" s="496"/>
    </row>
    <row r="865">
      <c r="C865" s="496"/>
      <c r="E865" s="496"/>
      <c r="H865" s="496"/>
    </row>
    <row r="866">
      <c r="C866" s="496"/>
      <c r="E866" s="496"/>
      <c r="H866" s="496"/>
    </row>
    <row r="867">
      <c r="C867" s="496"/>
      <c r="E867" s="496"/>
      <c r="H867" s="496"/>
    </row>
    <row r="868">
      <c r="C868" s="496"/>
      <c r="E868" s="496"/>
      <c r="H868" s="496"/>
    </row>
    <row r="869">
      <c r="C869" s="496"/>
      <c r="E869" s="496"/>
      <c r="H869" s="496"/>
    </row>
    <row r="870">
      <c r="C870" s="496"/>
      <c r="E870" s="496"/>
      <c r="H870" s="496"/>
    </row>
    <row r="871">
      <c r="C871" s="496"/>
      <c r="E871" s="496"/>
      <c r="H871" s="496"/>
    </row>
    <row r="872">
      <c r="C872" s="496"/>
      <c r="E872" s="496"/>
      <c r="H872" s="496"/>
    </row>
    <row r="873">
      <c r="C873" s="496"/>
      <c r="E873" s="496"/>
      <c r="H873" s="496"/>
    </row>
    <row r="874">
      <c r="C874" s="496"/>
      <c r="E874" s="496"/>
      <c r="H874" s="496"/>
    </row>
    <row r="875">
      <c r="C875" s="496"/>
      <c r="E875" s="496"/>
      <c r="H875" s="496"/>
    </row>
    <row r="876">
      <c r="C876" s="496"/>
      <c r="E876" s="496"/>
      <c r="H876" s="496"/>
    </row>
    <row r="877">
      <c r="C877" s="496"/>
      <c r="E877" s="496"/>
      <c r="H877" s="496"/>
    </row>
    <row r="878">
      <c r="C878" s="496"/>
      <c r="E878" s="496"/>
      <c r="H878" s="496"/>
    </row>
    <row r="879">
      <c r="C879" s="496"/>
      <c r="E879" s="496"/>
      <c r="H879" s="496"/>
    </row>
    <row r="880">
      <c r="C880" s="496"/>
      <c r="E880" s="496"/>
      <c r="H880" s="496"/>
    </row>
    <row r="881">
      <c r="C881" s="496"/>
      <c r="E881" s="496"/>
      <c r="H881" s="496"/>
    </row>
    <row r="882">
      <c r="C882" s="496"/>
      <c r="E882" s="496"/>
      <c r="H882" s="496"/>
    </row>
    <row r="883">
      <c r="C883" s="496"/>
      <c r="E883" s="496"/>
      <c r="H883" s="496"/>
    </row>
    <row r="884">
      <c r="C884" s="496"/>
      <c r="E884" s="496"/>
      <c r="H884" s="496"/>
    </row>
    <row r="885">
      <c r="C885" s="496"/>
      <c r="E885" s="496"/>
      <c r="H885" s="496"/>
    </row>
    <row r="886">
      <c r="C886" s="496"/>
      <c r="E886" s="496"/>
      <c r="H886" s="496"/>
    </row>
    <row r="887">
      <c r="C887" s="496"/>
      <c r="E887" s="496"/>
      <c r="H887" s="496"/>
    </row>
    <row r="888">
      <c r="C888" s="496"/>
      <c r="E888" s="496"/>
      <c r="H888" s="496"/>
    </row>
    <row r="889">
      <c r="C889" s="496"/>
      <c r="E889" s="496"/>
      <c r="H889" s="496"/>
    </row>
    <row r="890">
      <c r="C890" s="496"/>
      <c r="E890" s="496"/>
      <c r="H890" s="496"/>
    </row>
    <row r="891">
      <c r="C891" s="496"/>
      <c r="E891" s="496"/>
      <c r="H891" s="496"/>
    </row>
    <row r="892">
      <c r="C892" s="496"/>
      <c r="E892" s="496"/>
      <c r="H892" s="496"/>
    </row>
    <row r="893">
      <c r="C893" s="496"/>
      <c r="E893" s="496"/>
      <c r="H893" s="496"/>
    </row>
    <row r="894">
      <c r="C894" s="496"/>
      <c r="E894" s="496"/>
      <c r="H894" s="496"/>
    </row>
    <row r="895">
      <c r="C895" s="496"/>
      <c r="E895" s="496"/>
      <c r="H895" s="496"/>
    </row>
    <row r="896">
      <c r="C896" s="496"/>
      <c r="E896" s="496"/>
      <c r="H896" s="496"/>
    </row>
    <row r="897">
      <c r="C897" s="496"/>
      <c r="E897" s="496"/>
      <c r="H897" s="496"/>
    </row>
    <row r="898">
      <c r="C898" s="496"/>
      <c r="E898" s="496"/>
      <c r="H898" s="496"/>
    </row>
    <row r="899">
      <c r="C899" s="496"/>
      <c r="E899" s="496"/>
      <c r="H899" s="496"/>
    </row>
    <row r="900">
      <c r="C900" s="496"/>
      <c r="E900" s="496"/>
      <c r="H900" s="496"/>
    </row>
    <row r="901">
      <c r="C901" s="496"/>
      <c r="E901" s="496"/>
      <c r="H901" s="496"/>
    </row>
    <row r="902">
      <c r="C902" s="496"/>
      <c r="E902" s="496"/>
      <c r="H902" s="496"/>
    </row>
    <row r="903">
      <c r="C903" s="496"/>
      <c r="E903" s="496"/>
      <c r="H903" s="496"/>
    </row>
    <row r="904">
      <c r="C904" s="496"/>
      <c r="E904" s="496"/>
      <c r="H904" s="496"/>
    </row>
    <row r="905">
      <c r="C905" s="496"/>
      <c r="E905" s="496"/>
      <c r="H905" s="496"/>
    </row>
    <row r="906">
      <c r="C906" s="496"/>
      <c r="E906" s="496"/>
      <c r="H906" s="496"/>
    </row>
    <row r="907">
      <c r="C907" s="496"/>
      <c r="E907" s="496"/>
      <c r="H907" s="496"/>
    </row>
    <row r="908">
      <c r="C908" s="496"/>
      <c r="E908" s="496"/>
      <c r="H908" s="496"/>
    </row>
    <row r="909">
      <c r="C909" s="496"/>
      <c r="E909" s="496"/>
      <c r="H909" s="496"/>
    </row>
    <row r="910">
      <c r="C910" s="496"/>
      <c r="E910" s="496"/>
      <c r="H910" s="496"/>
    </row>
    <row r="911">
      <c r="C911" s="496"/>
      <c r="E911" s="496"/>
      <c r="H911" s="496"/>
    </row>
    <row r="912">
      <c r="C912" s="496"/>
      <c r="E912" s="496"/>
      <c r="H912" s="496"/>
    </row>
    <row r="913">
      <c r="C913" s="496"/>
      <c r="E913" s="496"/>
      <c r="H913" s="496"/>
    </row>
    <row r="914">
      <c r="C914" s="496"/>
      <c r="E914" s="496"/>
      <c r="H914" s="496"/>
    </row>
    <row r="915">
      <c r="C915" s="496"/>
      <c r="E915" s="496"/>
      <c r="H915" s="496"/>
    </row>
    <row r="916">
      <c r="C916" s="496"/>
      <c r="E916" s="496"/>
      <c r="H916" s="496"/>
    </row>
    <row r="917">
      <c r="C917" s="496"/>
      <c r="E917" s="496"/>
      <c r="H917" s="496"/>
    </row>
    <row r="918">
      <c r="C918" s="496"/>
      <c r="E918" s="496"/>
      <c r="H918" s="496"/>
    </row>
    <row r="919">
      <c r="C919" s="496"/>
      <c r="E919" s="496"/>
      <c r="H919" s="496"/>
    </row>
    <row r="920">
      <c r="C920" s="496"/>
      <c r="E920" s="496"/>
      <c r="H920" s="496"/>
    </row>
    <row r="921">
      <c r="C921" s="496"/>
      <c r="E921" s="496"/>
      <c r="H921" s="496"/>
    </row>
    <row r="922">
      <c r="C922" s="496"/>
      <c r="E922" s="496"/>
      <c r="H922" s="496"/>
    </row>
    <row r="923">
      <c r="C923" s="496"/>
      <c r="E923" s="496"/>
      <c r="H923" s="496"/>
    </row>
    <row r="924">
      <c r="C924" s="496"/>
      <c r="E924" s="496"/>
      <c r="H924" s="496"/>
    </row>
    <row r="925">
      <c r="C925" s="496"/>
      <c r="E925" s="496"/>
      <c r="H925" s="496"/>
    </row>
    <row r="926">
      <c r="C926" s="496"/>
      <c r="E926" s="496"/>
      <c r="H926" s="496"/>
    </row>
    <row r="927">
      <c r="C927" s="496"/>
      <c r="E927" s="496"/>
      <c r="H927" s="496"/>
    </row>
    <row r="928">
      <c r="C928" s="496"/>
      <c r="E928" s="496"/>
      <c r="H928" s="496"/>
    </row>
    <row r="929">
      <c r="C929" s="496"/>
      <c r="E929" s="496"/>
      <c r="H929" s="496"/>
    </row>
    <row r="930">
      <c r="C930" s="496"/>
      <c r="E930" s="496"/>
      <c r="H930" s="496"/>
    </row>
    <row r="931">
      <c r="C931" s="496"/>
      <c r="E931" s="496"/>
      <c r="H931" s="496"/>
    </row>
    <row r="932">
      <c r="C932" s="496"/>
      <c r="E932" s="496"/>
      <c r="H932" s="496"/>
    </row>
    <row r="933">
      <c r="C933" s="496"/>
      <c r="E933" s="496"/>
      <c r="H933" s="496"/>
    </row>
    <row r="934">
      <c r="C934" s="496"/>
      <c r="E934" s="496"/>
      <c r="H934" s="496"/>
    </row>
    <row r="935">
      <c r="C935" s="496"/>
      <c r="E935" s="496"/>
      <c r="H935" s="496"/>
    </row>
    <row r="936">
      <c r="C936" s="496"/>
      <c r="E936" s="496"/>
      <c r="H936" s="496"/>
    </row>
    <row r="937">
      <c r="C937" s="496"/>
      <c r="E937" s="496"/>
      <c r="H937" s="496"/>
    </row>
    <row r="938">
      <c r="C938" s="496"/>
      <c r="E938" s="496"/>
      <c r="H938" s="496"/>
    </row>
    <row r="939">
      <c r="C939" s="496"/>
      <c r="E939" s="496"/>
      <c r="H939" s="496"/>
    </row>
    <row r="940">
      <c r="C940" s="496"/>
      <c r="E940" s="496"/>
      <c r="H940" s="496"/>
    </row>
    <row r="941">
      <c r="C941" s="496"/>
      <c r="E941" s="496"/>
      <c r="H941" s="496"/>
    </row>
    <row r="942">
      <c r="C942" s="496"/>
      <c r="E942" s="496"/>
      <c r="H942" s="496"/>
    </row>
    <row r="943">
      <c r="C943" s="496"/>
      <c r="E943" s="496"/>
      <c r="H943" s="496"/>
    </row>
    <row r="944">
      <c r="C944" s="496"/>
      <c r="E944" s="496"/>
      <c r="H944" s="496"/>
    </row>
    <row r="945">
      <c r="C945" s="496"/>
      <c r="E945" s="496"/>
      <c r="H945" s="496"/>
    </row>
    <row r="946">
      <c r="C946" s="496"/>
      <c r="E946" s="496"/>
      <c r="H946" s="496"/>
    </row>
    <row r="947">
      <c r="C947" s="496"/>
      <c r="E947" s="496"/>
      <c r="H947" s="496"/>
    </row>
    <row r="948">
      <c r="C948" s="496"/>
      <c r="E948" s="496"/>
      <c r="H948" s="496"/>
    </row>
    <row r="949">
      <c r="C949" s="496"/>
      <c r="E949" s="496"/>
      <c r="H949" s="496"/>
    </row>
    <row r="950">
      <c r="C950" s="496"/>
      <c r="E950" s="496"/>
      <c r="H950" s="496"/>
    </row>
    <row r="951">
      <c r="C951" s="496"/>
      <c r="E951" s="496"/>
      <c r="H951" s="496"/>
    </row>
    <row r="952">
      <c r="C952" s="496"/>
      <c r="E952" s="496"/>
      <c r="H952" s="496"/>
    </row>
    <row r="953">
      <c r="C953" s="496"/>
      <c r="E953" s="496"/>
      <c r="H953" s="496"/>
    </row>
    <row r="954">
      <c r="C954" s="496"/>
      <c r="E954" s="496"/>
      <c r="H954" s="496"/>
    </row>
    <row r="955">
      <c r="C955" s="496"/>
      <c r="E955" s="496"/>
      <c r="H955" s="496"/>
    </row>
    <row r="956">
      <c r="C956" s="496"/>
      <c r="E956" s="496"/>
      <c r="H956" s="496"/>
    </row>
    <row r="957">
      <c r="C957" s="496"/>
      <c r="E957" s="496"/>
      <c r="H957" s="496"/>
    </row>
    <row r="958">
      <c r="C958" s="496"/>
      <c r="E958" s="496"/>
      <c r="H958" s="496"/>
    </row>
    <row r="959">
      <c r="C959" s="496"/>
      <c r="E959" s="496"/>
      <c r="H959" s="496"/>
    </row>
    <row r="960">
      <c r="C960" s="496"/>
      <c r="E960" s="496"/>
      <c r="H960" s="496"/>
    </row>
    <row r="961">
      <c r="C961" s="496"/>
      <c r="E961" s="496"/>
      <c r="H961" s="496"/>
    </row>
    <row r="962">
      <c r="C962" s="496"/>
      <c r="E962" s="496"/>
      <c r="H962" s="496"/>
    </row>
    <row r="963">
      <c r="C963" s="496"/>
      <c r="E963" s="496"/>
      <c r="H963" s="496"/>
    </row>
    <row r="964">
      <c r="C964" s="496"/>
      <c r="E964" s="496"/>
      <c r="H964" s="496"/>
    </row>
    <row r="965">
      <c r="C965" s="496"/>
      <c r="E965" s="496"/>
      <c r="H965" s="496"/>
    </row>
    <row r="966">
      <c r="C966" s="496"/>
      <c r="E966" s="496"/>
      <c r="H966" s="496"/>
    </row>
    <row r="967">
      <c r="C967" s="496"/>
      <c r="E967" s="496"/>
      <c r="H967" s="496"/>
    </row>
    <row r="968">
      <c r="C968" s="496"/>
      <c r="E968" s="496"/>
      <c r="H968" s="496"/>
    </row>
    <row r="969">
      <c r="C969" s="496"/>
      <c r="E969" s="496"/>
      <c r="H969" s="496"/>
    </row>
    <row r="970">
      <c r="C970" s="496"/>
      <c r="E970" s="496"/>
      <c r="H970" s="496"/>
    </row>
    <row r="971">
      <c r="C971" s="496"/>
      <c r="E971" s="496"/>
      <c r="H971" s="496"/>
    </row>
    <row r="972">
      <c r="C972" s="496"/>
      <c r="E972" s="496"/>
      <c r="H972" s="496"/>
    </row>
    <row r="973">
      <c r="C973" s="496"/>
      <c r="E973" s="496"/>
      <c r="H973" s="496"/>
    </row>
    <row r="974">
      <c r="C974" s="496"/>
      <c r="E974" s="496"/>
      <c r="H974" s="496"/>
    </row>
    <row r="975">
      <c r="C975" s="496"/>
      <c r="E975" s="496"/>
      <c r="H975" s="496"/>
    </row>
    <row r="976">
      <c r="C976" s="496"/>
      <c r="E976" s="496"/>
      <c r="H976" s="496"/>
    </row>
    <row r="977">
      <c r="C977" s="496"/>
      <c r="E977" s="496"/>
      <c r="H977" s="496"/>
    </row>
    <row r="978">
      <c r="C978" s="496"/>
      <c r="E978" s="496"/>
      <c r="H978" s="496"/>
    </row>
    <row r="979">
      <c r="C979" s="496"/>
      <c r="E979" s="496"/>
      <c r="H979" s="496"/>
    </row>
    <row r="980">
      <c r="C980" s="496"/>
      <c r="E980" s="496"/>
      <c r="H980" s="496"/>
    </row>
    <row r="981">
      <c r="C981" s="496"/>
      <c r="E981" s="496"/>
      <c r="H981" s="496"/>
    </row>
    <row r="982">
      <c r="C982" s="496"/>
      <c r="E982" s="496"/>
      <c r="H982" s="496"/>
    </row>
    <row r="983">
      <c r="C983" s="496"/>
      <c r="E983" s="496"/>
      <c r="H983" s="496"/>
    </row>
    <row r="984">
      <c r="C984" s="496"/>
      <c r="E984" s="496"/>
      <c r="H984" s="496"/>
    </row>
    <row r="985">
      <c r="C985" s="496"/>
      <c r="E985" s="496"/>
      <c r="H985" s="496"/>
    </row>
    <row r="986">
      <c r="C986" s="496"/>
      <c r="E986" s="496"/>
      <c r="H986" s="496"/>
    </row>
    <row r="987">
      <c r="C987" s="496"/>
      <c r="E987" s="496"/>
      <c r="H987" s="496"/>
    </row>
    <row r="988">
      <c r="C988" s="496"/>
      <c r="E988" s="496"/>
      <c r="H988" s="496"/>
    </row>
    <row r="989">
      <c r="C989" s="496"/>
      <c r="E989" s="496"/>
      <c r="H989" s="496"/>
    </row>
    <row r="990">
      <c r="C990" s="496"/>
      <c r="E990" s="496"/>
      <c r="H990" s="496"/>
    </row>
    <row r="991">
      <c r="C991" s="496"/>
      <c r="E991" s="496"/>
      <c r="H991" s="496"/>
    </row>
    <row r="992">
      <c r="C992" s="496"/>
      <c r="E992" s="496"/>
      <c r="H992" s="496"/>
    </row>
    <row r="993">
      <c r="C993" s="496"/>
      <c r="E993" s="496"/>
      <c r="H993" s="496"/>
    </row>
    <row r="994">
      <c r="C994" s="496"/>
      <c r="E994" s="496"/>
      <c r="H994" s="496"/>
    </row>
    <row r="995">
      <c r="C995" s="496"/>
      <c r="E995" s="496"/>
      <c r="H995" s="496"/>
    </row>
    <row r="996">
      <c r="C996" s="496"/>
      <c r="E996" s="496"/>
      <c r="H996" s="496"/>
    </row>
    <row r="997">
      <c r="C997" s="496"/>
      <c r="E997" s="496"/>
      <c r="H997" s="496"/>
    </row>
    <row r="998">
      <c r="C998" s="496"/>
      <c r="E998" s="496"/>
      <c r="H998" s="496"/>
    </row>
    <row r="999">
      <c r="C999" s="496"/>
      <c r="E999" s="496"/>
      <c r="H999" s="496"/>
    </row>
    <row r="1000">
      <c r="C1000" s="496"/>
      <c r="E1000" s="496"/>
      <c r="H1000" s="496"/>
    </row>
    <row r="1001">
      <c r="C1001" s="496"/>
      <c r="E1001" s="496"/>
      <c r="H1001" s="496"/>
    </row>
    <row r="1002">
      <c r="C1002" s="496"/>
      <c r="E1002" s="496"/>
      <c r="H1002" s="496"/>
    </row>
    <row r="1003">
      <c r="C1003" s="496"/>
      <c r="E1003" s="496"/>
      <c r="H1003" s="496"/>
    </row>
    <row r="1004">
      <c r="C1004" s="496"/>
      <c r="E1004" s="496"/>
      <c r="H1004" s="496"/>
    </row>
    <row r="1005">
      <c r="C1005" s="496"/>
      <c r="E1005" s="496"/>
      <c r="H1005" s="496"/>
    </row>
    <row r="1006">
      <c r="C1006" s="496"/>
      <c r="E1006" s="496"/>
      <c r="H1006" s="496"/>
    </row>
    <row r="1007">
      <c r="C1007" s="496"/>
      <c r="E1007" s="496"/>
      <c r="H1007" s="496"/>
    </row>
    <row r="1008">
      <c r="C1008" s="496"/>
      <c r="E1008" s="496"/>
      <c r="H1008" s="496"/>
    </row>
    <row r="1009">
      <c r="C1009" s="496"/>
      <c r="E1009" s="496"/>
      <c r="H1009" s="496"/>
    </row>
    <row r="1010">
      <c r="C1010" s="496"/>
      <c r="E1010" s="496"/>
      <c r="H1010" s="496"/>
    </row>
    <row r="1011">
      <c r="C1011" s="496"/>
      <c r="E1011" s="496"/>
      <c r="H1011" s="496"/>
    </row>
    <row r="1012">
      <c r="C1012" s="496"/>
      <c r="E1012" s="496"/>
      <c r="H1012" s="496"/>
    </row>
    <row r="1013">
      <c r="C1013" s="496"/>
      <c r="E1013" s="496"/>
      <c r="H1013" s="496"/>
    </row>
    <row r="1014">
      <c r="C1014" s="496"/>
      <c r="E1014" s="496"/>
      <c r="H1014" s="496"/>
    </row>
    <row r="1015">
      <c r="C1015" s="496"/>
      <c r="E1015" s="496"/>
      <c r="H1015" s="496"/>
    </row>
    <row r="1016">
      <c r="C1016" s="496"/>
      <c r="E1016" s="496"/>
      <c r="H1016" s="496"/>
    </row>
  </sheetData>
  <mergeCells count="19">
    <mergeCell ref="A2:I2"/>
    <mergeCell ref="A3:I3"/>
    <mergeCell ref="A4:I4"/>
    <mergeCell ref="A5:I5"/>
    <mergeCell ref="A7:C7"/>
    <mergeCell ref="D7:I7"/>
    <mergeCell ref="A23:A24"/>
    <mergeCell ref="A39:A43"/>
    <mergeCell ref="A67:A75"/>
    <mergeCell ref="B67:B75"/>
    <mergeCell ref="C67:C75"/>
    <mergeCell ref="A76:B76"/>
    <mergeCell ref="B23:B24"/>
    <mergeCell ref="C23:C24"/>
    <mergeCell ref="A36:A37"/>
    <mergeCell ref="B36:B37"/>
    <mergeCell ref="C36:C37"/>
    <mergeCell ref="B39:B43"/>
    <mergeCell ref="C39:C43"/>
  </mergeCell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